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filer-ad-pers.ad.unistra.fr\allan.lange\Bureau\BCPE\2021-2022\Tests\Résultats\"/>
    </mc:Choice>
  </mc:AlternateContent>
  <bookViews>
    <workbookView xWindow="0" yWindow="0" windowWidth="15360" windowHeight="7185" tabRatio="721"/>
  </bookViews>
  <sheets>
    <sheet name="Affichage" sheetId="19" r:id="rId1"/>
    <sheet name="résultats RV" sheetId="22" r:id="rId2"/>
    <sheet name="Podiums" sheetId="20" r:id="rId3"/>
    <sheet name="Notes écrit" sheetId="24" r:id="rId4"/>
    <sheet name="Feuil1" sheetId="25" r:id="rId5"/>
    <sheet name="Apogee" sheetId="26" r:id="rId6"/>
    <sheet name="Barèmes" sheetId="9" r:id="rId7"/>
  </sheets>
  <externalReferences>
    <externalReference r:id="rId8"/>
    <externalReference r:id="rId9"/>
  </externalReferences>
  <definedNames>
    <definedName name="_xlnm._FilterDatabase" localSheetId="5" hidden="1">Apogee!$A$1:$D$605</definedName>
    <definedName name="_xlnm._FilterDatabase" localSheetId="4" hidden="1">Feuil1!$B$1:$D$601</definedName>
    <definedName name="_xlnm._FilterDatabase" localSheetId="1" hidden="1">'résultats RV'!$A$1:$AK$737</definedName>
    <definedName name="abdofille" localSheetId="2">[1]force!#REF!</definedName>
    <definedName name="abdofille" localSheetId="1">#REF!</definedName>
    <definedName name="abdofille">#REF!</definedName>
    <definedName name="abdogarçon" localSheetId="2">[1]force!#REF!</definedName>
    <definedName name="abdogarçon" localSheetId="1">#REF!</definedName>
    <definedName name="abdogarçon">#REF!</definedName>
    <definedName name="Allure" localSheetId="1">'résultats RV'!$F$4:$F$734</definedName>
    <definedName name="Allure">#REF!</definedName>
    <definedName name="BCPE" localSheetId="1">'résultats RV'!$AK$4:$AK$734</definedName>
    <definedName name="BCPE">#REF!</definedName>
    <definedName name="BCPEPratique" localSheetId="1">'résultats RV'!$AE$4:$AE$734</definedName>
    <definedName name="BCPEPratique">#REF!</definedName>
    <definedName name="BCPEThéorie" localSheetId="1">'résultats RV'!$AH$4:$AH$734</definedName>
    <definedName name="BCPEThéorie">#REF!</definedName>
    <definedName name="CinquanteMètres" localSheetId="1">'résultats RV'!$K$4:$K$734</definedName>
    <definedName name="CinquanteMètres">#REF!</definedName>
    <definedName name="CinquantMètres" localSheetId="1">'résultats RV'!$K$4:$K$734</definedName>
    <definedName name="CinquantMètres">#REF!</definedName>
    <definedName name="coordfille">Barèmes!$D$32:$E$54</definedName>
    <definedName name="coordgarçon">Barèmes!$A$32:$B$54</definedName>
    <definedName name="Coordination" localSheetId="1">'résultats RV'!$U$4:$U$734</definedName>
    <definedName name="Coordination">#REF!</definedName>
    <definedName name="CoordinationNote" localSheetId="1">'résultats RV'!$V$4:$V$734</definedName>
    <definedName name="CoordinationNote">#REF!</definedName>
    <definedName name="coorfille" localSheetId="2">[1]coordination!$D$3:$E$45</definedName>
    <definedName name="coorfille">Barèmes!$D$32:$E$74</definedName>
    <definedName name="coorfilles">Barèmes!$D$34:$E$74</definedName>
    <definedName name="coorgarçon" localSheetId="2">[1]coordination!$A$3:$B$45</definedName>
    <definedName name="coorgarçon">Barèmes!$A$32:$B$74</definedName>
    <definedName name="Détente" localSheetId="1">'résultats RV'!$R$4:$R$734</definedName>
    <definedName name="Détente">#REF!</definedName>
    <definedName name="DétenteVerticale" localSheetId="1">'résultats RV'!$S$4:$S$734</definedName>
    <definedName name="DétenteVerticale">#REF!</definedName>
    <definedName name="détfille" localSheetId="2">[1]force!$D$3:$E$24</definedName>
    <definedName name="détfille">Barèmes!$D$80:$E$101</definedName>
    <definedName name="détgarçon" localSheetId="2">[1]force!$A$3:$B$24</definedName>
    <definedName name="détgarçon">Barèmes!$A$80:$B$101</definedName>
    <definedName name="DVC" localSheetId="1">'résultats RV'!$N$4:$N$734</definedName>
    <definedName name="DVC">#REF!</definedName>
    <definedName name="DVCNote" localSheetId="1">'résultats RV'!$Q$4:$Q$734</definedName>
    <definedName name="DVCNote">#REF!</definedName>
    <definedName name="Endurance" localSheetId="1">'résultats RV'!$H$4:$H$734</definedName>
    <definedName name="Endurance">#REF!</definedName>
    <definedName name="endurfille" localSheetId="2">[1]endurance!$D$3:$E$24</definedName>
    <definedName name="endurfille">Barèmes!$X$32:$Y$53</definedName>
    <definedName name="endurgarçon" localSheetId="2">[1]endurance!$A$3:$B$24</definedName>
    <definedName name="endurgarçon">Barèmes!$U$32:$V$53</definedName>
    <definedName name="eqfille" localSheetId="2">[1]équilibre!$D$3:$E$14</definedName>
    <definedName name="eqfille">Barèmes!$R$32:$S$43</definedName>
    <definedName name="eqgarçon" localSheetId="2">[1]équilibre!$A$3:$B$14</definedName>
    <definedName name="eqgarçon">Barèmes!$O$32:$P$43</definedName>
    <definedName name="Equilibre" localSheetId="1">'résultats RV'!$Y$4:$Y$734</definedName>
    <definedName name="Equilibre">#REF!</definedName>
    <definedName name="EquilibreNote" localSheetId="1">'résultats RV'!$Z$4:$Z$734</definedName>
    <definedName name="EquilibreNote">#REF!</definedName>
    <definedName name="essai" localSheetId="2">[1]coordination!#REF!</definedName>
    <definedName name="essai" localSheetId="1">#REF!</definedName>
    <definedName name="essai">#REF!</definedName>
    <definedName name="Force" localSheetId="1">'résultats RV'!$T$4:$T$734</definedName>
    <definedName name="Force">#REF!</definedName>
    <definedName name="forcefille" localSheetId="2">[1]force!$J$3:$K$24</definedName>
    <definedName name="forcefille">Barèmes!$J$80:$K$101</definedName>
    <definedName name="forcegarçon" localSheetId="2">[1]force!$G$3:$H$24</definedName>
    <definedName name="forcegarçon">Barèmes!$G$80:$H$101</definedName>
    <definedName name="Motricité" localSheetId="1">'résultats RV'!$AA$4:$AA$734</definedName>
    <definedName name="Motricité">#REF!</definedName>
    <definedName name="nagefille" localSheetId="2">[1]Natation!$D$4:$E$27</definedName>
    <definedName name="nagefille">Barèmes!$D$4:$E$27</definedName>
    <definedName name="nagegarçon" localSheetId="2">[1]Natation!$A$4:$B$27</definedName>
    <definedName name="nagegarçon">Barèmes!$A$4:$B$27</definedName>
    <definedName name="Nat" localSheetId="1">'résultats RV'!$AB$4:$AB$734</definedName>
    <definedName name="Nat">#REF!</definedName>
    <definedName name="Natation" localSheetId="1">'résultats RV'!$AD$4:$AD$734</definedName>
    <definedName name="Natation">#REF!</definedName>
    <definedName name="Poids" localSheetId="1">'résultats RV'!$O$4:$O$734</definedName>
    <definedName name="Poids">#REF!</definedName>
    <definedName name="Souplesse" localSheetId="1">'résultats RV'!$W$4:$W$734</definedName>
    <definedName name="Souplesse">#REF!</definedName>
    <definedName name="SouplesseFille" localSheetId="2">[1]souplesse!$D$2:$E$24</definedName>
    <definedName name="SouplesseFille">Barèmes!$J$32:$K$54</definedName>
    <definedName name="SouplesseGarçon" localSheetId="2">[1]souplesse!$A$2:$B$24</definedName>
    <definedName name="SouplesseGarçon">Barèmes!$G$32:$H$54</definedName>
    <definedName name="SouplesseNote" localSheetId="1">'résultats RV'!$X$4:$X$734</definedName>
    <definedName name="SouplesseNote">#REF!</definedName>
    <definedName name="souplfille">Barèmes!$J$32:$K$44</definedName>
    <definedName name="souplgarçon">Barèmes!$G$32:$H$44</definedName>
    <definedName name="SS">Barèmes!$P$4:$Q$27</definedName>
    <definedName name="Temps" localSheetId="1">'résultats RV'!$E$4:$E$734</definedName>
    <definedName name="Temps">#REF!</definedName>
    <definedName name="tpstest" localSheetId="2">[1]endurance!$G$2:$H$27</definedName>
    <definedName name="tpstest">Barèmes!$AA$31:$AB$58</definedName>
    <definedName name="VIT20MF" localSheetId="2">[1]vitesse!$D$3:$E$26</definedName>
    <definedName name="VIT20MF">Barèmes!$J$4:$K$27</definedName>
    <definedName name="Vit20MG" localSheetId="2">[1]vitesse!$A$3:$B$26</definedName>
    <definedName name="Vit20MG">Barèmes!$G$4:$H$27</definedName>
    <definedName name="vit30mf">Barèmes!$V$4:$W$27</definedName>
    <definedName name="vit30mg">Barèmes!$S$4:$T$27</definedName>
    <definedName name="vit50mf" localSheetId="2">[1]vitesse!$J$3:$K$26</definedName>
    <definedName name="vit50mf">Barèmes!$P$4:$Q$27</definedName>
    <definedName name="vit50mg" localSheetId="2">[1]vitesse!$G$3:$H$26</definedName>
    <definedName name="vit50mg">Barèmes!$M$4:$N$27</definedName>
    <definedName name="Vitesse" localSheetId="1">'résultats RV'!$M$4:$M$734</definedName>
    <definedName name="Vitesse">#REF!</definedName>
    <definedName name="_xlnm.Print_Area" localSheetId="0">Affichage!$A$1:$AK$756</definedName>
    <definedName name="_xlnm.Print_Area" localSheetId="1">'résultats RV'!$A$1:$AK$737</definedName>
  </definedNames>
  <calcPr calcId="162913"/>
</workbook>
</file>

<file path=xl/calcChain.xml><?xml version="1.0" encoding="utf-8"?>
<calcChain xmlns="http://schemas.openxmlformats.org/spreadsheetml/2006/main">
  <c r="G22" i="26" l="1"/>
  <c r="G23" i="26"/>
  <c r="G39" i="26"/>
  <c r="G40" i="26"/>
  <c r="G151" i="26"/>
  <c r="G165" i="26"/>
  <c r="G172" i="26"/>
  <c r="G202" i="26"/>
  <c r="G313" i="26"/>
  <c r="G362" i="26"/>
  <c r="G388" i="26"/>
  <c r="G402" i="26"/>
  <c r="G465" i="26"/>
  <c r="G510" i="26"/>
  <c r="G513" i="26"/>
  <c r="G514" i="26"/>
  <c r="G613" i="26"/>
  <c r="G624" i="26"/>
  <c r="G645" i="26"/>
  <c r="G652" i="26"/>
  <c r="G669" i="26"/>
  <c r="AB351" i="22" l="1"/>
  <c r="W394" i="22" l="1"/>
  <c r="U394" i="22"/>
  <c r="R394" i="22"/>
  <c r="N394" i="22"/>
  <c r="K394" i="22"/>
  <c r="I394" i="22"/>
  <c r="E394" i="22" l="1"/>
  <c r="AJ118" i="22"/>
  <c r="AG118" i="22"/>
  <c r="E343" i="22" l="1"/>
  <c r="F343" i="22" s="1"/>
  <c r="E437" i="22" l="1"/>
  <c r="F437" i="22" s="1"/>
  <c r="G437" i="22" s="1"/>
  <c r="H437" i="22" s="1"/>
  <c r="I437" i="22"/>
  <c r="J437" i="22" s="1"/>
  <c r="K437" i="22"/>
  <c r="L437" i="22" s="1"/>
  <c r="N437" i="22"/>
  <c r="O437" i="22"/>
  <c r="R437" i="22"/>
  <c r="S437" i="22" s="1"/>
  <c r="U437" i="22"/>
  <c r="V437" i="22" s="1"/>
  <c r="W437" i="22"/>
  <c r="X437" i="22" s="1"/>
  <c r="Y437" i="22"/>
  <c r="Z437" i="22" s="1"/>
  <c r="AB437" i="22"/>
  <c r="AC437" i="22" s="1"/>
  <c r="AD437" i="22" s="1"/>
  <c r="AF735" i="22"/>
  <c r="AF736" i="22"/>
  <c r="AF737" i="22"/>
  <c r="E536" i="22"/>
  <c r="F536" i="22" s="1"/>
  <c r="G536" i="22" s="1"/>
  <c r="H536" i="22" s="1"/>
  <c r="I536" i="22"/>
  <c r="J536" i="22" s="1"/>
  <c r="K536" i="22"/>
  <c r="L536" i="22" s="1"/>
  <c r="N536" i="22"/>
  <c r="O536" i="22"/>
  <c r="R536" i="22"/>
  <c r="S536" i="22" s="1"/>
  <c r="U536" i="22"/>
  <c r="V536" i="22" s="1"/>
  <c r="W536" i="22"/>
  <c r="X536" i="22" s="1"/>
  <c r="Y536" i="22"/>
  <c r="Z536" i="22" s="1"/>
  <c r="AC536" i="22"/>
  <c r="AD536" i="22" s="1"/>
  <c r="AG536" i="22"/>
  <c r="E545" i="22"/>
  <c r="F545" i="22" s="1"/>
  <c r="G545" i="22" s="1"/>
  <c r="H545" i="22" s="1"/>
  <c r="I545" i="22"/>
  <c r="J545" i="22" s="1"/>
  <c r="K545" i="22"/>
  <c r="L545" i="22" s="1"/>
  <c r="N545" i="22"/>
  <c r="O545" i="22"/>
  <c r="R545" i="22"/>
  <c r="S545" i="22" s="1"/>
  <c r="U545" i="22"/>
  <c r="V545" i="22" s="1"/>
  <c r="W545" i="22"/>
  <c r="X545" i="22" s="1"/>
  <c r="Y545" i="22"/>
  <c r="Z545" i="22" s="1"/>
  <c r="AC545" i="22"/>
  <c r="AD545" i="22" s="1"/>
  <c r="AG545" i="22"/>
  <c r="E450" i="22"/>
  <c r="F450" i="22" s="1"/>
  <c r="G450" i="22" s="1"/>
  <c r="H450" i="22" s="1"/>
  <c r="I450" i="22"/>
  <c r="J450" i="22" s="1"/>
  <c r="K450" i="22"/>
  <c r="L450" i="22" s="1"/>
  <c r="N450" i="22"/>
  <c r="O450" i="22"/>
  <c r="R450" i="22"/>
  <c r="S450" i="22" s="1"/>
  <c r="U450" i="22"/>
  <c r="V450" i="22" s="1"/>
  <c r="W450" i="22"/>
  <c r="X450" i="22" s="1"/>
  <c r="Y450" i="22"/>
  <c r="Z450" i="22" s="1"/>
  <c r="AC450" i="22"/>
  <c r="AD450" i="22" s="1"/>
  <c r="AG450" i="22"/>
  <c r="E639" i="22"/>
  <c r="F639" i="22" s="1"/>
  <c r="G639" i="22" s="1"/>
  <c r="H639" i="22" s="1"/>
  <c r="N639" i="22"/>
  <c r="O639" i="22"/>
  <c r="R639" i="22"/>
  <c r="S639" i="22" s="1"/>
  <c r="J639" i="22"/>
  <c r="L639" i="22"/>
  <c r="V639" i="22"/>
  <c r="X639" i="22"/>
  <c r="Z639" i="22"/>
  <c r="AC639" i="22"/>
  <c r="AD639" i="22" s="1"/>
  <c r="AG639" i="22"/>
  <c r="E299" i="22"/>
  <c r="F299" i="22" s="1"/>
  <c r="G299" i="22" s="1"/>
  <c r="H299" i="22" s="1"/>
  <c r="I299" i="22"/>
  <c r="J299" i="22" s="1"/>
  <c r="K299" i="22"/>
  <c r="L299" i="22" s="1"/>
  <c r="N299" i="22"/>
  <c r="O299" i="22"/>
  <c r="R299" i="22"/>
  <c r="S299" i="22" s="1"/>
  <c r="U299" i="22"/>
  <c r="V299" i="22" s="1"/>
  <c r="W299" i="22"/>
  <c r="X299" i="22" s="1"/>
  <c r="Y299" i="22"/>
  <c r="Z299" i="22" s="1"/>
  <c r="AC299" i="22"/>
  <c r="AD299" i="22" s="1"/>
  <c r="AG299" i="22"/>
  <c r="E710" i="22"/>
  <c r="F710" i="22" s="1"/>
  <c r="G710" i="22" s="1"/>
  <c r="H710" i="22" s="1"/>
  <c r="I710" i="22"/>
  <c r="J710" i="22" s="1"/>
  <c r="K710" i="22"/>
  <c r="L710" i="22" s="1"/>
  <c r="N710" i="22"/>
  <c r="O710" i="22"/>
  <c r="R710" i="22"/>
  <c r="S710" i="22" s="1"/>
  <c r="U710" i="22"/>
  <c r="V710" i="22" s="1"/>
  <c r="W710" i="22"/>
  <c r="X710" i="22" s="1"/>
  <c r="Y710" i="22"/>
  <c r="Z710" i="22" s="1"/>
  <c r="AC710" i="22"/>
  <c r="AD710" i="22" s="1"/>
  <c r="AG710" i="22"/>
  <c r="E46" i="22"/>
  <c r="F46" i="22" s="1"/>
  <c r="G46" i="22" s="1"/>
  <c r="H46" i="22" s="1"/>
  <c r="I46" i="22"/>
  <c r="J46" i="22" s="1"/>
  <c r="K46" i="22"/>
  <c r="L46" i="22" s="1"/>
  <c r="N46" i="22"/>
  <c r="O46" i="22"/>
  <c r="R46" i="22"/>
  <c r="S46" i="22" s="1"/>
  <c r="U46" i="22"/>
  <c r="V46" i="22" s="1"/>
  <c r="W46" i="22"/>
  <c r="X46" i="22" s="1"/>
  <c r="Y46" i="22"/>
  <c r="Z46" i="22" s="1"/>
  <c r="AC46" i="22"/>
  <c r="AD46" i="22" s="1"/>
  <c r="AG46" i="22"/>
  <c r="AC713" i="22"/>
  <c r="AD713" i="22" s="1"/>
  <c r="E713" i="22"/>
  <c r="F713" i="22" s="1"/>
  <c r="G713" i="22" s="1"/>
  <c r="H713" i="22" s="1"/>
  <c r="I713" i="22"/>
  <c r="J713" i="22" s="1"/>
  <c r="K713" i="22"/>
  <c r="L713" i="22" s="1"/>
  <c r="N713" i="22"/>
  <c r="O713" i="22"/>
  <c r="R713" i="22"/>
  <c r="S713" i="22" s="1"/>
  <c r="U713" i="22"/>
  <c r="V713" i="22" s="1"/>
  <c r="W713" i="22"/>
  <c r="X713" i="22" s="1"/>
  <c r="Y713" i="22"/>
  <c r="Z713" i="22" s="1"/>
  <c r="AG713" i="22"/>
  <c r="E242" i="22"/>
  <c r="F242" i="22" s="1"/>
  <c r="G242" i="22" s="1"/>
  <c r="H242" i="22" s="1"/>
  <c r="I242" i="22"/>
  <c r="J242" i="22" s="1"/>
  <c r="K242" i="22"/>
  <c r="L242" i="22" s="1"/>
  <c r="N242" i="22"/>
  <c r="O242" i="22"/>
  <c r="R242" i="22"/>
  <c r="S242" i="22" s="1"/>
  <c r="U242" i="22"/>
  <c r="V242" i="22" s="1"/>
  <c r="W242" i="22"/>
  <c r="X242" i="22" s="1"/>
  <c r="Y242" i="22"/>
  <c r="Z242" i="22" s="1"/>
  <c r="AC242" i="22"/>
  <c r="AD242" i="22" s="1"/>
  <c r="AG242" i="22"/>
  <c r="AJ175" i="22"/>
  <c r="E175" i="22"/>
  <c r="F175" i="22" s="1"/>
  <c r="G175" i="22" s="1"/>
  <c r="H175" i="22" s="1"/>
  <c r="I175" i="22"/>
  <c r="J175" i="22" s="1"/>
  <c r="K175" i="22"/>
  <c r="L175" i="22" s="1"/>
  <c r="N175" i="22"/>
  <c r="O175" i="22"/>
  <c r="R175" i="22"/>
  <c r="S175" i="22" s="1"/>
  <c r="U175" i="22"/>
  <c r="V175" i="22" s="1"/>
  <c r="W175" i="22"/>
  <c r="X175" i="22" s="1"/>
  <c r="Y175" i="22"/>
  <c r="Z175" i="22" s="1"/>
  <c r="AC175" i="22"/>
  <c r="AD175" i="22" s="1"/>
  <c r="AG175" i="22"/>
  <c r="AG10" i="22"/>
  <c r="AG81" i="22"/>
  <c r="AG247" i="22"/>
  <c r="AG338" i="22"/>
  <c r="AG523" i="22"/>
  <c r="AG124" i="22"/>
  <c r="AG461" i="22"/>
  <c r="AG344" i="22"/>
  <c r="AG219" i="22"/>
  <c r="AG660" i="22"/>
  <c r="AG565" i="22"/>
  <c r="AG402" i="22"/>
  <c r="AG93" i="22"/>
  <c r="AG726" i="22"/>
  <c r="AG729" i="22"/>
  <c r="AG425" i="22"/>
  <c r="AG622" i="22"/>
  <c r="AG702" i="22"/>
  <c r="AG638" i="22"/>
  <c r="AG84" i="22"/>
  <c r="AG266" i="22"/>
  <c r="AG361" i="22"/>
  <c r="AG271" i="22"/>
  <c r="AG412" i="22"/>
  <c r="AG706" i="22"/>
  <c r="AG180" i="22"/>
  <c r="AG362" i="22"/>
  <c r="AG359" i="22"/>
  <c r="AG22" i="22"/>
  <c r="AG105" i="22"/>
  <c r="AG125" i="22"/>
  <c r="AG303" i="22"/>
  <c r="AG382" i="22"/>
  <c r="AG551" i="22"/>
  <c r="AG555" i="22"/>
  <c r="AG163" i="22"/>
  <c r="AG179" i="22"/>
  <c r="AG221" i="22"/>
  <c r="AG203" i="22"/>
  <c r="AG630" i="22"/>
  <c r="AG30" i="22"/>
  <c r="AG276" i="22"/>
  <c r="AG21" i="22"/>
  <c r="AG405" i="22"/>
  <c r="AG170" i="22"/>
  <c r="AG698" i="22"/>
  <c r="AG562" i="22"/>
  <c r="AG542" i="22"/>
  <c r="AG662" i="22"/>
  <c r="AG280" i="22"/>
  <c r="AG462" i="22"/>
  <c r="AG187" i="22"/>
  <c r="AG578" i="22"/>
  <c r="AG76" i="22"/>
  <c r="AG411" i="22"/>
  <c r="AG94" i="22"/>
  <c r="AG509" i="22"/>
  <c r="AG684" i="22"/>
  <c r="AG5" i="22"/>
  <c r="AG441" i="22"/>
  <c r="AG157" i="22"/>
  <c r="AG732" i="22"/>
  <c r="AG474" i="22"/>
  <c r="AG376" i="22"/>
  <c r="AG80" i="22"/>
  <c r="AG4" i="22"/>
  <c r="AG549" i="22"/>
  <c r="AG723" i="22"/>
  <c r="AG103" i="22"/>
  <c r="AG107" i="22"/>
  <c r="AG601" i="22"/>
  <c r="AG513" i="22"/>
  <c r="AG158" i="22"/>
  <c r="AG661" i="22"/>
  <c r="AG647" i="22"/>
  <c r="AG466" i="22"/>
  <c r="AG387" i="22"/>
  <c r="AG223" i="22"/>
  <c r="AG185" i="22"/>
  <c r="AG631" i="22"/>
  <c r="AG580" i="22"/>
  <c r="AG112" i="22"/>
  <c r="AG255" i="22"/>
  <c r="AG36" i="22"/>
  <c r="AG628" i="22"/>
  <c r="AG567" i="22"/>
  <c r="AG699" i="22"/>
  <c r="AG594" i="22"/>
  <c r="AG152" i="22"/>
  <c r="AG691" i="22"/>
  <c r="AG488" i="22"/>
  <c r="AG449" i="22"/>
  <c r="AG537" i="22"/>
  <c r="AG399" i="22"/>
  <c r="AG228" i="22"/>
  <c r="AG479" i="22"/>
  <c r="AG397" i="22"/>
  <c r="AG520" i="22"/>
  <c r="AG257" i="22"/>
  <c r="AG12" i="22"/>
  <c r="AG675" i="22"/>
  <c r="AG147" i="22"/>
  <c r="AG37" i="22"/>
  <c r="AG632" i="22"/>
  <c r="AG503" i="22"/>
  <c r="AG548" i="22"/>
  <c r="AG525" i="22"/>
  <c r="AG114" i="22"/>
  <c r="AG144" i="22"/>
  <c r="AG168" i="22"/>
  <c r="AG455" i="22"/>
  <c r="AG563" i="22"/>
  <c r="AG582" i="22"/>
  <c r="AG553" i="22"/>
  <c r="AG634" i="22"/>
  <c r="AG141" i="22"/>
  <c r="AG282" i="22"/>
  <c r="AG516" i="22"/>
  <c r="AG510" i="22"/>
  <c r="AG262" i="22"/>
  <c r="AG686" i="22"/>
  <c r="AG78" i="22"/>
  <c r="AG678" i="22"/>
  <c r="AG6" i="22"/>
  <c r="AG366" i="22"/>
  <c r="AG517" i="22"/>
  <c r="AG173" i="22"/>
  <c r="AG142" i="22"/>
  <c r="AG254" i="22"/>
  <c r="AG329" i="22"/>
  <c r="AG377" i="22"/>
  <c r="AG120" i="22"/>
  <c r="AG677" i="22"/>
  <c r="AG146" i="22"/>
  <c r="AG521" i="22"/>
  <c r="AG101" i="22"/>
  <c r="AG535" i="22"/>
  <c r="AG149" i="22"/>
  <c r="AG218" i="22"/>
  <c r="AG67" i="22"/>
  <c r="AG620" i="22"/>
  <c r="AG494" i="22"/>
  <c r="AG725" i="22"/>
  <c r="AG437" i="22"/>
  <c r="AG314" i="22"/>
  <c r="AG522" i="22"/>
  <c r="AG671" i="22"/>
  <c r="AG3" i="22"/>
  <c r="AG249" i="22"/>
  <c r="AG237" i="22"/>
  <c r="AG278" i="22"/>
  <c r="AG342" i="22"/>
  <c r="AG72" i="22"/>
  <c r="AG464" i="22"/>
  <c r="AG49" i="22"/>
  <c r="AG356" i="22"/>
  <c r="AG531" i="22"/>
  <c r="AG181" i="22"/>
  <c r="AG14" i="22"/>
  <c r="AG364" i="22"/>
  <c r="AG623" i="22"/>
  <c r="AG322" i="22"/>
  <c r="AG60" i="22"/>
  <c r="AG655" i="22"/>
  <c r="AG543" i="22"/>
  <c r="AG467" i="22"/>
  <c r="AG122" i="22"/>
  <c r="AG612" i="22"/>
  <c r="AG198" i="22"/>
  <c r="AG712" i="22"/>
  <c r="AG176" i="22"/>
  <c r="AG104" i="22"/>
  <c r="AG159" i="22"/>
  <c r="AG604" i="22"/>
  <c r="AG400" i="22"/>
  <c r="AG602" i="22"/>
  <c r="AG407" i="22"/>
  <c r="AG310" i="22"/>
  <c r="AG177" i="22"/>
  <c r="AG161" i="22"/>
  <c r="AG91" i="22"/>
  <c r="AG106" i="22"/>
  <c r="AG704" i="22"/>
  <c r="AG597" i="22"/>
  <c r="AG577" i="22"/>
  <c r="AG216" i="22"/>
  <c r="AG321" i="22"/>
  <c r="AG115" i="22"/>
  <c r="AG15" i="22"/>
  <c r="AG566" i="22"/>
  <c r="AG109" i="22"/>
  <c r="AG500" i="22"/>
  <c r="AG701" i="22"/>
  <c r="AG239" i="22"/>
  <c r="AG133" i="22"/>
  <c r="AG618" i="22"/>
  <c r="AG595" i="22"/>
  <c r="AG330" i="22"/>
  <c r="AG256" i="22"/>
  <c r="AG215" i="22"/>
  <c r="AG651" i="22"/>
  <c r="AG293" i="22"/>
  <c r="AG165" i="22"/>
  <c r="AG383" i="22"/>
  <c r="AG349" i="22"/>
  <c r="AG252" i="22"/>
  <c r="AG670" i="22"/>
  <c r="AG486" i="22"/>
  <c r="AG715" i="22"/>
  <c r="AG456" i="22"/>
  <c r="AG616" i="22"/>
  <c r="AG192" i="22"/>
  <c r="AG340" i="22"/>
  <c r="AG401" i="22"/>
  <c r="AG417" i="22"/>
  <c r="AG358" i="22"/>
  <c r="AG643" i="22"/>
  <c r="AG351" i="22"/>
  <c r="AG598" i="22"/>
  <c r="AG16" i="22"/>
  <c r="AG716" i="22"/>
  <c r="AG637" i="22"/>
  <c r="AG251" i="22"/>
  <c r="AG421" i="22"/>
  <c r="AG99" i="22"/>
  <c r="AG272" i="22"/>
  <c r="AG459" i="22"/>
  <c r="AG214" i="22"/>
  <c r="AG232" i="22"/>
  <c r="AG135" i="22"/>
  <c r="AG102" i="22"/>
  <c r="AG244" i="22"/>
  <c r="AG231" i="22"/>
  <c r="AG458" i="22"/>
  <c r="AG295" i="22"/>
  <c r="AG663" i="22"/>
  <c r="AG682" i="22"/>
  <c r="AG453" i="22"/>
  <c r="AG574" i="22"/>
  <c r="AG372" i="22"/>
  <c r="AG429" i="22"/>
  <c r="AG665" i="22"/>
  <c r="AG243" i="22"/>
  <c r="AG413" i="22"/>
  <c r="AG658" i="22"/>
  <c r="AG641" i="22"/>
  <c r="AG335" i="22"/>
  <c r="AG544" i="22"/>
  <c r="AG518" i="22"/>
  <c r="AG127" i="22"/>
  <c r="AG709" i="22"/>
  <c r="AG34" i="22"/>
  <c r="AG317" i="22"/>
  <c r="AG392" i="22"/>
  <c r="AG32" i="22"/>
  <c r="AG570" i="22"/>
  <c r="AG333" i="22"/>
  <c r="AG504" i="22"/>
  <c r="AG291" i="22"/>
  <c r="AG301" i="22"/>
  <c r="AG74" i="22"/>
  <c r="AG635" i="22"/>
  <c r="AG460" i="22"/>
  <c r="AG505" i="22"/>
  <c r="AG420" i="22"/>
  <c r="AG424" i="22"/>
  <c r="AG496" i="22"/>
  <c r="AG433" i="22"/>
  <c r="AG65" i="22"/>
  <c r="AG259" i="22"/>
  <c r="AG477" i="22"/>
  <c r="AG728" i="22"/>
  <c r="AG172" i="22"/>
  <c r="AG431" i="22"/>
  <c r="AG707" i="22"/>
  <c r="AG557" i="22"/>
  <c r="AG85" i="22"/>
  <c r="AG119" i="22"/>
  <c r="AG39" i="22"/>
  <c r="AG48" i="22"/>
  <c r="AG357" i="22"/>
  <c r="AG355" i="22"/>
  <c r="AG388" i="22"/>
  <c r="AG199" i="22"/>
  <c r="AG442" i="22"/>
  <c r="AG64" i="22"/>
  <c r="AG396" i="22"/>
  <c r="AG600" i="22"/>
  <c r="AG267" i="22"/>
  <c r="AG368" i="22"/>
  <c r="AG268" i="22"/>
  <c r="AG311" i="22"/>
  <c r="AG472" i="22"/>
  <c r="AG117" i="22"/>
  <c r="AG298" i="22"/>
  <c r="AG427" i="22"/>
  <c r="AG68" i="22"/>
  <c r="AG230" i="22"/>
  <c r="AG569" i="22"/>
  <c r="AG137" i="22"/>
  <c r="AG365" i="22"/>
  <c r="AG502" i="22"/>
  <c r="AG265" i="22"/>
  <c r="AG727" i="22"/>
  <c r="AG294" i="22"/>
  <c r="AG345" i="22"/>
  <c r="AG564" i="22"/>
  <c r="AG186" i="22"/>
  <c r="AG131" i="22"/>
  <c r="AG73" i="22"/>
  <c r="AG679" i="22"/>
  <c r="AG422" i="22"/>
  <c r="AG603" i="22"/>
  <c r="AG489" i="22"/>
  <c r="AG626" i="22"/>
  <c r="AG341" i="22"/>
  <c r="AG327" i="22"/>
  <c r="AG238" i="22"/>
  <c r="AG339" i="22"/>
  <c r="AG471" i="22"/>
  <c r="AG478" i="22"/>
  <c r="AG174" i="22"/>
  <c r="AG547" i="22"/>
  <c r="AG672" i="22"/>
  <c r="AG45" i="22"/>
  <c r="AG129" i="22"/>
  <c r="AG614" i="22"/>
  <c r="AG156" i="22"/>
  <c r="AG70" i="22"/>
  <c r="AG558" i="22"/>
  <c r="AG297" i="22"/>
  <c r="AG657" i="22"/>
  <c r="AG226" i="22"/>
  <c r="AG457" i="22"/>
  <c r="AG511" i="22"/>
  <c r="AG527" i="22"/>
  <c r="AG47" i="22"/>
  <c r="AG572" i="22"/>
  <c r="AG532" i="22"/>
  <c r="AG57" i="22"/>
  <c r="AG554" i="22"/>
  <c r="AG208" i="22"/>
  <c r="AG155" i="22"/>
  <c r="AG50" i="22"/>
  <c r="AG497" i="22"/>
  <c r="AG43" i="22"/>
  <c r="AG253" i="22"/>
  <c r="AG588" i="22"/>
  <c r="AG145" i="22"/>
  <c r="AG51" i="22"/>
  <c r="AG204" i="22"/>
  <c r="AG625" i="22"/>
  <c r="AG42" i="22"/>
  <c r="AG468" i="22"/>
  <c r="AG284" i="22"/>
  <c r="AG225" i="22"/>
  <c r="AG708" i="22"/>
  <c r="AG248" i="22"/>
  <c r="AG77" i="22"/>
  <c r="AG90" i="22"/>
  <c r="AG138" i="22"/>
  <c r="AG476" i="22"/>
  <c r="AG83" i="22"/>
  <c r="AG607" i="22"/>
  <c r="AG367" i="22"/>
  <c r="AG7" i="22"/>
  <c r="AG69" i="22"/>
  <c r="AG304" i="22"/>
  <c r="AG451" i="22"/>
  <c r="AG250" i="22"/>
  <c r="AG506" i="22"/>
  <c r="AG217" i="22"/>
  <c r="AG473" i="22"/>
  <c r="AG586" i="22"/>
  <c r="AG583" i="22"/>
  <c r="AG590" i="22"/>
  <c r="AG41" i="22"/>
  <c r="AG334" i="22"/>
  <c r="AG337" i="22"/>
  <c r="AG688" i="22"/>
  <c r="AG234" i="22"/>
  <c r="AG695" i="22"/>
  <c r="AG40" i="22"/>
  <c r="AG286" i="22"/>
  <c r="AG326" i="22"/>
  <c r="AG241" i="22"/>
  <c r="AG220" i="22"/>
  <c r="AG481" i="22"/>
  <c r="AG621" i="22"/>
  <c r="AG703" i="22"/>
  <c r="AG285" i="22"/>
  <c r="AG499" i="22"/>
  <c r="AG584" i="22"/>
  <c r="AG134" i="22"/>
  <c r="AG128" i="22"/>
  <c r="AG315" i="22"/>
  <c r="AG394" i="22"/>
  <c r="AG191" i="22"/>
  <c r="AG264" i="22"/>
  <c r="AG360" i="22"/>
  <c r="AG258" i="22"/>
  <c r="AG470" i="22"/>
  <c r="AG82" i="22"/>
  <c r="AG733" i="22"/>
  <c r="AG92" i="22"/>
  <c r="AG403" i="22"/>
  <c r="AG714" i="22"/>
  <c r="AG654" i="22"/>
  <c r="AG409" i="22"/>
  <c r="AG495" i="22"/>
  <c r="AG438" i="22"/>
  <c r="AG23" i="22"/>
  <c r="AG31" i="22"/>
  <c r="AG261" i="22"/>
  <c r="AG592" i="22"/>
  <c r="AG196" i="22"/>
  <c r="AG235" i="22"/>
  <c r="AG296" i="22"/>
  <c r="AG11" i="22"/>
  <c r="AG611" i="22"/>
  <c r="AG188" i="22"/>
  <c r="AG430" i="22"/>
  <c r="AG711" i="22"/>
  <c r="AG88" i="22"/>
  <c r="AG354" i="22"/>
  <c r="AG720" i="22"/>
  <c r="AG724" i="22"/>
  <c r="AG568" i="22"/>
  <c r="AG390" i="22"/>
  <c r="AG653" i="22"/>
  <c r="AG24" i="22"/>
  <c r="AG617" i="22"/>
  <c r="AG130" i="22"/>
  <c r="AG183" i="22"/>
  <c r="AG552" i="22"/>
  <c r="AG319" i="22"/>
  <c r="AG498" i="22"/>
  <c r="AG404" i="22"/>
  <c r="AG246" i="22"/>
  <c r="AG447" i="22"/>
  <c r="AG136" i="22"/>
  <c r="AG384" i="22"/>
  <c r="AG697" i="22"/>
  <c r="AG490" i="22"/>
  <c r="AG323" i="22"/>
  <c r="AG292" i="22"/>
  <c r="AG692" i="22"/>
  <c r="AG194" i="22"/>
  <c r="AG348" i="22"/>
  <c r="AG636" i="22"/>
  <c r="AG169" i="22"/>
  <c r="AG164" i="22"/>
  <c r="AG529" i="22"/>
  <c r="AG444" i="22"/>
  <c r="AG182" i="22"/>
  <c r="AG694" i="22"/>
  <c r="AG324" i="22"/>
  <c r="AG381" i="22"/>
  <c r="AG556" i="22"/>
  <c r="AG619" i="22"/>
  <c r="AG260" i="22"/>
  <c r="AG29" i="22"/>
  <c r="AG113" i="22"/>
  <c r="AG514" i="22"/>
  <c r="AG300" i="22"/>
  <c r="AG493" i="22"/>
  <c r="AG209" i="22"/>
  <c r="AG718" i="22"/>
  <c r="AG370" i="22"/>
  <c r="AG205" i="22"/>
  <c r="AG656" i="22"/>
  <c r="AG171" i="22"/>
  <c r="AG581" i="22"/>
  <c r="AG585" i="22"/>
  <c r="AG685" i="22"/>
  <c r="AG428" i="22"/>
  <c r="AG269" i="22"/>
  <c r="AG287" i="22"/>
  <c r="AG56" i="22"/>
  <c r="AG211" i="22"/>
  <c r="AG154" i="22"/>
  <c r="AG75" i="22"/>
  <c r="AG274" i="22"/>
  <c r="AG410" i="22"/>
  <c r="AG644" i="22"/>
  <c r="AG432" i="22"/>
  <c r="AG143" i="22"/>
  <c r="AG313" i="22"/>
  <c r="AG184" i="22"/>
  <c r="AG33" i="22"/>
  <c r="AG306" i="22"/>
  <c r="AG201" i="22"/>
  <c r="AG690" i="22"/>
  <c r="AG668" i="22"/>
  <c r="AG700" i="22"/>
  <c r="AG273" i="22"/>
  <c r="AG98" i="22"/>
  <c r="AG305" i="22"/>
  <c r="AG395" i="22"/>
  <c r="AG275" i="22"/>
  <c r="AG419" i="22"/>
  <c r="AG719" i="22"/>
  <c r="AG613" i="22"/>
  <c r="AG579" i="22"/>
  <c r="AG110" i="22"/>
  <c r="AG346" i="22"/>
  <c r="AG379" i="22"/>
  <c r="AG393" i="22"/>
  <c r="AG629" i="22"/>
  <c r="AG539" i="22"/>
  <c r="AG687" i="22"/>
  <c r="AG645" i="22"/>
  <c r="AG649" i="22"/>
  <c r="AG596" i="22"/>
  <c r="AG121" i="22"/>
  <c r="AG721" i="22"/>
  <c r="AG391" i="22"/>
  <c r="AG325" i="22"/>
  <c r="AG336" i="22"/>
  <c r="AG652" i="22"/>
  <c r="AG140" i="22"/>
  <c r="AG681" i="22"/>
  <c r="AG664" i="22"/>
  <c r="AG200" i="22"/>
  <c r="AG673" i="22"/>
  <c r="AG475" i="22"/>
  <c r="AG676" i="22"/>
  <c r="AG439" i="22"/>
  <c r="AG189" i="22"/>
  <c r="AG576" i="22"/>
  <c r="AG373" i="22"/>
  <c r="AG312" i="22"/>
  <c r="AG386" i="22"/>
  <c r="AG202" i="22"/>
  <c r="AG353" i="22"/>
  <c r="AG491" i="22"/>
  <c r="AG696" i="22"/>
  <c r="AG560" i="22"/>
  <c r="AG571" i="22"/>
  <c r="AG589" i="22"/>
  <c r="AG541" i="22"/>
  <c r="AG108" i="22"/>
  <c r="AG212" i="22"/>
  <c r="AG546" i="22"/>
  <c r="AG573" i="22"/>
  <c r="AG213" i="22"/>
  <c r="AG331" i="22"/>
  <c r="AG426" i="22"/>
  <c r="AG316" i="22"/>
  <c r="AG416" i="22"/>
  <c r="AG483" i="22"/>
  <c r="AG160" i="22"/>
  <c r="AG71" i="22"/>
  <c r="AG605" i="22"/>
  <c r="AG111" i="22"/>
  <c r="AG59" i="22"/>
  <c r="AG87" i="22"/>
  <c r="AG526" i="22"/>
  <c r="AG646" i="22"/>
  <c r="AG139" i="22"/>
  <c r="AG591" i="22"/>
  <c r="AG222" i="22"/>
  <c r="AG440" i="22"/>
  <c r="AG55" i="22"/>
  <c r="AG8" i="22"/>
  <c r="AG538" i="22"/>
  <c r="AG352" i="22"/>
  <c r="AG436" i="22"/>
  <c r="AG524" i="22"/>
  <c r="AG446" i="22"/>
  <c r="AG151" i="22"/>
  <c r="AG290" i="22"/>
  <c r="AG414" i="22"/>
  <c r="AG452" i="22"/>
  <c r="AG236" i="22"/>
  <c r="AG465" i="22"/>
  <c r="AG210" i="22"/>
  <c r="AG35" i="22"/>
  <c r="AG17" i="22"/>
  <c r="AG38" i="22"/>
  <c r="AG27" i="22"/>
  <c r="AG375" i="22"/>
  <c r="AG270" i="22"/>
  <c r="AG587" i="22"/>
  <c r="AG277" i="22"/>
  <c r="AG153" i="22"/>
  <c r="AG487" i="22"/>
  <c r="AG683" i="22"/>
  <c r="AG454" i="22"/>
  <c r="AG166" i="22"/>
  <c r="AG528" i="22"/>
  <c r="AG54" i="22"/>
  <c r="AG289" i="22"/>
  <c r="AG26" i="22"/>
  <c r="AG224" i="22"/>
  <c r="AG627" i="22"/>
  <c r="AG28" i="22"/>
  <c r="AG25" i="22"/>
  <c r="AG309" i="22"/>
  <c r="AG320" i="22"/>
  <c r="AG132" i="22"/>
  <c r="AG162" i="22"/>
  <c r="AG53" i="22"/>
  <c r="AG89" i="22"/>
  <c r="AG97" i="22"/>
  <c r="AG190" i="22"/>
  <c r="AG533" i="22"/>
  <c r="AG418" i="22"/>
  <c r="AG606" i="22"/>
  <c r="AG689" i="22"/>
  <c r="AG19" i="22"/>
  <c r="AG44" i="22"/>
  <c r="AG308" i="22"/>
  <c r="AG380" i="22"/>
  <c r="AG633" i="22"/>
  <c r="AG279" i="22"/>
  <c r="AG659" i="22"/>
  <c r="AG206" i="22"/>
  <c r="AG484" i="22"/>
  <c r="AG550" i="22"/>
  <c r="AG680" i="22"/>
  <c r="AG609" i="22"/>
  <c r="AG318" i="22"/>
  <c r="AG13" i="22"/>
  <c r="AG519" i="22"/>
  <c r="AG167" i="22"/>
  <c r="AG469" i="22"/>
  <c r="AG705" i="22"/>
  <c r="AG86" i="22"/>
  <c r="AG485" i="22"/>
  <c r="AG328" i="22"/>
  <c r="AG667" i="22"/>
  <c r="AG197" i="22"/>
  <c r="AG240" i="22"/>
  <c r="AG369" i="22"/>
  <c r="AG96" i="22"/>
  <c r="AG307" i="22"/>
  <c r="AG398" i="22"/>
  <c r="AG575" i="22"/>
  <c r="AG207" i="22"/>
  <c r="AG559" i="22"/>
  <c r="AG281" i="22"/>
  <c r="AG245" i="22"/>
  <c r="AG408" i="22"/>
  <c r="AG350" i="22"/>
  <c r="AG640" i="22"/>
  <c r="AG540" i="22"/>
  <c r="AG415" i="22"/>
  <c r="AG501" i="22"/>
  <c r="AG406" i="22"/>
  <c r="AG123" i="22"/>
  <c r="AG534" i="22"/>
  <c r="AG463" i="22"/>
  <c r="AG52" i="22"/>
  <c r="AG378" i="22"/>
  <c r="AG492" i="22"/>
  <c r="AG561" i="22"/>
  <c r="AG507" i="22"/>
  <c r="AG193" i="22"/>
  <c r="AG515" i="22"/>
  <c r="AG343" i="22"/>
  <c r="AG648" i="22"/>
  <c r="AG229" i="22"/>
  <c r="AG126" i="22"/>
  <c r="AG9" i="22"/>
  <c r="AG263" i="22"/>
  <c r="AG434" i="22"/>
  <c r="AG666" i="22"/>
  <c r="AG347" i="22"/>
  <c r="AG717" i="22"/>
  <c r="AG669" i="22"/>
  <c r="AG178" i="22"/>
  <c r="AG610" i="22"/>
  <c r="AG624" i="22"/>
  <c r="AG79" i="22"/>
  <c r="AG227" i="22"/>
  <c r="AG20" i="22"/>
  <c r="AG195" i="22"/>
  <c r="AG371" i="22"/>
  <c r="AG615" i="22"/>
  <c r="AG642" i="22"/>
  <c r="AG288" i="22"/>
  <c r="AG530" i="22"/>
  <c r="AG593" i="22"/>
  <c r="AG283" i="22"/>
  <c r="AG233" i="22"/>
  <c r="AG512" i="22"/>
  <c r="AG95" i="22"/>
  <c r="AG100" i="22"/>
  <c r="AG443" i="22"/>
  <c r="AG62" i="22"/>
  <c r="AG734" i="22"/>
  <c r="AG448" i="22"/>
  <c r="AG608" i="22"/>
  <c r="AG445" i="22"/>
  <c r="AG116" i="22"/>
  <c r="AG63" i="22"/>
  <c r="AG148" i="22"/>
  <c r="AG363" i="22"/>
  <c r="AG508" i="22"/>
  <c r="AG150" i="22"/>
  <c r="AG674" i="22"/>
  <c r="AG18" i="22"/>
  <c r="AG482" i="22"/>
  <c r="AG302" i="22"/>
  <c r="AG389" i="22"/>
  <c r="AG599" i="22"/>
  <c r="AG66" i="22"/>
  <c r="AG58" i="22"/>
  <c r="AG435" i="22"/>
  <c r="AG693" i="22"/>
  <c r="AG722" i="22"/>
  <c r="AG61" i="22"/>
  <c r="AG730" i="22"/>
  <c r="AG480" i="22"/>
  <c r="AG650" i="22"/>
  <c r="AG423" i="22"/>
  <c r="AG385" i="22"/>
  <c r="AG374" i="22"/>
  <c r="AG332" i="22"/>
  <c r="E731" i="22"/>
  <c r="F731" i="22" s="1"/>
  <c r="G731" i="22" s="1"/>
  <c r="H731" i="22" s="1"/>
  <c r="I731" i="22"/>
  <c r="J731" i="22" s="1"/>
  <c r="K731" i="22"/>
  <c r="L731" i="22" s="1"/>
  <c r="N731" i="22"/>
  <c r="O731" i="22"/>
  <c r="R731" i="22"/>
  <c r="S731" i="22" s="1"/>
  <c r="U731" i="22"/>
  <c r="V731" i="22" s="1"/>
  <c r="W731" i="22"/>
  <c r="X731" i="22" s="1"/>
  <c r="Y731" i="22"/>
  <c r="Z731" i="22" s="1"/>
  <c r="AB731" i="22"/>
  <c r="AC731" i="22" s="1"/>
  <c r="AD731" i="22" s="1"/>
  <c r="AB237" i="22"/>
  <c r="AC237" i="22" s="1"/>
  <c r="E221" i="22"/>
  <c r="F221" i="22" s="1"/>
  <c r="G221" i="22" s="1"/>
  <c r="H221" i="22" s="1"/>
  <c r="J221" i="22"/>
  <c r="L221" i="22"/>
  <c r="N221" i="22"/>
  <c r="O221" i="22"/>
  <c r="R221" i="22"/>
  <c r="S221" i="22" s="1"/>
  <c r="V221" i="22"/>
  <c r="X221" i="22"/>
  <c r="Z221" i="22"/>
  <c r="E248" i="22"/>
  <c r="F248" i="22" s="1"/>
  <c r="G248" i="22" s="1"/>
  <c r="H248" i="22" s="1"/>
  <c r="I248" i="22"/>
  <c r="J248" i="22" s="1"/>
  <c r="K248" i="22"/>
  <c r="L248" i="22" s="1"/>
  <c r="N248" i="22"/>
  <c r="Q248" i="22" s="1"/>
  <c r="O248" i="22"/>
  <c r="P248" i="22" s="1"/>
  <c r="R248" i="22"/>
  <c r="S248" i="22" s="1"/>
  <c r="U248" i="22"/>
  <c r="V248" i="22" s="1"/>
  <c r="W248" i="22"/>
  <c r="X248" i="22" s="1"/>
  <c r="Y248" i="22"/>
  <c r="Z248" i="22" s="1"/>
  <c r="AB248" i="22"/>
  <c r="AC248" i="22" s="1"/>
  <c r="AD248" i="22" s="1"/>
  <c r="AC273" i="22"/>
  <c r="AD273" i="22" s="1"/>
  <c r="AC718" i="22"/>
  <c r="AD718" i="22" s="1"/>
  <c r="O560" i="22"/>
  <c r="AC250" i="22"/>
  <c r="R582" i="22"/>
  <c r="R168" i="22"/>
  <c r="N12" i="22"/>
  <c r="AJ81" i="22"/>
  <c r="AJ247" i="22"/>
  <c r="AJ338" i="22"/>
  <c r="AJ523" i="22"/>
  <c r="AJ124" i="22"/>
  <c r="AJ461" i="22"/>
  <c r="AJ344" i="22"/>
  <c r="AJ219" i="22"/>
  <c r="AJ660" i="22"/>
  <c r="AJ565" i="22"/>
  <c r="AJ402" i="22"/>
  <c r="AJ93" i="22"/>
  <c r="AJ726" i="22"/>
  <c r="AJ729" i="22"/>
  <c r="AJ425" i="22"/>
  <c r="AJ622" i="22"/>
  <c r="AJ702" i="22"/>
  <c r="AJ638" i="22"/>
  <c r="AJ84" i="22"/>
  <c r="AJ266" i="22"/>
  <c r="AJ242" i="22"/>
  <c r="AJ713" i="22"/>
  <c r="AJ361" i="22"/>
  <c r="AJ271" i="22"/>
  <c r="AJ412" i="22"/>
  <c r="AJ706" i="22"/>
  <c r="AJ180" i="22"/>
  <c r="AJ362" i="22"/>
  <c r="AJ359" i="22"/>
  <c r="AJ22" i="22"/>
  <c r="AJ105" i="22"/>
  <c r="AJ125" i="22"/>
  <c r="AJ303" i="22"/>
  <c r="AJ382" i="22"/>
  <c r="AJ551" i="22"/>
  <c r="AJ555" i="22"/>
  <c r="AJ163" i="22"/>
  <c r="AJ179" i="22"/>
  <c r="AJ221" i="22"/>
  <c r="AJ203" i="22"/>
  <c r="AJ630" i="22"/>
  <c r="AJ30" i="22"/>
  <c r="AJ276" i="22"/>
  <c r="AJ21" i="22"/>
  <c r="AJ405" i="22"/>
  <c r="AJ170" i="22"/>
  <c r="AJ698" i="22"/>
  <c r="AJ562" i="22"/>
  <c r="AJ542" i="22"/>
  <c r="AJ662" i="22"/>
  <c r="AJ280" i="22"/>
  <c r="AJ462" i="22"/>
  <c r="AJ187" i="22"/>
  <c r="AJ578" i="22"/>
  <c r="AJ76" i="22"/>
  <c r="AJ411" i="22"/>
  <c r="AJ94" i="22"/>
  <c r="AJ509" i="22"/>
  <c r="AJ684" i="22"/>
  <c r="AJ5" i="22"/>
  <c r="AJ441" i="22"/>
  <c r="AJ157" i="22"/>
  <c r="AJ732" i="22"/>
  <c r="AJ474" i="22"/>
  <c r="AJ376" i="22"/>
  <c r="AJ80" i="22"/>
  <c r="AJ4" i="22"/>
  <c r="AJ549" i="22"/>
  <c r="AJ723" i="22"/>
  <c r="AJ103" i="22"/>
  <c r="AJ107" i="22"/>
  <c r="AJ601" i="22"/>
  <c r="AJ513" i="22"/>
  <c r="AJ158" i="22"/>
  <c r="AJ661" i="22"/>
  <c r="AJ647" i="22"/>
  <c r="AJ466" i="22"/>
  <c r="AJ387" i="22"/>
  <c r="AJ223" i="22"/>
  <c r="AJ185" i="22"/>
  <c r="AJ631" i="22"/>
  <c r="AJ580" i="22"/>
  <c r="AJ112" i="22"/>
  <c r="AJ255" i="22"/>
  <c r="AJ36" i="22"/>
  <c r="AJ628" i="22"/>
  <c r="AJ567" i="22"/>
  <c r="AJ699" i="22"/>
  <c r="AJ594" i="22"/>
  <c r="AJ152" i="22"/>
  <c r="AJ691" i="22"/>
  <c r="AJ488" i="22"/>
  <c r="AJ449" i="22"/>
  <c r="AJ537" i="22"/>
  <c r="AJ399" i="22"/>
  <c r="AJ228" i="22"/>
  <c r="AJ479" i="22"/>
  <c r="AJ397" i="22"/>
  <c r="AJ520" i="22"/>
  <c r="AJ257" i="22"/>
  <c r="AJ12" i="22"/>
  <c r="AJ675" i="22"/>
  <c r="AJ147" i="22"/>
  <c r="AJ37" i="22"/>
  <c r="AJ632" i="22"/>
  <c r="AJ503" i="22"/>
  <c r="AJ548" i="22"/>
  <c r="AJ525" i="22"/>
  <c r="AJ114" i="22"/>
  <c r="AJ144" i="22"/>
  <c r="AJ168" i="22"/>
  <c r="AJ455" i="22"/>
  <c r="AJ563" i="22"/>
  <c r="AJ582" i="22"/>
  <c r="AJ553" i="22"/>
  <c r="AJ634" i="22"/>
  <c r="AJ141" i="22"/>
  <c r="AJ282" i="22"/>
  <c r="AJ516" i="22"/>
  <c r="AJ510" i="22"/>
  <c r="AJ262" i="22"/>
  <c r="AJ686" i="22"/>
  <c r="AJ78" i="22"/>
  <c r="AJ678" i="22"/>
  <c r="AJ6" i="22"/>
  <c r="AJ366" i="22"/>
  <c r="AJ517" i="22"/>
  <c r="AJ173" i="22"/>
  <c r="AJ142" i="22"/>
  <c r="AJ254" i="22"/>
  <c r="AJ329" i="22"/>
  <c r="AJ377" i="22"/>
  <c r="AJ120" i="22"/>
  <c r="AJ677" i="22"/>
  <c r="AJ146" i="22"/>
  <c r="AJ521" i="22"/>
  <c r="AJ101" i="22"/>
  <c r="AJ535" i="22"/>
  <c r="AJ149" i="22"/>
  <c r="AJ218" i="22"/>
  <c r="AJ67" i="22"/>
  <c r="AJ620" i="22"/>
  <c r="AJ494" i="22"/>
  <c r="AJ725" i="22"/>
  <c r="AJ437" i="22"/>
  <c r="AJ314" i="22"/>
  <c r="AJ522" i="22"/>
  <c r="AJ671" i="22"/>
  <c r="AJ3" i="22"/>
  <c r="AJ249" i="22"/>
  <c r="AJ278" i="22"/>
  <c r="AJ237" i="22"/>
  <c r="AJ342" i="22"/>
  <c r="AJ72" i="22"/>
  <c r="AJ464" i="22"/>
  <c r="AJ49" i="22"/>
  <c r="AJ356" i="22"/>
  <c r="AJ531" i="22"/>
  <c r="AJ181" i="22"/>
  <c r="AJ14" i="22"/>
  <c r="AJ46" i="22"/>
  <c r="AJ364" i="22"/>
  <c r="AJ623" i="22"/>
  <c r="AJ322" i="22"/>
  <c r="AJ60" i="22"/>
  <c r="AJ655" i="22"/>
  <c r="AJ543" i="22"/>
  <c r="AJ467" i="22"/>
  <c r="AJ122" i="22"/>
  <c r="AJ612" i="22"/>
  <c r="AJ198" i="22"/>
  <c r="AJ712" i="22"/>
  <c r="AJ176" i="22"/>
  <c r="AJ104" i="22"/>
  <c r="AJ159" i="22"/>
  <c r="AJ710" i="22"/>
  <c r="AJ604" i="22"/>
  <c r="AJ400" i="22"/>
  <c r="AJ602" i="22"/>
  <c r="AJ407" i="22"/>
  <c r="AJ310" i="22"/>
  <c r="AJ177" i="22"/>
  <c r="AJ161" i="22"/>
  <c r="AJ91" i="22"/>
  <c r="AJ106" i="22"/>
  <c r="AJ704" i="22"/>
  <c r="AJ597" i="22"/>
  <c r="AJ577" i="22"/>
  <c r="AJ216" i="22"/>
  <c r="AJ321" i="22"/>
  <c r="AJ115" i="22"/>
  <c r="AJ15" i="22"/>
  <c r="AJ566" i="22"/>
  <c r="AJ109" i="22"/>
  <c r="AJ500" i="22"/>
  <c r="AJ701" i="22"/>
  <c r="AJ239" i="22"/>
  <c r="AJ133" i="22"/>
  <c r="AJ618" i="22"/>
  <c r="AJ595" i="22"/>
  <c r="AJ330" i="22"/>
  <c r="AJ256" i="22"/>
  <c r="AJ215" i="22"/>
  <c r="AJ651" i="22"/>
  <c r="AJ293" i="22"/>
  <c r="AJ165" i="22"/>
  <c r="AJ383" i="22"/>
  <c r="AJ349" i="22"/>
  <c r="AJ252" i="22"/>
  <c r="AJ670" i="22"/>
  <c r="AJ486" i="22"/>
  <c r="AJ715" i="22"/>
  <c r="AJ456" i="22"/>
  <c r="AJ616" i="22"/>
  <c r="AJ192" i="22"/>
  <c r="AJ340" i="22"/>
  <c r="AJ401" i="22"/>
  <c r="AJ417" i="22"/>
  <c r="AJ358" i="22"/>
  <c r="AJ643" i="22"/>
  <c r="AJ351" i="22"/>
  <c r="AJ598" i="22"/>
  <c r="AJ16" i="22"/>
  <c r="AJ716" i="22"/>
  <c r="AJ637" i="22"/>
  <c r="AJ251" i="22"/>
  <c r="AJ421" i="22"/>
  <c r="AJ99" i="22"/>
  <c r="AJ272" i="22"/>
  <c r="AJ459" i="22"/>
  <c r="AJ214" i="22"/>
  <c r="AJ232" i="22"/>
  <c r="AJ135" i="22"/>
  <c r="AJ102" i="22"/>
  <c r="AJ244" i="22"/>
  <c r="AJ231" i="22"/>
  <c r="AJ458" i="22"/>
  <c r="AJ295" i="22"/>
  <c r="AJ663" i="22"/>
  <c r="AJ682" i="22"/>
  <c r="AJ453" i="22"/>
  <c r="AJ574" i="22"/>
  <c r="AJ372" i="22"/>
  <c r="AJ429" i="22"/>
  <c r="AJ665" i="22"/>
  <c r="AJ243" i="22"/>
  <c r="AJ413" i="22"/>
  <c r="AJ658" i="22"/>
  <c r="AJ641" i="22"/>
  <c r="AJ335" i="22"/>
  <c r="AJ544" i="22"/>
  <c r="AJ518" i="22"/>
  <c r="AJ127" i="22"/>
  <c r="AJ709" i="22"/>
  <c r="AJ34" i="22"/>
  <c r="AJ317" i="22"/>
  <c r="AJ392" i="22"/>
  <c r="AJ32" i="22"/>
  <c r="AJ570" i="22"/>
  <c r="AJ333" i="22"/>
  <c r="AJ504" i="22"/>
  <c r="AJ291" i="22"/>
  <c r="AJ301" i="22"/>
  <c r="AJ74" i="22"/>
  <c r="AJ635" i="22"/>
  <c r="AJ505" i="22"/>
  <c r="AJ460" i="22"/>
  <c r="AJ420" i="22"/>
  <c r="AJ424" i="22"/>
  <c r="AJ496" i="22"/>
  <c r="AJ433" i="22"/>
  <c r="AJ65" i="22"/>
  <c r="AJ259" i="22"/>
  <c r="AJ477" i="22"/>
  <c r="AJ728" i="22"/>
  <c r="AJ172" i="22"/>
  <c r="AJ431" i="22"/>
  <c r="AJ707" i="22"/>
  <c r="AJ557" i="22"/>
  <c r="AJ119" i="22"/>
  <c r="AJ85" i="22"/>
  <c r="AJ39" i="22"/>
  <c r="AJ48" i="22"/>
  <c r="AJ357" i="22"/>
  <c r="AJ355" i="22"/>
  <c r="AJ388" i="22"/>
  <c r="AJ199" i="22"/>
  <c r="AJ442" i="22"/>
  <c r="AJ64" i="22"/>
  <c r="AJ396" i="22"/>
  <c r="AJ600" i="22"/>
  <c r="AJ267" i="22"/>
  <c r="AJ368" i="22"/>
  <c r="AJ268" i="22"/>
  <c r="AJ311" i="22"/>
  <c r="AJ472" i="22"/>
  <c r="AJ117" i="22"/>
  <c r="AJ298" i="22"/>
  <c r="AJ427" i="22"/>
  <c r="AJ68" i="22"/>
  <c r="AJ230" i="22"/>
  <c r="AJ569" i="22"/>
  <c r="AJ137" i="22"/>
  <c r="AJ365" i="22"/>
  <c r="AJ502" i="22"/>
  <c r="AJ265" i="22"/>
  <c r="AJ727" i="22"/>
  <c r="AJ294" i="22"/>
  <c r="AJ564" i="22"/>
  <c r="AJ345" i="22"/>
  <c r="AJ186" i="22"/>
  <c r="AJ131" i="22"/>
  <c r="AJ73" i="22"/>
  <c r="AJ679" i="22"/>
  <c r="AJ422" i="22"/>
  <c r="AJ603" i="22"/>
  <c r="AJ489" i="22"/>
  <c r="AJ626" i="22"/>
  <c r="AJ341" i="22"/>
  <c r="AJ327" i="22"/>
  <c r="AJ238" i="22"/>
  <c r="AJ339" i="22"/>
  <c r="AJ471" i="22"/>
  <c r="AJ478" i="22"/>
  <c r="AJ672" i="22"/>
  <c r="AJ174" i="22"/>
  <c r="AJ547" i="22"/>
  <c r="AJ45" i="22"/>
  <c r="AJ129" i="22"/>
  <c r="AJ614" i="22"/>
  <c r="AJ156" i="22"/>
  <c r="AJ70" i="22"/>
  <c r="AJ558" i="22"/>
  <c r="AJ297" i="22"/>
  <c r="AJ657" i="22"/>
  <c r="AJ226" i="22"/>
  <c r="AJ457" i="22"/>
  <c r="AJ511" i="22"/>
  <c r="AJ527" i="22"/>
  <c r="AJ47" i="22"/>
  <c r="AJ572" i="22"/>
  <c r="AJ532" i="22"/>
  <c r="AJ57" i="22"/>
  <c r="AJ554" i="22"/>
  <c r="AJ208" i="22"/>
  <c r="AJ155" i="22"/>
  <c r="AJ50" i="22"/>
  <c r="AJ497" i="22"/>
  <c r="AJ43" i="22"/>
  <c r="AJ253" i="22"/>
  <c r="AJ588" i="22"/>
  <c r="AJ145" i="22"/>
  <c r="AJ51" i="22"/>
  <c r="AJ204" i="22"/>
  <c r="AJ625" i="22"/>
  <c r="AJ42" i="22"/>
  <c r="AJ468" i="22"/>
  <c r="AJ284" i="22"/>
  <c r="AJ225" i="22"/>
  <c r="AJ708" i="22"/>
  <c r="AJ248" i="22"/>
  <c r="AJ77" i="22"/>
  <c r="AJ90" i="22"/>
  <c r="AJ476" i="22"/>
  <c r="AJ138" i="22"/>
  <c r="AJ83" i="22"/>
  <c r="AJ607" i="22"/>
  <c r="AJ367" i="22"/>
  <c r="AJ7" i="22"/>
  <c r="AJ69" i="22"/>
  <c r="AJ304" i="22"/>
  <c r="AJ451" i="22"/>
  <c r="AJ250" i="22"/>
  <c r="AJ506" i="22"/>
  <c r="AJ217" i="22"/>
  <c r="AJ473" i="22"/>
  <c r="AJ586" i="22"/>
  <c r="AJ583" i="22"/>
  <c r="AJ590" i="22"/>
  <c r="AJ41" i="22"/>
  <c r="AJ334" i="22"/>
  <c r="AJ337" i="22"/>
  <c r="AJ688" i="22"/>
  <c r="AJ234" i="22"/>
  <c r="AJ695" i="22"/>
  <c r="AJ40" i="22"/>
  <c r="AJ286" i="22"/>
  <c r="AJ326" i="22"/>
  <c r="AJ241" i="22"/>
  <c r="AJ220" i="22"/>
  <c r="AJ481" i="22"/>
  <c r="AJ621" i="22"/>
  <c r="AJ703" i="22"/>
  <c r="AJ285" i="22"/>
  <c r="AJ499" i="22"/>
  <c r="AJ584" i="22"/>
  <c r="AJ134" i="22"/>
  <c r="AJ128" i="22"/>
  <c r="AJ315" i="22"/>
  <c r="AJ394" i="22"/>
  <c r="AJ191" i="22"/>
  <c r="AJ264" i="22"/>
  <c r="AJ360" i="22"/>
  <c r="AJ258" i="22"/>
  <c r="AJ470" i="22"/>
  <c r="AJ82" i="22"/>
  <c r="AJ733" i="22"/>
  <c r="AJ92" i="22"/>
  <c r="AJ403" i="22"/>
  <c r="AJ714" i="22"/>
  <c r="AJ654" i="22"/>
  <c r="AJ409" i="22"/>
  <c r="AJ495" i="22"/>
  <c r="AJ438" i="22"/>
  <c r="AJ23" i="22"/>
  <c r="AJ31" i="22"/>
  <c r="AJ261" i="22"/>
  <c r="AJ592" i="22"/>
  <c r="AJ299" i="22"/>
  <c r="AJ196" i="22"/>
  <c r="AJ235" i="22"/>
  <c r="AJ296" i="22"/>
  <c r="AJ11" i="22"/>
  <c r="AJ611" i="22"/>
  <c r="AJ188" i="22"/>
  <c r="AJ430" i="22"/>
  <c r="AJ711" i="22"/>
  <c r="AJ88" i="22"/>
  <c r="AJ354" i="22"/>
  <c r="AJ720" i="22"/>
  <c r="AJ724" i="22"/>
  <c r="AJ568" i="22"/>
  <c r="AJ653" i="22"/>
  <c r="AJ390" i="22"/>
  <c r="AJ24" i="22"/>
  <c r="AJ617" i="22"/>
  <c r="AJ552" i="22"/>
  <c r="AJ130" i="22"/>
  <c r="AJ183" i="22"/>
  <c r="AJ319" i="22"/>
  <c r="AJ498" i="22"/>
  <c r="AJ404" i="22"/>
  <c r="AJ447" i="22"/>
  <c r="AJ246" i="22"/>
  <c r="AJ136" i="22"/>
  <c r="AJ384" i="22"/>
  <c r="AJ697" i="22"/>
  <c r="AJ490" i="22"/>
  <c r="AJ323" i="22"/>
  <c r="AJ292" i="22"/>
  <c r="AJ692" i="22"/>
  <c r="AJ194" i="22"/>
  <c r="AJ348" i="22"/>
  <c r="AJ636" i="22"/>
  <c r="AJ169" i="22"/>
  <c r="AJ164" i="22"/>
  <c r="AJ529" i="22"/>
  <c r="AJ444" i="22"/>
  <c r="AJ182" i="22"/>
  <c r="AJ694" i="22"/>
  <c r="AJ324" i="22"/>
  <c r="AJ381" i="22"/>
  <c r="AJ556" i="22"/>
  <c r="AJ619" i="22"/>
  <c r="AJ260" i="22"/>
  <c r="AJ29" i="22"/>
  <c r="AJ113" i="22"/>
  <c r="AJ514" i="22"/>
  <c r="AJ300" i="22"/>
  <c r="AJ493" i="22"/>
  <c r="AJ209" i="22"/>
  <c r="AJ718" i="22"/>
  <c r="AJ370" i="22"/>
  <c r="AJ205" i="22"/>
  <c r="AJ656" i="22"/>
  <c r="AJ171" i="22"/>
  <c r="AJ581" i="22"/>
  <c r="AJ585" i="22"/>
  <c r="AJ685" i="22"/>
  <c r="AJ428" i="22"/>
  <c r="AJ269" i="22"/>
  <c r="AJ287" i="22"/>
  <c r="AJ56" i="22"/>
  <c r="AJ211" i="22"/>
  <c r="AJ154" i="22"/>
  <c r="AJ644" i="22"/>
  <c r="AJ410" i="22"/>
  <c r="AJ274" i="22"/>
  <c r="AJ75" i="22"/>
  <c r="AJ432" i="22"/>
  <c r="AJ143" i="22"/>
  <c r="AJ313" i="22"/>
  <c r="AJ184" i="22"/>
  <c r="AJ33" i="22"/>
  <c r="AJ306" i="22"/>
  <c r="AJ201" i="22"/>
  <c r="AJ690" i="22"/>
  <c r="AJ668" i="22"/>
  <c r="AJ700" i="22"/>
  <c r="AJ273" i="22"/>
  <c r="AJ98" i="22"/>
  <c r="AJ305" i="22"/>
  <c r="AJ395" i="22"/>
  <c r="AJ275" i="22"/>
  <c r="AJ419" i="22"/>
  <c r="AJ719" i="22"/>
  <c r="AJ613" i="22"/>
  <c r="AJ579" i="22"/>
  <c r="AJ379" i="22"/>
  <c r="AJ393" i="22"/>
  <c r="AJ110" i="22"/>
  <c r="AJ346" i="22"/>
  <c r="AJ629" i="22"/>
  <c r="AJ539" i="22"/>
  <c r="AJ687" i="22"/>
  <c r="AJ645" i="22"/>
  <c r="AJ649" i="22"/>
  <c r="AJ596" i="22"/>
  <c r="AJ121" i="22"/>
  <c r="AJ721" i="22"/>
  <c r="AJ391" i="22"/>
  <c r="AJ325" i="22"/>
  <c r="AJ336" i="22"/>
  <c r="AJ652" i="22"/>
  <c r="AJ140" i="22"/>
  <c r="AJ681" i="22"/>
  <c r="AJ664" i="22"/>
  <c r="AJ200" i="22"/>
  <c r="AJ673" i="22"/>
  <c r="AJ475" i="22"/>
  <c r="AJ676" i="22"/>
  <c r="AJ439" i="22"/>
  <c r="AJ189" i="22"/>
  <c r="AJ576" i="22"/>
  <c r="AJ373" i="22"/>
  <c r="AJ312" i="22"/>
  <c r="AJ386" i="22"/>
  <c r="AJ202" i="22"/>
  <c r="AJ353" i="22"/>
  <c r="AJ491" i="22"/>
  <c r="AJ696" i="22"/>
  <c r="AJ560" i="22"/>
  <c r="AJ571" i="22"/>
  <c r="AJ589" i="22"/>
  <c r="AJ541" i="22"/>
  <c r="AJ108" i="22"/>
  <c r="AJ212" i="22"/>
  <c r="AJ639" i="22"/>
  <c r="AJ546" i="22"/>
  <c r="AJ573" i="22"/>
  <c r="AJ213" i="22"/>
  <c r="AJ450" i="22"/>
  <c r="AJ331" i="22"/>
  <c r="AJ426" i="22"/>
  <c r="AJ316" i="22"/>
  <c r="AJ416" i="22"/>
  <c r="AJ483" i="22"/>
  <c r="AJ160" i="22"/>
  <c r="AJ71" i="22"/>
  <c r="AJ605" i="22"/>
  <c r="AJ111" i="22"/>
  <c r="AJ59" i="22"/>
  <c r="AJ87" i="22"/>
  <c r="AJ526" i="22"/>
  <c r="AJ646" i="22"/>
  <c r="AJ139" i="22"/>
  <c r="AJ591" i="22"/>
  <c r="AJ222" i="22"/>
  <c r="AJ440" i="22"/>
  <c r="AJ55" i="22"/>
  <c r="AJ8" i="22"/>
  <c r="AJ538" i="22"/>
  <c r="AJ352" i="22"/>
  <c r="AJ436" i="22"/>
  <c r="AJ524" i="22"/>
  <c r="AJ446" i="22"/>
  <c r="AJ151" i="22"/>
  <c r="AJ290" i="22"/>
  <c r="AJ414" i="22"/>
  <c r="AJ452" i="22"/>
  <c r="AJ236" i="22"/>
  <c r="AJ465" i="22"/>
  <c r="AJ210" i="22"/>
  <c r="AJ35" i="22"/>
  <c r="AJ17" i="22"/>
  <c r="AJ38" i="22"/>
  <c r="AJ27" i="22"/>
  <c r="AJ375" i="22"/>
  <c r="AJ270" i="22"/>
  <c r="AJ587" i="22"/>
  <c r="AJ277" i="22"/>
  <c r="AJ153" i="22"/>
  <c r="AJ487" i="22"/>
  <c r="AJ683" i="22"/>
  <c r="AJ454" i="22"/>
  <c r="AJ166" i="22"/>
  <c r="AJ528" i="22"/>
  <c r="AJ54" i="22"/>
  <c r="AJ289" i="22"/>
  <c r="AJ26" i="22"/>
  <c r="AJ224" i="22"/>
  <c r="AJ627" i="22"/>
  <c r="AJ28" i="22"/>
  <c r="AJ25" i="22"/>
  <c r="AJ309" i="22"/>
  <c r="AJ320" i="22"/>
  <c r="AJ132" i="22"/>
  <c r="AJ162" i="22"/>
  <c r="AJ53" i="22"/>
  <c r="AJ89" i="22"/>
  <c r="AJ97" i="22"/>
  <c r="AJ533" i="22"/>
  <c r="AJ190" i="22"/>
  <c r="AJ606" i="22"/>
  <c r="AJ689" i="22"/>
  <c r="AJ418" i="22"/>
  <c r="AJ19" i="22"/>
  <c r="AJ44" i="22"/>
  <c r="AJ308" i="22"/>
  <c r="AJ380" i="22"/>
  <c r="AJ633" i="22"/>
  <c r="AJ279" i="22"/>
  <c r="AJ659" i="22"/>
  <c r="AJ206" i="22"/>
  <c r="AJ484" i="22"/>
  <c r="AJ550" i="22"/>
  <c r="AJ680" i="22"/>
  <c r="AJ609" i="22"/>
  <c r="AJ318" i="22"/>
  <c r="AJ13" i="22"/>
  <c r="AJ519" i="22"/>
  <c r="AJ167" i="22"/>
  <c r="AJ705" i="22"/>
  <c r="AJ469" i="22"/>
  <c r="AJ86" i="22"/>
  <c r="AJ485" i="22"/>
  <c r="AJ328" i="22"/>
  <c r="AJ667" i="22"/>
  <c r="AJ197" i="22"/>
  <c r="AJ240" i="22"/>
  <c r="AJ369" i="22"/>
  <c r="AJ96" i="22"/>
  <c r="AJ307" i="22"/>
  <c r="AJ398" i="22"/>
  <c r="AJ575" i="22"/>
  <c r="AJ207" i="22"/>
  <c r="AJ559" i="22"/>
  <c r="AJ281" i="22"/>
  <c r="AJ245" i="22"/>
  <c r="AJ408" i="22"/>
  <c r="AJ350" i="22"/>
  <c r="AJ640" i="22"/>
  <c r="AJ540" i="22"/>
  <c r="AJ415" i="22"/>
  <c r="AJ501" i="22"/>
  <c r="AJ406" i="22"/>
  <c r="AJ123" i="22"/>
  <c r="AJ534" i="22"/>
  <c r="AJ463" i="22"/>
  <c r="AJ52" i="22"/>
  <c r="AJ378" i="22"/>
  <c r="AJ492" i="22"/>
  <c r="AJ561" i="22"/>
  <c r="AJ507" i="22"/>
  <c r="AJ193" i="22"/>
  <c r="AJ515" i="22"/>
  <c r="AJ343" i="22"/>
  <c r="AJ648" i="22"/>
  <c r="AJ229" i="22"/>
  <c r="AJ126" i="22"/>
  <c r="AJ9" i="22"/>
  <c r="AJ545" i="22"/>
  <c r="AJ263" i="22"/>
  <c r="AJ434" i="22"/>
  <c r="AJ666" i="22"/>
  <c r="AJ347" i="22"/>
  <c r="AJ717" i="22"/>
  <c r="AJ669" i="22"/>
  <c r="AJ178" i="22"/>
  <c r="AJ610" i="22"/>
  <c r="AJ624" i="22"/>
  <c r="AJ79" i="22"/>
  <c r="AJ227" i="22"/>
  <c r="AJ20" i="22"/>
  <c r="AJ195" i="22"/>
  <c r="AJ371" i="22"/>
  <c r="AJ615" i="22"/>
  <c r="AJ642" i="22"/>
  <c r="AJ288" i="22"/>
  <c r="AJ530" i="22"/>
  <c r="AJ593" i="22"/>
  <c r="AJ283" i="22"/>
  <c r="AJ233" i="22"/>
  <c r="AJ512" i="22"/>
  <c r="AJ95" i="22"/>
  <c r="AJ100" i="22"/>
  <c r="AJ443" i="22"/>
  <c r="AJ62" i="22"/>
  <c r="AJ734" i="22"/>
  <c r="AJ448" i="22"/>
  <c r="AJ608" i="22"/>
  <c r="AJ445" i="22"/>
  <c r="AJ116" i="22"/>
  <c r="AJ63" i="22"/>
  <c r="AJ148" i="22"/>
  <c r="AJ536" i="22"/>
  <c r="AJ363" i="22"/>
  <c r="AJ508" i="22"/>
  <c r="AJ674" i="22"/>
  <c r="AJ150" i="22"/>
  <c r="AJ18" i="22"/>
  <c r="AJ482" i="22"/>
  <c r="AJ302" i="22"/>
  <c r="AJ389" i="22"/>
  <c r="AJ599" i="22"/>
  <c r="AJ66" i="22"/>
  <c r="AJ58" i="22"/>
  <c r="AJ435" i="22"/>
  <c r="AJ693" i="22"/>
  <c r="AJ722" i="22"/>
  <c r="AJ61" i="22"/>
  <c r="AJ730" i="22"/>
  <c r="AJ480" i="22"/>
  <c r="AJ650" i="22"/>
  <c r="AJ423" i="22"/>
  <c r="AJ385" i="22"/>
  <c r="AJ374" i="22"/>
  <c r="AJ332" i="22"/>
  <c r="AJ731" i="22"/>
  <c r="AJ10" i="22"/>
  <c r="E700" i="22"/>
  <c r="F84" i="22"/>
  <c r="U461" i="22"/>
  <c r="V461" i="22" s="1"/>
  <c r="AH10" i="22"/>
  <c r="AH81" i="22"/>
  <c r="G2" i="26" s="1"/>
  <c r="AH247" i="22"/>
  <c r="G3" i="26" s="1"/>
  <c r="AH338" i="22"/>
  <c r="G4" i="26" s="1"/>
  <c r="AH523" i="22"/>
  <c r="G5" i="26" s="1"/>
  <c r="AH124" i="22"/>
  <c r="G6" i="26" s="1"/>
  <c r="AH461" i="22"/>
  <c r="G7" i="26" s="1"/>
  <c r="AH344" i="22"/>
  <c r="G8" i="26" s="1"/>
  <c r="AH219" i="22"/>
  <c r="G9" i="26" s="1"/>
  <c r="AH660" i="22"/>
  <c r="G10" i="26" s="1"/>
  <c r="AH565" i="22"/>
  <c r="G11" i="26" s="1"/>
  <c r="AH402" i="22"/>
  <c r="G12" i="26" s="1"/>
  <c r="AH93" i="22"/>
  <c r="G13" i="26" s="1"/>
  <c r="AH726" i="22"/>
  <c r="G14" i="26" s="1"/>
  <c r="AH729" i="22"/>
  <c r="G15" i="26" s="1"/>
  <c r="AH425" i="22"/>
  <c r="G18" i="26" s="1"/>
  <c r="AH622" i="22"/>
  <c r="G16" i="26" s="1"/>
  <c r="AH702" i="22"/>
  <c r="G17" i="26" s="1"/>
  <c r="AH638" i="22"/>
  <c r="G19" i="26" s="1"/>
  <c r="AH84" i="22"/>
  <c r="G20" i="26" s="1"/>
  <c r="AH266" i="22"/>
  <c r="G21" i="26" s="1"/>
  <c r="AH361" i="22"/>
  <c r="G24" i="26" s="1"/>
  <c r="AH271" i="22"/>
  <c r="G25" i="26" s="1"/>
  <c r="AH412" i="22"/>
  <c r="G26" i="26" s="1"/>
  <c r="AH706" i="22"/>
  <c r="G27" i="26" s="1"/>
  <c r="AH180" i="22"/>
  <c r="G28" i="26" s="1"/>
  <c r="AH362" i="22"/>
  <c r="G29" i="26" s="1"/>
  <c r="AH359" i="22"/>
  <c r="G30" i="26" s="1"/>
  <c r="AH22" i="22"/>
  <c r="G31" i="26" s="1"/>
  <c r="AH105" i="22"/>
  <c r="G32" i="26" s="1"/>
  <c r="AH125" i="22"/>
  <c r="G33" i="26" s="1"/>
  <c r="AH303" i="22"/>
  <c r="G34" i="26" s="1"/>
  <c r="AH382" i="22"/>
  <c r="G35" i="26" s="1"/>
  <c r="AH551" i="22"/>
  <c r="AH555" i="22"/>
  <c r="G36" i="26" s="1"/>
  <c r="AH163" i="22"/>
  <c r="G37" i="26" s="1"/>
  <c r="AH179" i="22"/>
  <c r="G38" i="26" s="1"/>
  <c r="AK203" i="22"/>
  <c r="AH630" i="22"/>
  <c r="G41" i="26" s="1"/>
  <c r="AH30" i="22"/>
  <c r="G42" i="26" s="1"/>
  <c r="AH276" i="22"/>
  <c r="G43" i="26" s="1"/>
  <c r="AH405" i="22"/>
  <c r="G44" i="26" s="1"/>
  <c r="AH170" i="22"/>
  <c r="G46" i="26" s="1"/>
  <c r="AH698" i="22"/>
  <c r="G45" i="26" s="1"/>
  <c r="AH562" i="22"/>
  <c r="G47" i="26" s="1"/>
  <c r="AH542" i="22"/>
  <c r="G48" i="26" s="1"/>
  <c r="AH662" i="22"/>
  <c r="G49" i="26" s="1"/>
  <c r="AH280" i="22"/>
  <c r="G50" i="26" s="1"/>
  <c r="AH462" i="22"/>
  <c r="G51" i="26" s="1"/>
  <c r="AH187" i="22"/>
  <c r="G52" i="26" s="1"/>
  <c r="AH578" i="22"/>
  <c r="G53" i="26" s="1"/>
  <c r="AH76" i="22"/>
  <c r="G54" i="26" s="1"/>
  <c r="AH411" i="22"/>
  <c r="G55" i="26" s="1"/>
  <c r="AH94" i="22"/>
  <c r="G56" i="26" s="1"/>
  <c r="AH509" i="22"/>
  <c r="G57" i="26" s="1"/>
  <c r="AH684" i="22"/>
  <c r="G58" i="26" s="1"/>
  <c r="AH5" i="22"/>
  <c r="G59" i="26" s="1"/>
  <c r="AH441" i="22"/>
  <c r="G60" i="26" s="1"/>
  <c r="AH157" i="22"/>
  <c r="G61" i="26" s="1"/>
  <c r="AH732" i="22"/>
  <c r="G62" i="26" s="1"/>
  <c r="AH474" i="22"/>
  <c r="G63" i="26" s="1"/>
  <c r="AH376" i="22"/>
  <c r="G64" i="26" s="1"/>
  <c r="AH549" i="22"/>
  <c r="G65" i="26" s="1"/>
  <c r="AH723" i="22"/>
  <c r="G66" i="26" s="1"/>
  <c r="AH103" i="22"/>
  <c r="AH107" i="22"/>
  <c r="G67" i="26" s="1"/>
  <c r="AH601" i="22"/>
  <c r="G68" i="26" s="1"/>
  <c r="AH513" i="22"/>
  <c r="G69" i="26" s="1"/>
  <c r="AH158" i="22"/>
  <c r="G70" i="26" s="1"/>
  <c r="AH661" i="22"/>
  <c r="G71" i="26" s="1"/>
  <c r="AH647" i="22"/>
  <c r="G72" i="26" s="1"/>
  <c r="AH466" i="22"/>
  <c r="G73" i="26" s="1"/>
  <c r="AH387" i="22"/>
  <c r="G74" i="26" s="1"/>
  <c r="AH223" i="22"/>
  <c r="G75" i="26" s="1"/>
  <c r="AH185" i="22"/>
  <c r="G76" i="26" s="1"/>
  <c r="AH631" i="22"/>
  <c r="G77" i="26" s="1"/>
  <c r="AH580" i="22"/>
  <c r="G78" i="26" s="1"/>
  <c r="AH112" i="22"/>
  <c r="G79" i="26" s="1"/>
  <c r="AH255" i="22"/>
  <c r="G80" i="26" s="1"/>
  <c r="AH36" i="22"/>
  <c r="G81" i="26" s="1"/>
  <c r="AH628" i="22"/>
  <c r="G82" i="26" s="1"/>
  <c r="AH567" i="22"/>
  <c r="G83" i="26" s="1"/>
  <c r="AH699" i="22"/>
  <c r="G84" i="26" s="1"/>
  <c r="AH594" i="22"/>
  <c r="G85" i="26" s="1"/>
  <c r="AH152" i="22"/>
  <c r="G86" i="26" s="1"/>
  <c r="AH691" i="22"/>
  <c r="G87" i="26" s="1"/>
  <c r="AH488" i="22"/>
  <c r="G88" i="26" s="1"/>
  <c r="AH449" i="22"/>
  <c r="G89" i="26" s="1"/>
  <c r="AH537" i="22"/>
  <c r="G90" i="26" s="1"/>
  <c r="AH399" i="22"/>
  <c r="G91" i="26" s="1"/>
  <c r="AH228" i="22"/>
  <c r="G92" i="26" s="1"/>
  <c r="AH479" i="22"/>
  <c r="G93" i="26" s="1"/>
  <c r="AH397" i="22"/>
  <c r="G94" i="26" s="1"/>
  <c r="AH520" i="22"/>
  <c r="G95" i="26" s="1"/>
  <c r="AH257" i="22"/>
  <c r="G96" i="26" s="1"/>
  <c r="AH12" i="22"/>
  <c r="G97" i="26" s="1"/>
  <c r="AH675" i="22"/>
  <c r="G98" i="26" s="1"/>
  <c r="AH147" i="22"/>
  <c r="G99" i="26" s="1"/>
  <c r="AH37" i="22"/>
  <c r="G100" i="26" s="1"/>
  <c r="AH632" i="22"/>
  <c r="G101" i="26" s="1"/>
  <c r="AH503" i="22"/>
  <c r="G102" i="26" s="1"/>
  <c r="AH548" i="22"/>
  <c r="G103" i="26" s="1"/>
  <c r="AH525" i="22"/>
  <c r="G104" i="26" s="1"/>
  <c r="AH114" i="22"/>
  <c r="G105" i="26" s="1"/>
  <c r="AH144" i="22"/>
  <c r="G106" i="26" s="1"/>
  <c r="AH168" i="22"/>
  <c r="AH455" i="22"/>
  <c r="G107" i="26" s="1"/>
  <c r="AH563" i="22"/>
  <c r="G108" i="26" s="1"/>
  <c r="AH582" i="22"/>
  <c r="G109" i="26" s="1"/>
  <c r="AH553" i="22"/>
  <c r="G110" i="26" s="1"/>
  <c r="AH634" i="22"/>
  <c r="G111" i="26" s="1"/>
  <c r="AH141" i="22"/>
  <c r="G116" i="26" s="1"/>
  <c r="AH282" i="22"/>
  <c r="G112" i="26" s="1"/>
  <c r="AH516" i="22"/>
  <c r="G113" i="26" s="1"/>
  <c r="AH510" i="22"/>
  <c r="G114" i="26" s="1"/>
  <c r="AH262" i="22"/>
  <c r="AH686" i="22"/>
  <c r="G115" i="26" s="1"/>
  <c r="AH78" i="22"/>
  <c r="AH678" i="22"/>
  <c r="G117" i="26" s="1"/>
  <c r="AH6" i="22"/>
  <c r="G118" i="26" s="1"/>
  <c r="AH366" i="22"/>
  <c r="G674" i="26" s="1"/>
  <c r="AH517" i="22"/>
  <c r="G119" i="26" s="1"/>
  <c r="AH173" i="22"/>
  <c r="G120" i="26" s="1"/>
  <c r="AH142" i="22"/>
  <c r="G121" i="26" s="1"/>
  <c r="AH254" i="22"/>
  <c r="G122" i="26" s="1"/>
  <c r="AH329" i="22"/>
  <c r="G123" i="26" s="1"/>
  <c r="AH377" i="22"/>
  <c r="G124" i="26" s="1"/>
  <c r="AH120" i="22"/>
  <c r="G125" i="26" s="1"/>
  <c r="AH677" i="22"/>
  <c r="G126" i="26" s="1"/>
  <c r="AH146" i="22"/>
  <c r="G127" i="26" s="1"/>
  <c r="AH521" i="22"/>
  <c r="G128" i="26" s="1"/>
  <c r="AH101" i="22"/>
  <c r="G129" i="26" s="1"/>
  <c r="AH535" i="22"/>
  <c r="G132" i="26" s="1"/>
  <c r="AH149" i="22"/>
  <c r="G130" i="26" s="1"/>
  <c r="AH218" i="22"/>
  <c r="G131" i="26" s="1"/>
  <c r="AH67" i="22"/>
  <c r="G133" i="26" s="1"/>
  <c r="AH620" i="22"/>
  <c r="G134" i="26" s="1"/>
  <c r="AH494" i="22"/>
  <c r="G135" i="26" s="1"/>
  <c r="AH725" i="22"/>
  <c r="G136" i="26" s="1"/>
  <c r="AH437" i="22"/>
  <c r="G137" i="26" s="1"/>
  <c r="AH314" i="22"/>
  <c r="G138" i="26" s="1"/>
  <c r="AH522" i="22"/>
  <c r="G139" i="26" s="1"/>
  <c r="AH671" i="22"/>
  <c r="G140" i="26" s="1"/>
  <c r="AH3" i="22"/>
  <c r="G141" i="26" s="1"/>
  <c r="AH249" i="22"/>
  <c r="G142" i="26" s="1"/>
  <c r="AH278" i="22"/>
  <c r="G143" i="26" s="1"/>
  <c r="AH237" i="22"/>
  <c r="G144" i="26" s="1"/>
  <c r="AH342" i="22"/>
  <c r="G145" i="26" s="1"/>
  <c r="AH464" i="22"/>
  <c r="G146" i="26" s="1"/>
  <c r="AH49" i="22"/>
  <c r="G147" i="26" s="1"/>
  <c r="AH356" i="22"/>
  <c r="G148" i="26" s="1"/>
  <c r="AH531" i="22"/>
  <c r="G149" i="26" s="1"/>
  <c r="AH181" i="22"/>
  <c r="G150" i="26" s="1"/>
  <c r="AH364" i="22"/>
  <c r="G152" i="26" s="1"/>
  <c r="AH623" i="22"/>
  <c r="G153" i="26" s="1"/>
  <c r="AH322" i="22"/>
  <c r="G154" i="26" s="1"/>
  <c r="AH60" i="22"/>
  <c r="AH655" i="22"/>
  <c r="G155" i="26" s="1"/>
  <c r="AH543" i="22"/>
  <c r="G157" i="26" s="1"/>
  <c r="AH467" i="22"/>
  <c r="G158" i="26" s="1"/>
  <c r="AH122" i="22"/>
  <c r="G159" i="26" s="1"/>
  <c r="AH612" i="22"/>
  <c r="G160" i="26" s="1"/>
  <c r="AH198" i="22"/>
  <c r="G161" i="26" s="1"/>
  <c r="AH712" i="22"/>
  <c r="G156" i="26" s="1"/>
  <c r="AH176" i="22"/>
  <c r="G162" i="26" s="1"/>
  <c r="AH104" i="22"/>
  <c r="G163" i="26" s="1"/>
  <c r="AH159" i="22"/>
  <c r="G164" i="26" s="1"/>
  <c r="AH604" i="22"/>
  <c r="G166" i="26" s="1"/>
  <c r="AH400" i="22"/>
  <c r="G167" i="26" s="1"/>
  <c r="AH602" i="22"/>
  <c r="G168" i="26" s="1"/>
  <c r="AH407" i="22"/>
  <c r="G169" i="26" s="1"/>
  <c r="AH310" i="22"/>
  <c r="G170" i="26" s="1"/>
  <c r="AH161" i="22"/>
  <c r="G171" i="26" s="1"/>
  <c r="AH91" i="22"/>
  <c r="G173" i="26" s="1"/>
  <c r="AH106" i="22"/>
  <c r="G174" i="26" s="1"/>
  <c r="AH704" i="22"/>
  <c r="G175" i="26" s="1"/>
  <c r="AH597" i="22"/>
  <c r="G176" i="26" s="1"/>
  <c r="AH577" i="22"/>
  <c r="G177" i="26" s="1"/>
  <c r="AH216" i="22"/>
  <c r="G178" i="26" s="1"/>
  <c r="AH321" i="22"/>
  <c r="G179" i="26" s="1"/>
  <c r="AH115" i="22"/>
  <c r="G180" i="26" s="1"/>
  <c r="AH566" i="22"/>
  <c r="G181" i="26" s="1"/>
  <c r="AH109" i="22"/>
  <c r="G182" i="26" s="1"/>
  <c r="AH500" i="22"/>
  <c r="G183" i="26" s="1"/>
  <c r="AH701" i="22"/>
  <c r="G184" i="26" s="1"/>
  <c r="AH239" i="22"/>
  <c r="G185" i="26" s="1"/>
  <c r="AH133" i="22"/>
  <c r="G186" i="26" s="1"/>
  <c r="AH618" i="22"/>
  <c r="G187" i="26" s="1"/>
  <c r="AH595" i="22"/>
  <c r="G188" i="26" s="1"/>
  <c r="AH330" i="22"/>
  <c r="G189" i="26" s="1"/>
  <c r="AH256" i="22"/>
  <c r="G190" i="26" s="1"/>
  <c r="AH215" i="22"/>
  <c r="G191" i="26" s="1"/>
  <c r="AH651" i="22"/>
  <c r="G192" i="26" s="1"/>
  <c r="AH293" i="22"/>
  <c r="G193" i="26" s="1"/>
  <c r="AH383" i="22"/>
  <c r="G194" i="26" s="1"/>
  <c r="AH349" i="22"/>
  <c r="G195" i="26" s="1"/>
  <c r="AH252" i="22"/>
  <c r="G196" i="26" s="1"/>
  <c r="AH670" i="22"/>
  <c r="G197" i="26" s="1"/>
  <c r="AH486" i="22"/>
  <c r="G198" i="26" s="1"/>
  <c r="AH715" i="22"/>
  <c r="G199" i="26" s="1"/>
  <c r="AH456" i="22"/>
  <c r="G200" i="26" s="1"/>
  <c r="AH616" i="22"/>
  <c r="G201" i="26" s="1"/>
  <c r="AK192" i="22"/>
  <c r="AH340" i="22"/>
  <c r="G203" i="26" s="1"/>
  <c r="AH401" i="22"/>
  <c r="G204" i="26" s="1"/>
  <c r="AH417" i="22"/>
  <c r="G205" i="26" s="1"/>
  <c r="AH358" i="22"/>
  <c r="G206" i="26" s="1"/>
  <c r="AH643" i="22"/>
  <c r="G207" i="26" s="1"/>
  <c r="AH351" i="22"/>
  <c r="G208" i="26" s="1"/>
  <c r="AH598" i="22"/>
  <c r="G209" i="26" s="1"/>
  <c r="AH716" i="22"/>
  <c r="G210" i="26" s="1"/>
  <c r="AH637" i="22"/>
  <c r="G211" i="26" s="1"/>
  <c r="AH251" i="22"/>
  <c r="G212" i="26" s="1"/>
  <c r="AH421" i="22"/>
  <c r="G213" i="26" s="1"/>
  <c r="AH99" i="22"/>
  <c r="G214" i="26" s="1"/>
  <c r="AH272" i="22"/>
  <c r="G215" i="26" s="1"/>
  <c r="AH459" i="22"/>
  <c r="G216" i="26" s="1"/>
  <c r="AH214" i="22"/>
  <c r="G217" i="26" s="1"/>
  <c r="AH232" i="22"/>
  <c r="G218" i="26" s="1"/>
  <c r="AH102" i="22"/>
  <c r="G219" i="26" s="1"/>
  <c r="AH244" i="22"/>
  <c r="G220" i="26" s="1"/>
  <c r="AH231" i="22"/>
  <c r="G221" i="26" s="1"/>
  <c r="AH458" i="22"/>
  <c r="G222" i="26" s="1"/>
  <c r="AH295" i="22"/>
  <c r="G223" i="26" s="1"/>
  <c r="AH663" i="22"/>
  <c r="G224" i="26" s="1"/>
  <c r="AH682" i="22"/>
  <c r="G225" i="26" s="1"/>
  <c r="AH453" i="22"/>
  <c r="G226" i="26" s="1"/>
  <c r="AH574" i="22"/>
  <c r="G227" i="26" s="1"/>
  <c r="AH372" i="22"/>
  <c r="G228" i="26" s="1"/>
  <c r="AH429" i="22"/>
  <c r="G229" i="26" s="1"/>
  <c r="AH665" i="22"/>
  <c r="G230" i="26" s="1"/>
  <c r="AH243" i="22"/>
  <c r="G231" i="26" s="1"/>
  <c r="AH413" i="22"/>
  <c r="G232" i="26" s="1"/>
  <c r="AH658" i="22"/>
  <c r="G233" i="26" s="1"/>
  <c r="AH641" i="22"/>
  <c r="G234" i="26" s="1"/>
  <c r="AH335" i="22"/>
  <c r="G235" i="26" s="1"/>
  <c r="AH544" i="22"/>
  <c r="G236" i="26" s="1"/>
  <c r="AH518" i="22"/>
  <c r="G237" i="26" s="1"/>
  <c r="AH127" i="22"/>
  <c r="G238" i="26" s="1"/>
  <c r="AH709" i="22"/>
  <c r="G253" i="26" s="1"/>
  <c r="AH317" i="22"/>
  <c r="G239" i="26" s="1"/>
  <c r="AH392" i="22"/>
  <c r="G240" i="26" s="1"/>
  <c r="AH32" i="22"/>
  <c r="G241" i="26" s="1"/>
  <c r="AH570" i="22"/>
  <c r="G242" i="26" s="1"/>
  <c r="AH333" i="22"/>
  <c r="G243" i="26" s="1"/>
  <c r="AH504" i="22"/>
  <c r="G244" i="26" s="1"/>
  <c r="AH291" i="22"/>
  <c r="G245" i="26" s="1"/>
  <c r="AH301" i="22"/>
  <c r="G246" i="26" s="1"/>
  <c r="AH74" i="22"/>
  <c r="G247" i="26" s="1"/>
  <c r="AH635" i="22"/>
  <c r="G248" i="26" s="1"/>
  <c r="AH505" i="22"/>
  <c r="G249" i="26" s="1"/>
  <c r="AH460" i="22"/>
  <c r="G250" i="26" s="1"/>
  <c r="AH420" i="22"/>
  <c r="G251" i="26" s="1"/>
  <c r="AH424" i="22"/>
  <c r="G252" i="26" s="1"/>
  <c r="AH496" i="22"/>
  <c r="G254" i="26" s="1"/>
  <c r="AH433" i="22"/>
  <c r="G255" i="26" s="1"/>
  <c r="AH65" i="22"/>
  <c r="G256" i="26" s="1"/>
  <c r="AH259" i="22"/>
  <c r="G257" i="26" s="1"/>
  <c r="AH477" i="22"/>
  <c r="G258" i="26" s="1"/>
  <c r="AH728" i="22"/>
  <c r="G259" i="26" s="1"/>
  <c r="AH172" i="22"/>
  <c r="G260" i="26" s="1"/>
  <c r="AH431" i="22"/>
  <c r="G262" i="26" s="1"/>
  <c r="AH707" i="22"/>
  <c r="G261" i="26" s="1"/>
  <c r="AH557" i="22"/>
  <c r="G263" i="26" s="1"/>
  <c r="AH119" i="22"/>
  <c r="G264" i="26" s="1"/>
  <c r="AH85" i="22"/>
  <c r="AH39" i="22"/>
  <c r="G265" i="26" s="1"/>
  <c r="AH48" i="22"/>
  <c r="G266" i="26" s="1"/>
  <c r="AH357" i="22"/>
  <c r="G267" i="26" s="1"/>
  <c r="AH355" i="22"/>
  <c r="G268" i="26" s="1"/>
  <c r="AH388" i="22"/>
  <c r="G269" i="26" s="1"/>
  <c r="AH199" i="22"/>
  <c r="G270" i="26" s="1"/>
  <c r="AH442" i="22"/>
  <c r="G291" i="26" s="1"/>
  <c r="AH396" i="22"/>
  <c r="G271" i="26" s="1"/>
  <c r="AH600" i="22"/>
  <c r="G272" i="26" s="1"/>
  <c r="AH267" i="22"/>
  <c r="G273" i="26" s="1"/>
  <c r="AH368" i="22"/>
  <c r="G274" i="26" s="1"/>
  <c r="AH268" i="22"/>
  <c r="G275" i="26" s="1"/>
  <c r="AH311" i="22"/>
  <c r="G276" i="26" s="1"/>
  <c r="AH472" i="22"/>
  <c r="G277" i="26" s="1"/>
  <c r="AH117" i="22"/>
  <c r="AH298" i="22"/>
  <c r="G278" i="26" s="1"/>
  <c r="AH427" i="22"/>
  <c r="G279" i="26" s="1"/>
  <c r="AH68" i="22"/>
  <c r="G280" i="26" s="1"/>
  <c r="AH230" i="22"/>
  <c r="G281" i="26" s="1"/>
  <c r="AH569" i="22"/>
  <c r="G282" i="26" s="1"/>
  <c r="AH137" i="22"/>
  <c r="G283" i="26" s="1"/>
  <c r="AH365" i="22"/>
  <c r="G284" i="26" s="1"/>
  <c r="AH502" i="22"/>
  <c r="G285" i="26" s="1"/>
  <c r="AH265" i="22"/>
  <c r="G286" i="26" s="1"/>
  <c r="AH727" i="22"/>
  <c r="AH294" i="22"/>
  <c r="G287" i="26" s="1"/>
  <c r="AH564" i="22"/>
  <c r="G288" i="26" s="1"/>
  <c r="AH345" i="22"/>
  <c r="G289" i="26" s="1"/>
  <c r="AH73" i="22"/>
  <c r="G290" i="26" s="1"/>
  <c r="AH679" i="22"/>
  <c r="G292" i="26" s="1"/>
  <c r="AH422" i="22"/>
  <c r="G293" i="26" s="1"/>
  <c r="AH603" i="22"/>
  <c r="G294" i="26" s="1"/>
  <c r="AH489" i="22"/>
  <c r="G295" i="26" s="1"/>
  <c r="AH626" i="22"/>
  <c r="G296" i="26" s="1"/>
  <c r="AH341" i="22"/>
  <c r="G297" i="26" s="1"/>
  <c r="AH327" i="22"/>
  <c r="G298" i="26" s="1"/>
  <c r="AH238" i="22"/>
  <c r="G299" i="26" s="1"/>
  <c r="AH339" i="22"/>
  <c r="G300" i="26" s="1"/>
  <c r="AH471" i="22"/>
  <c r="G301" i="26" s="1"/>
  <c r="AH478" i="22"/>
  <c r="G302" i="26" s="1"/>
  <c r="AH672" i="22"/>
  <c r="G303" i="26" s="1"/>
  <c r="AH174" i="22"/>
  <c r="G304" i="26" s="1"/>
  <c r="AH547" i="22"/>
  <c r="G305" i="26" s="1"/>
  <c r="AH45" i="22"/>
  <c r="G306" i="26" s="1"/>
  <c r="AH129" i="22"/>
  <c r="G307" i="26" s="1"/>
  <c r="AH614" i="22"/>
  <c r="G308" i="26" s="1"/>
  <c r="AH156" i="22"/>
  <c r="G309" i="26" s="1"/>
  <c r="AH558" i="22"/>
  <c r="G310" i="26" s="1"/>
  <c r="AH297" i="22"/>
  <c r="G311" i="26" s="1"/>
  <c r="AH657" i="22"/>
  <c r="G312" i="26" s="1"/>
  <c r="AH457" i="22"/>
  <c r="G314" i="26" s="1"/>
  <c r="AH511" i="22"/>
  <c r="G315" i="26" s="1"/>
  <c r="AH527" i="22"/>
  <c r="G316" i="26" s="1"/>
  <c r="AH47" i="22"/>
  <c r="G317" i="26" s="1"/>
  <c r="AH572" i="22"/>
  <c r="G318" i="26" s="1"/>
  <c r="AH532" i="22"/>
  <c r="G319" i="26" s="1"/>
  <c r="AH57" i="22"/>
  <c r="G320" i="26" s="1"/>
  <c r="AH554" i="22"/>
  <c r="G321" i="26" s="1"/>
  <c r="AH208" i="22"/>
  <c r="G322" i="26" s="1"/>
  <c r="AH155" i="22"/>
  <c r="G323" i="26" s="1"/>
  <c r="AH50" i="22"/>
  <c r="G324" i="26" s="1"/>
  <c r="AH497" i="22"/>
  <c r="G325" i="26" s="1"/>
  <c r="AH253" i="22"/>
  <c r="G326" i="26" s="1"/>
  <c r="AH588" i="22"/>
  <c r="G327" i="26" s="1"/>
  <c r="AH145" i="22"/>
  <c r="G328" i="26" s="1"/>
  <c r="AH204" i="22"/>
  <c r="G329" i="26" s="1"/>
  <c r="AH625" i="22"/>
  <c r="G330" i="26" s="1"/>
  <c r="AH42" i="22"/>
  <c r="AH468" i="22"/>
  <c r="G331" i="26" s="1"/>
  <c r="AH284" i="22"/>
  <c r="G332" i="26" s="1"/>
  <c r="AH225" i="22"/>
  <c r="G333" i="26" s="1"/>
  <c r="AH708" i="22"/>
  <c r="G334" i="26" s="1"/>
  <c r="AH248" i="22"/>
  <c r="G335" i="26" s="1"/>
  <c r="AH77" i="22"/>
  <c r="G336" i="26" s="1"/>
  <c r="AH90" i="22"/>
  <c r="G337" i="26" s="1"/>
  <c r="AH476" i="22"/>
  <c r="G338" i="26" s="1"/>
  <c r="AH138" i="22"/>
  <c r="G339" i="26" s="1"/>
  <c r="AH83" i="22"/>
  <c r="G340" i="26" s="1"/>
  <c r="AH607" i="22"/>
  <c r="G341" i="26" s="1"/>
  <c r="AH367" i="22"/>
  <c r="G342" i="26" s="1"/>
  <c r="AH7" i="22"/>
  <c r="G343" i="26" s="1"/>
  <c r="AH69" i="22"/>
  <c r="G344" i="26" s="1"/>
  <c r="AH304" i="22"/>
  <c r="G345" i="26" s="1"/>
  <c r="AH451" i="22"/>
  <c r="G346" i="26" s="1"/>
  <c r="AH250" i="22"/>
  <c r="G347" i="26" s="1"/>
  <c r="AH506" i="22"/>
  <c r="AH473" i="22"/>
  <c r="G348" i="26" s="1"/>
  <c r="AH586" i="22"/>
  <c r="G349" i="26" s="1"/>
  <c r="AH583" i="22"/>
  <c r="G350" i="26" s="1"/>
  <c r="AH590" i="22"/>
  <c r="G351" i="26" s="1"/>
  <c r="AH41" i="22"/>
  <c r="G352" i="26" s="1"/>
  <c r="AH334" i="22"/>
  <c r="G353" i="26" s="1"/>
  <c r="AH337" i="22"/>
  <c r="G354" i="26" s="1"/>
  <c r="AH688" i="22"/>
  <c r="G355" i="26" s="1"/>
  <c r="AH234" i="22"/>
  <c r="G356" i="26" s="1"/>
  <c r="AH695" i="22"/>
  <c r="G357" i="26" s="1"/>
  <c r="AH40" i="22"/>
  <c r="G358" i="26" s="1"/>
  <c r="AH286" i="22"/>
  <c r="G359" i="26" s="1"/>
  <c r="AH326" i="22"/>
  <c r="G360" i="26" s="1"/>
  <c r="AH241" i="22"/>
  <c r="G361" i="26" s="1"/>
  <c r="AK220" i="22"/>
  <c r="AH481" i="22"/>
  <c r="G363" i="26" s="1"/>
  <c r="AH621" i="22"/>
  <c r="G364" i="26" s="1"/>
  <c r="AH703" i="22"/>
  <c r="G365" i="26" s="1"/>
  <c r="AH285" i="22"/>
  <c r="G366" i="26" s="1"/>
  <c r="AH499" i="22"/>
  <c r="G367" i="26" s="1"/>
  <c r="AH584" i="22"/>
  <c r="G368" i="26" s="1"/>
  <c r="AH134" i="22"/>
  <c r="G369" i="26" s="1"/>
  <c r="AH128" i="22"/>
  <c r="G370" i="26" s="1"/>
  <c r="AH315" i="22"/>
  <c r="G406" i="26" s="1"/>
  <c r="AH394" i="22"/>
  <c r="G371" i="26" s="1"/>
  <c r="AH191" i="22"/>
  <c r="G372" i="26" s="1"/>
  <c r="AH264" i="22"/>
  <c r="G373" i="26" s="1"/>
  <c r="AH360" i="22"/>
  <c r="G374" i="26" s="1"/>
  <c r="AH258" i="22"/>
  <c r="G375" i="26" s="1"/>
  <c r="AH470" i="22"/>
  <c r="G376" i="26" s="1"/>
  <c r="AH733" i="22"/>
  <c r="G377" i="26" s="1"/>
  <c r="AH92" i="22"/>
  <c r="G378" i="26" s="1"/>
  <c r="AH403" i="22"/>
  <c r="G379" i="26" s="1"/>
  <c r="AH714" i="22"/>
  <c r="G380" i="26" s="1"/>
  <c r="AH654" i="22"/>
  <c r="G381" i="26" s="1"/>
  <c r="AH409" i="22"/>
  <c r="G382" i="26" s="1"/>
  <c r="AH495" i="22"/>
  <c r="G383" i="26" s="1"/>
  <c r="AH438" i="22"/>
  <c r="G384" i="26" s="1"/>
  <c r="AH31" i="22"/>
  <c r="G385" i="26" s="1"/>
  <c r="AH261" i="22"/>
  <c r="G386" i="26" s="1"/>
  <c r="AH592" i="22"/>
  <c r="G387" i="26" s="1"/>
  <c r="AH196" i="22"/>
  <c r="G389" i="26" s="1"/>
  <c r="AH235" i="22"/>
  <c r="G390" i="26" s="1"/>
  <c r="AH296" i="22"/>
  <c r="G391" i="26" s="1"/>
  <c r="AH11" i="22"/>
  <c r="G392" i="26" s="1"/>
  <c r="AH611" i="22"/>
  <c r="G393" i="26" s="1"/>
  <c r="AH430" i="22"/>
  <c r="G394" i="26" s="1"/>
  <c r="AH711" i="22"/>
  <c r="G395" i="26" s="1"/>
  <c r="AH354" i="22"/>
  <c r="G396" i="26" s="1"/>
  <c r="AH720" i="22"/>
  <c r="G397" i="26" s="1"/>
  <c r="AH724" i="22"/>
  <c r="G398" i="26" s="1"/>
  <c r="AH568" i="22"/>
  <c r="G399" i="26" s="1"/>
  <c r="AH653" i="22"/>
  <c r="G400" i="26" s="1"/>
  <c r="AH390" i="22"/>
  <c r="G401" i="26" s="1"/>
  <c r="AH617" i="22"/>
  <c r="G403" i="26" s="1"/>
  <c r="AH552" i="22"/>
  <c r="G404" i="26" s="1"/>
  <c r="AH183" i="22"/>
  <c r="G405" i="26" s="1"/>
  <c r="AH319" i="22"/>
  <c r="G407" i="26" s="1"/>
  <c r="AH498" i="22"/>
  <c r="G408" i="26" s="1"/>
  <c r="AH404" i="22"/>
  <c r="G437" i="26" s="1"/>
  <c r="AH447" i="22"/>
  <c r="G409" i="26" s="1"/>
  <c r="AH246" i="22"/>
  <c r="G410" i="26" s="1"/>
  <c r="AH136" i="22"/>
  <c r="G411" i="26" s="1"/>
  <c r="AH384" i="22"/>
  <c r="G412" i="26" s="1"/>
  <c r="AH697" i="22"/>
  <c r="G413" i="26" s="1"/>
  <c r="AH490" i="22"/>
  <c r="G414" i="26" s="1"/>
  <c r="AH323" i="22"/>
  <c r="G415" i="26" s="1"/>
  <c r="AH292" i="22"/>
  <c r="G416" i="26" s="1"/>
  <c r="AH692" i="22"/>
  <c r="G417" i="26" s="1"/>
  <c r="AH194" i="22"/>
  <c r="G418" i="26" s="1"/>
  <c r="AH348" i="22"/>
  <c r="G419" i="26" s="1"/>
  <c r="AH636" i="22"/>
  <c r="G420" i="26" s="1"/>
  <c r="AK169" i="22"/>
  <c r="AH164" i="22"/>
  <c r="G421" i="26" s="1"/>
  <c r="AH529" i="22"/>
  <c r="G422" i="26" s="1"/>
  <c r="AH444" i="22"/>
  <c r="G423" i="26" s="1"/>
  <c r="AH182" i="22"/>
  <c r="G424" i="26" s="1"/>
  <c r="AH694" i="22"/>
  <c r="G425" i="26" s="1"/>
  <c r="AH324" i="22"/>
  <c r="G426" i="26" s="1"/>
  <c r="AH381" i="22"/>
  <c r="G427" i="26" s="1"/>
  <c r="AH556" i="22"/>
  <c r="G428" i="26" s="1"/>
  <c r="AH619" i="22"/>
  <c r="G429" i="26" s="1"/>
  <c r="AH260" i="22"/>
  <c r="G430" i="26" s="1"/>
  <c r="AH29" i="22"/>
  <c r="G431" i="26" s="1"/>
  <c r="AH113" i="22"/>
  <c r="G432" i="26" s="1"/>
  <c r="AH514" i="22"/>
  <c r="G433" i="26" s="1"/>
  <c r="AH300" i="22"/>
  <c r="G434" i="26" s="1"/>
  <c r="AH493" i="22"/>
  <c r="G435" i="26" s="1"/>
  <c r="AH209" i="22"/>
  <c r="G436" i="26" s="1"/>
  <c r="AH718" i="22"/>
  <c r="G438" i="26" s="1"/>
  <c r="AH370" i="22"/>
  <c r="G439" i="26" s="1"/>
  <c r="AH205" i="22"/>
  <c r="G440" i="26" s="1"/>
  <c r="AH656" i="22"/>
  <c r="G441" i="26" s="1"/>
  <c r="AH171" i="22"/>
  <c r="G442" i="26" s="1"/>
  <c r="AH581" i="22"/>
  <c r="G443" i="26" s="1"/>
  <c r="AH585" i="22"/>
  <c r="G444" i="26" s="1"/>
  <c r="AH685" i="22"/>
  <c r="G445" i="26" s="1"/>
  <c r="AH428" i="22"/>
  <c r="G446" i="26" s="1"/>
  <c r="AH269" i="22"/>
  <c r="G447" i="26" s="1"/>
  <c r="AH287" i="22"/>
  <c r="G448" i="26" s="1"/>
  <c r="AH56" i="22"/>
  <c r="G449" i="26" s="1"/>
  <c r="AH211" i="22"/>
  <c r="G450" i="26" s="1"/>
  <c r="AH644" i="22"/>
  <c r="G451" i="26" s="1"/>
  <c r="AH410" i="22"/>
  <c r="G452" i="26" s="1"/>
  <c r="AH274" i="22"/>
  <c r="G453" i="26" s="1"/>
  <c r="AH75" i="22"/>
  <c r="G454" i="26" s="1"/>
  <c r="AH432" i="22"/>
  <c r="G455" i="26" s="1"/>
  <c r="AH143" i="22"/>
  <c r="G456" i="26" s="1"/>
  <c r="AH313" i="22"/>
  <c r="G457" i="26" s="1"/>
  <c r="AH184" i="22"/>
  <c r="G458" i="26" s="1"/>
  <c r="AH33" i="22"/>
  <c r="G459" i="26" s="1"/>
  <c r="AH306" i="22"/>
  <c r="G460" i="26" s="1"/>
  <c r="AH201" i="22"/>
  <c r="G461" i="26" s="1"/>
  <c r="AH690" i="22"/>
  <c r="G462" i="26" s="1"/>
  <c r="AH668" i="22"/>
  <c r="G463" i="26" s="1"/>
  <c r="AH700" i="22"/>
  <c r="G464" i="26" s="1"/>
  <c r="AH305" i="22"/>
  <c r="G466" i="26" s="1"/>
  <c r="AH395" i="22"/>
  <c r="G467" i="26" s="1"/>
  <c r="AH275" i="22"/>
  <c r="AH419" i="22"/>
  <c r="G468" i="26" s="1"/>
  <c r="AH719" i="22"/>
  <c r="G469" i="26" s="1"/>
  <c r="AH613" i="22"/>
  <c r="G470" i="26" s="1"/>
  <c r="AH579" i="22"/>
  <c r="G471" i="26" s="1"/>
  <c r="AH379" i="22"/>
  <c r="G472" i="26" s="1"/>
  <c r="AH393" i="22"/>
  <c r="G473" i="26" s="1"/>
  <c r="AH110" i="22"/>
  <c r="G474" i="26" s="1"/>
  <c r="AH346" i="22"/>
  <c r="G475" i="26" s="1"/>
  <c r="AH629" i="22"/>
  <c r="AH539" i="22"/>
  <c r="G476" i="26" s="1"/>
  <c r="AH687" i="22"/>
  <c r="G477" i="26" s="1"/>
  <c r="AH645" i="22"/>
  <c r="G478" i="26" s="1"/>
  <c r="AH649" i="22"/>
  <c r="G480" i="26" s="1"/>
  <c r="AH596" i="22"/>
  <c r="G481" i="26" s="1"/>
  <c r="AH121" i="22"/>
  <c r="G482" i="26" s="1"/>
  <c r="AH721" i="22"/>
  <c r="G483" i="26" s="1"/>
  <c r="AH391" i="22"/>
  <c r="G484" i="26" s="1"/>
  <c r="AH325" i="22"/>
  <c r="G485" i="26" s="1"/>
  <c r="AH336" i="22"/>
  <c r="G479" i="26" s="1"/>
  <c r="AH652" i="22"/>
  <c r="G486" i="26" s="1"/>
  <c r="AH140" i="22"/>
  <c r="G493" i="26" s="1"/>
  <c r="AH681" i="22"/>
  <c r="G487" i="26" s="1"/>
  <c r="AH664" i="22"/>
  <c r="G488" i="26" s="1"/>
  <c r="AH200" i="22"/>
  <c r="G489" i="26" s="1"/>
  <c r="AH673" i="22"/>
  <c r="G490" i="26" s="1"/>
  <c r="AH475" i="22"/>
  <c r="G491" i="26" s="1"/>
  <c r="AH676" i="22"/>
  <c r="G492" i="26" s="1"/>
  <c r="AH439" i="22"/>
  <c r="G494" i="26" s="1"/>
  <c r="AH189" i="22"/>
  <c r="G495" i="26" s="1"/>
  <c r="AH576" i="22"/>
  <c r="G496" i="26" s="1"/>
  <c r="AH373" i="22"/>
  <c r="G497" i="26" s="1"/>
  <c r="AH312" i="22"/>
  <c r="G498" i="26" s="1"/>
  <c r="AH386" i="22"/>
  <c r="G499" i="26" s="1"/>
  <c r="AH202" i="22"/>
  <c r="G500" i="26" s="1"/>
  <c r="AH353" i="22"/>
  <c r="G501" i="26" s="1"/>
  <c r="AH491" i="22"/>
  <c r="G502" i="26" s="1"/>
  <c r="AH696" i="22"/>
  <c r="G503" i="26" s="1"/>
  <c r="AH560" i="22"/>
  <c r="G504" i="26" s="1"/>
  <c r="AH571" i="22"/>
  <c r="G505" i="26" s="1"/>
  <c r="AH589" i="22"/>
  <c r="G506" i="26" s="1"/>
  <c r="AH541" i="22"/>
  <c r="G507" i="26" s="1"/>
  <c r="AH108" i="22"/>
  <c r="G508" i="26" s="1"/>
  <c r="AH212" i="22"/>
  <c r="G509" i="26" s="1"/>
  <c r="AH546" i="22"/>
  <c r="G511" i="26" s="1"/>
  <c r="AH573" i="22"/>
  <c r="G521" i="26" s="1"/>
  <c r="AH213" i="22"/>
  <c r="G512" i="26" s="1"/>
  <c r="AH331" i="22"/>
  <c r="G515" i="26" s="1"/>
  <c r="AH426" i="22"/>
  <c r="G516" i="26" s="1"/>
  <c r="AH316" i="22"/>
  <c r="G517" i="26" s="1"/>
  <c r="AH416" i="22"/>
  <c r="G518" i="26" s="1"/>
  <c r="AH483" i="22"/>
  <c r="G519" i="26" s="1"/>
  <c r="AH71" i="22"/>
  <c r="G520" i="26" s="1"/>
  <c r="AH605" i="22"/>
  <c r="G522" i="26" s="1"/>
  <c r="AH111" i="22"/>
  <c r="G523" i="26" s="1"/>
  <c r="AH59" i="22"/>
  <c r="G524" i="26" s="1"/>
  <c r="AH87" i="22"/>
  <c r="G525" i="26" s="1"/>
  <c r="AH526" i="22"/>
  <c r="G526" i="26" s="1"/>
  <c r="AH646" i="22"/>
  <c r="G527" i="26" s="1"/>
  <c r="AH139" i="22"/>
  <c r="AH591" i="22"/>
  <c r="G528" i="26" s="1"/>
  <c r="AH222" i="22"/>
  <c r="G529" i="26" s="1"/>
  <c r="AH440" i="22"/>
  <c r="G530" i="26" s="1"/>
  <c r="AH55" i="22"/>
  <c r="G531" i="26" s="1"/>
  <c r="AH8" i="22"/>
  <c r="G532" i="26" s="1"/>
  <c r="AH538" i="22"/>
  <c r="G533" i="26" s="1"/>
  <c r="AH352" i="22"/>
  <c r="G534" i="26" s="1"/>
  <c r="AH436" i="22"/>
  <c r="AH524" i="22"/>
  <c r="G535" i="26" s="1"/>
  <c r="AH446" i="22"/>
  <c r="G536" i="26" s="1"/>
  <c r="AH151" i="22"/>
  <c r="G537" i="26" s="1"/>
  <c r="AH290" i="22"/>
  <c r="G538" i="26" s="1"/>
  <c r="AH414" i="22"/>
  <c r="G539" i="26" s="1"/>
  <c r="AH452" i="22"/>
  <c r="G540" i="26" s="1"/>
  <c r="AH236" i="22"/>
  <c r="G541" i="26" s="1"/>
  <c r="AH465" i="22"/>
  <c r="G542" i="26" s="1"/>
  <c r="AH210" i="22"/>
  <c r="G543" i="26" s="1"/>
  <c r="AH35" i="22"/>
  <c r="G544" i="26" s="1"/>
  <c r="AH17" i="22"/>
  <c r="G545" i="26" s="1"/>
  <c r="AH38" i="22"/>
  <c r="G546" i="26" s="1"/>
  <c r="AH375" i="22"/>
  <c r="G547" i="26" s="1"/>
  <c r="AH270" i="22"/>
  <c r="G548" i="26" s="1"/>
  <c r="AH587" i="22"/>
  <c r="G549" i="26" s="1"/>
  <c r="AH277" i="22"/>
  <c r="G550" i="26" s="1"/>
  <c r="AH153" i="22"/>
  <c r="G551" i="26" s="1"/>
  <c r="AH487" i="22"/>
  <c r="G552" i="26" s="1"/>
  <c r="AH683" i="22"/>
  <c r="G553" i="26" s="1"/>
  <c r="AH454" i="22"/>
  <c r="G554" i="26" s="1"/>
  <c r="AH166" i="22"/>
  <c r="G555" i="26" s="1"/>
  <c r="AH528" i="22"/>
  <c r="G556" i="26" s="1"/>
  <c r="AH54" i="22"/>
  <c r="G557" i="26" s="1"/>
  <c r="AH289" i="22"/>
  <c r="G558" i="26" s="1"/>
  <c r="AH26" i="22"/>
  <c r="G559" i="26" s="1"/>
  <c r="AH224" i="22"/>
  <c r="AH627" i="22"/>
  <c r="G560" i="26" s="1"/>
  <c r="AH309" i="22"/>
  <c r="G561" i="26" s="1"/>
  <c r="AH320" i="22"/>
  <c r="G562" i="26" s="1"/>
  <c r="AH132" i="22"/>
  <c r="G563" i="26" s="1"/>
  <c r="AH162" i="22"/>
  <c r="G564" i="26" s="1"/>
  <c r="AH53" i="22"/>
  <c r="G565" i="26" s="1"/>
  <c r="AH89" i="22"/>
  <c r="G566" i="26" s="1"/>
  <c r="AH97" i="22"/>
  <c r="G567" i="26" s="1"/>
  <c r="AH533" i="22"/>
  <c r="G568" i="26" s="1"/>
  <c r="AH190" i="22"/>
  <c r="G569" i="26" s="1"/>
  <c r="AH606" i="22"/>
  <c r="G570" i="26" s="1"/>
  <c r="AH689" i="22"/>
  <c r="G571" i="26" s="1"/>
  <c r="AH418" i="22"/>
  <c r="G572" i="26" s="1"/>
  <c r="AH19" i="22"/>
  <c r="G573" i="26" s="1"/>
  <c r="AH308" i="22"/>
  <c r="G574" i="26" s="1"/>
  <c r="AH380" i="22"/>
  <c r="G575" i="26" s="1"/>
  <c r="AH633" i="22"/>
  <c r="G576" i="26" s="1"/>
  <c r="AH279" i="22"/>
  <c r="G577" i="26" s="1"/>
  <c r="AH659" i="22"/>
  <c r="G578" i="26" s="1"/>
  <c r="AH206" i="22"/>
  <c r="G579" i="26" s="1"/>
  <c r="AH484" i="22"/>
  <c r="G580" i="26" s="1"/>
  <c r="AH550" i="22"/>
  <c r="G581" i="26" s="1"/>
  <c r="AH680" i="22"/>
  <c r="G582" i="26" s="1"/>
  <c r="AH609" i="22"/>
  <c r="G583" i="26" s="1"/>
  <c r="AH318" i="22"/>
  <c r="G615" i="26" s="1"/>
  <c r="AH13" i="22"/>
  <c r="G584" i="26" s="1"/>
  <c r="AH519" i="22"/>
  <c r="G585" i="26" s="1"/>
  <c r="AH167" i="22"/>
  <c r="G586" i="26" s="1"/>
  <c r="AH705" i="22"/>
  <c r="G587" i="26" s="1"/>
  <c r="AH469" i="22"/>
  <c r="G588" i="26" s="1"/>
  <c r="AH86" i="22"/>
  <c r="G589" i="26" s="1"/>
  <c r="AH485" i="22"/>
  <c r="G590" i="26" s="1"/>
  <c r="AH328" i="22"/>
  <c r="G591" i="26" s="1"/>
  <c r="AH667" i="22"/>
  <c r="G592" i="26" s="1"/>
  <c r="AH197" i="22"/>
  <c r="G593" i="26" s="1"/>
  <c r="AH240" i="22"/>
  <c r="G594" i="26" s="1"/>
  <c r="AH369" i="22"/>
  <c r="G595" i="26" s="1"/>
  <c r="AH96" i="22"/>
  <c r="G596" i="26" s="1"/>
  <c r="AH307" i="22"/>
  <c r="G597" i="26" s="1"/>
  <c r="AH398" i="22"/>
  <c r="G598" i="26" s="1"/>
  <c r="AH575" i="22"/>
  <c r="G599" i="26" s="1"/>
  <c r="AH207" i="22"/>
  <c r="G600" i="26" s="1"/>
  <c r="AH559" i="22"/>
  <c r="G601" i="26" s="1"/>
  <c r="AH281" i="22"/>
  <c r="AH245" i="22"/>
  <c r="G602" i="26" s="1"/>
  <c r="AH408" i="22"/>
  <c r="G603" i="26" s="1"/>
  <c r="AH350" i="22"/>
  <c r="G604" i="26" s="1"/>
  <c r="AH640" i="22"/>
  <c r="G605" i="26" s="1"/>
  <c r="AH540" i="22"/>
  <c r="G606" i="26" s="1"/>
  <c r="AH415" i="22"/>
  <c r="G607" i="26" s="1"/>
  <c r="AH501" i="22"/>
  <c r="G608" i="26" s="1"/>
  <c r="AH406" i="22"/>
  <c r="G609" i="26" s="1"/>
  <c r="AH123" i="22"/>
  <c r="G610" i="26" s="1"/>
  <c r="AH534" i="22"/>
  <c r="G611" i="26" s="1"/>
  <c r="AH463" i="22"/>
  <c r="G612" i="26" s="1"/>
  <c r="AH378" i="22"/>
  <c r="G614" i="26" s="1"/>
  <c r="AH492" i="22"/>
  <c r="G616" i="26" s="1"/>
  <c r="AH561" i="22"/>
  <c r="G617" i="26" s="1"/>
  <c r="AH507" i="22"/>
  <c r="G618" i="26" s="1"/>
  <c r="AH193" i="22"/>
  <c r="AH515" i="22"/>
  <c r="G619" i="26" s="1"/>
  <c r="AH343" i="22"/>
  <c r="G620" i="26" s="1"/>
  <c r="AH648" i="22"/>
  <c r="G621" i="26" s="1"/>
  <c r="AH229" i="22"/>
  <c r="AH126" i="22"/>
  <c r="G622" i="26" s="1"/>
  <c r="AH9" i="22"/>
  <c r="G623" i="26" s="1"/>
  <c r="AH263" i="22"/>
  <c r="G625" i="26" s="1"/>
  <c r="AH434" i="22"/>
  <c r="G626" i="26" s="1"/>
  <c r="AH666" i="22"/>
  <c r="G627" i="26" s="1"/>
  <c r="AH347" i="22"/>
  <c r="G628" i="26" s="1"/>
  <c r="AH717" i="22"/>
  <c r="G629" i="26" s="1"/>
  <c r="AH669" i="22"/>
  <c r="G630" i="26" s="1"/>
  <c r="AH178" i="22"/>
  <c r="AH610" i="22"/>
  <c r="G631" i="26" s="1"/>
  <c r="AH624" i="22"/>
  <c r="G632" i="26" s="1"/>
  <c r="AH79" i="22"/>
  <c r="G633" i="26" s="1"/>
  <c r="AH227" i="22"/>
  <c r="AK227" i="22" s="1"/>
  <c r="AH195" i="22"/>
  <c r="G634" i="26" s="1"/>
  <c r="AH371" i="22"/>
  <c r="G635" i="26" s="1"/>
  <c r="AH615" i="22"/>
  <c r="G636" i="26" s="1"/>
  <c r="AH642" i="22"/>
  <c r="G637" i="26" s="1"/>
  <c r="AH288" i="22"/>
  <c r="G638" i="26" s="1"/>
  <c r="AH530" i="22"/>
  <c r="G639" i="26" s="1"/>
  <c r="AH593" i="22"/>
  <c r="G640" i="26" s="1"/>
  <c r="AH283" i="22"/>
  <c r="G675" i="26" s="1"/>
  <c r="AH233" i="22"/>
  <c r="G641" i="26" s="1"/>
  <c r="AH512" i="22"/>
  <c r="G642" i="26" s="1"/>
  <c r="AH95" i="22"/>
  <c r="G643" i="26" s="1"/>
  <c r="AH443" i="22"/>
  <c r="G644" i="26" s="1"/>
  <c r="AK62" i="22"/>
  <c r="AH734" i="22"/>
  <c r="G646" i="26" s="1"/>
  <c r="AH448" i="22"/>
  <c r="G647" i="26" s="1"/>
  <c r="AH608" i="22"/>
  <c r="G648" i="26" s="1"/>
  <c r="AH445" i="22"/>
  <c r="G649" i="26" s="1"/>
  <c r="AH116" i="22"/>
  <c r="G650" i="26" s="1"/>
  <c r="AH148" i="22"/>
  <c r="G651" i="26" s="1"/>
  <c r="AH363" i="22"/>
  <c r="G653" i="26" s="1"/>
  <c r="AH508" i="22"/>
  <c r="G654" i="26" s="1"/>
  <c r="AH674" i="22"/>
  <c r="G655" i="26" s="1"/>
  <c r="AH150" i="22"/>
  <c r="G656" i="26" s="1"/>
  <c r="AH482" i="22"/>
  <c r="G657" i="26" s="1"/>
  <c r="AH302" i="22"/>
  <c r="G658" i="26" s="1"/>
  <c r="AH389" i="22"/>
  <c r="G659" i="26" s="1"/>
  <c r="AH599" i="22"/>
  <c r="G660" i="26" s="1"/>
  <c r="AH66" i="22"/>
  <c r="G661" i="26" s="1"/>
  <c r="AH58" i="22"/>
  <c r="G662" i="26" s="1"/>
  <c r="AH435" i="22"/>
  <c r="G663" i="26" s="1"/>
  <c r="AH693" i="22"/>
  <c r="G664" i="26" s="1"/>
  <c r="AH722" i="22"/>
  <c r="G665" i="26" s="1"/>
  <c r="AH730" i="22"/>
  <c r="G666" i="26" s="1"/>
  <c r="AH480" i="22"/>
  <c r="G667" i="26" s="1"/>
  <c r="AH650" i="22"/>
  <c r="G668" i="26" s="1"/>
  <c r="AH385" i="22"/>
  <c r="G670" i="26" s="1"/>
  <c r="AH374" i="22"/>
  <c r="G671" i="26" s="1"/>
  <c r="AH332" i="22"/>
  <c r="G672" i="26" s="1"/>
  <c r="AH731" i="22"/>
  <c r="G673" i="26" s="1"/>
  <c r="AC81" i="22"/>
  <c r="AC124" i="22"/>
  <c r="AD124" i="22" s="1"/>
  <c r="AC219" i="22"/>
  <c r="AC84" i="22"/>
  <c r="AC180" i="22"/>
  <c r="AC179" i="22"/>
  <c r="AC221" i="22"/>
  <c r="AC203" i="22"/>
  <c r="AD203" i="22" s="1"/>
  <c r="AC21" i="22"/>
  <c r="AD21" i="22" s="1"/>
  <c r="AC170" i="22"/>
  <c r="AD170" i="22" s="1"/>
  <c r="AC280" i="22"/>
  <c r="AC80" i="22"/>
  <c r="AC4" i="22"/>
  <c r="AC103" i="22"/>
  <c r="AC601" i="22"/>
  <c r="AC158" i="22"/>
  <c r="AD158" i="22" s="1"/>
  <c r="AC255" i="22"/>
  <c r="AD255" i="22" s="1"/>
  <c r="AC628" i="22"/>
  <c r="AD628" i="22" s="1"/>
  <c r="AC228" i="22"/>
  <c r="AC147" i="22"/>
  <c r="AC37" i="22"/>
  <c r="AC168" i="22"/>
  <c r="AC141" i="22"/>
  <c r="AC78" i="22"/>
  <c r="AD78" i="22" s="1"/>
  <c r="AC678" i="22"/>
  <c r="AC517" i="22"/>
  <c r="AC173" i="22"/>
  <c r="AC142" i="22"/>
  <c r="AC146" i="22"/>
  <c r="AC67" i="22"/>
  <c r="AC72" i="22"/>
  <c r="AC49" i="22"/>
  <c r="AD49" i="22" s="1"/>
  <c r="AC14" i="22"/>
  <c r="AD14" i="22" s="1"/>
  <c r="AC60" i="22"/>
  <c r="AC104" i="22"/>
  <c r="AC118" i="22"/>
  <c r="AC310" i="22"/>
  <c r="AC177" i="22"/>
  <c r="AC161" i="22"/>
  <c r="AC216" i="22"/>
  <c r="AD216" i="22" s="1"/>
  <c r="AC115" i="22"/>
  <c r="AD115" i="22" s="1"/>
  <c r="AC15" i="22"/>
  <c r="AC109" i="22"/>
  <c r="AC133" i="22"/>
  <c r="AC165" i="22"/>
  <c r="AC192" i="22"/>
  <c r="AC16" i="22"/>
  <c r="AC214" i="22"/>
  <c r="AD214" i="22" s="1"/>
  <c r="AC135" i="22"/>
  <c r="AD135" i="22" s="1"/>
  <c r="AC102" i="22"/>
  <c r="AC34" i="22"/>
  <c r="AC32" i="22"/>
  <c r="AC433" i="22"/>
  <c r="AC65" i="22"/>
  <c r="AC119" i="22"/>
  <c r="AC85" i="22"/>
  <c r="AD85" i="22" s="1"/>
  <c r="AC199" i="22"/>
  <c r="AD199" i="22" s="1"/>
  <c r="AC64" i="22"/>
  <c r="AD64" i="22" s="1"/>
  <c r="AC117" i="22"/>
  <c r="AC298" i="22"/>
  <c r="AC68" i="22"/>
  <c r="AC137" i="22"/>
  <c r="AC186" i="22"/>
  <c r="AC131" i="22"/>
  <c r="AD131" i="22" s="1"/>
  <c r="AC73" i="22"/>
  <c r="AD73" i="22" s="1"/>
  <c r="AC626" i="22"/>
  <c r="AD626" i="22" s="1"/>
  <c r="AC45" i="22"/>
  <c r="AC70" i="22"/>
  <c r="AC57" i="22"/>
  <c r="AC554" i="22"/>
  <c r="AC208" i="22"/>
  <c r="AC155" i="22"/>
  <c r="AD155" i="22" s="1"/>
  <c r="AC50" i="22"/>
  <c r="AD50" i="22" s="1"/>
  <c r="AC43" i="22"/>
  <c r="AC51" i="22"/>
  <c r="AC204" i="22"/>
  <c r="AC42" i="22"/>
  <c r="AC225" i="22"/>
  <c r="AC77" i="22"/>
  <c r="AC90" i="22"/>
  <c r="AD90" i="22" s="1"/>
  <c r="AC83" i="22"/>
  <c r="AD83" i="22" s="1"/>
  <c r="AC69" i="22"/>
  <c r="AC217" i="22"/>
  <c r="AC40" i="22"/>
  <c r="AC220" i="22"/>
  <c r="AC134" i="22"/>
  <c r="AC394" i="22"/>
  <c r="AC191" i="22"/>
  <c r="AD191" i="22" s="1"/>
  <c r="AC82" i="22"/>
  <c r="AD82" i="22" s="1"/>
  <c r="AC733" i="22"/>
  <c r="AC92" i="22"/>
  <c r="AC23" i="22"/>
  <c r="AC296" i="22"/>
  <c r="AC188" i="22"/>
  <c r="AC88" i="22"/>
  <c r="AC24" i="22"/>
  <c r="AD24" i="22" s="1"/>
  <c r="AC130" i="22"/>
  <c r="AD130" i="22" s="1"/>
  <c r="AC404" i="22"/>
  <c r="AC136" i="22"/>
  <c r="AC636" i="22"/>
  <c r="AC169" i="22"/>
  <c r="AC182" i="22"/>
  <c r="AC260" i="22"/>
  <c r="AC113" i="22"/>
  <c r="AD113" i="22" s="1"/>
  <c r="AC514" i="22"/>
  <c r="AD514" i="22" s="1"/>
  <c r="AC205" i="22"/>
  <c r="AC171" i="22"/>
  <c r="AC56" i="22"/>
  <c r="AC154" i="22"/>
  <c r="AC75" i="22"/>
  <c r="AC143" i="22"/>
  <c r="AC201" i="22"/>
  <c r="AD201" i="22" s="1"/>
  <c r="AC98" i="22"/>
  <c r="AC719" i="22"/>
  <c r="AC110" i="22"/>
  <c r="AC121" i="22"/>
  <c r="AC391" i="22"/>
  <c r="AC652" i="22"/>
  <c r="AC140" i="22"/>
  <c r="AC200" i="22"/>
  <c r="AD200" i="22" s="1"/>
  <c r="AC108" i="22"/>
  <c r="AD108" i="22" s="1"/>
  <c r="AC160" i="22"/>
  <c r="AC526" i="22"/>
  <c r="AC139" i="22"/>
  <c r="AC55" i="22"/>
  <c r="AC436" i="22"/>
  <c r="AC151" i="22"/>
  <c r="AC38" i="22"/>
  <c r="AD38" i="22" s="1"/>
  <c r="AC27" i="22"/>
  <c r="AC153" i="22"/>
  <c r="AC166" i="22"/>
  <c r="AC224" i="22"/>
  <c r="AC28" i="22"/>
  <c r="AC25" i="22"/>
  <c r="AC53" i="22"/>
  <c r="AC89" i="22"/>
  <c r="AD89" i="22" s="1"/>
  <c r="AC190" i="22"/>
  <c r="AD190" i="22" s="1"/>
  <c r="AC44" i="22"/>
  <c r="AC206" i="22"/>
  <c r="AC318" i="22"/>
  <c r="AC705" i="22"/>
  <c r="AC86" i="22"/>
  <c r="AC207" i="22"/>
  <c r="AC561" i="22"/>
  <c r="AD561" i="22" s="1"/>
  <c r="AE561" i="22" s="1"/>
  <c r="AC178" i="22"/>
  <c r="AD178" i="22" s="1"/>
  <c r="AC624" i="22"/>
  <c r="AD624" i="22" s="1"/>
  <c r="AC79" i="22"/>
  <c r="AC227" i="22"/>
  <c r="AC20" i="22"/>
  <c r="AC100" i="22"/>
  <c r="AC62" i="22"/>
  <c r="AD62" i="22" s="1"/>
  <c r="AC445" i="22"/>
  <c r="AC116" i="22"/>
  <c r="AD116" i="22" s="1"/>
  <c r="AC63" i="22"/>
  <c r="AD63" i="22" s="1"/>
  <c r="AC18" i="22"/>
  <c r="AC482" i="22"/>
  <c r="AC58" i="22"/>
  <c r="AC61" i="22"/>
  <c r="AC10" i="22"/>
  <c r="Z22" i="22"/>
  <c r="Z255" i="22"/>
  <c r="Z553" i="22"/>
  <c r="Z262" i="22"/>
  <c r="Z678" i="22"/>
  <c r="Z517" i="22"/>
  <c r="Z237" i="22"/>
  <c r="Z49" i="22"/>
  <c r="Z407" i="22"/>
  <c r="Z133" i="22"/>
  <c r="Z392" i="22"/>
  <c r="Z65" i="22"/>
  <c r="Z298" i="22"/>
  <c r="Z554" i="22"/>
  <c r="Z253" i="22"/>
  <c r="Z90" i="22"/>
  <c r="Z250" i="22"/>
  <c r="Z92" i="22"/>
  <c r="Z296" i="22"/>
  <c r="Z24" i="22"/>
  <c r="Z404" i="22"/>
  <c r="Z260" i="22"/>
  <c r="Z33" i="22"/>
  <c r="Z571" i="22"/>
  <c r="Z108" i="22"/>
  <c r="Z436" i="22"/>
  <c r="Z609" i="22"/>
  <c r="Z13" i="22"/>
  <c r="Z398" i="22"/>
  <c r="Z561" i="22"/>
  <c r="X22" i="22"/>
  <c r="X255" i="22"/>
  <c r="X553" i="22"/>
  <c r="X262" i="22"/>
  <c r="X678" i="22"/>
  <c r="X517" i="22"/>
  <c r="X237" i="22"/>
  <c r="X49" i="22"/>
  <c r="X407" i="22"/>
  <c r="X133" i="22"/>
  <c r="X392" i="22"/>
  <c r="X505" i="22"/>
  <c r="X65" i="22"/>
  <c r="X298" i="22"/>
  <c r="X554" i="22"/>
  <c r="X253" i="22"/>
  <c r="X90" i="22"/>
  <c r="X250" i="22"/>
  <c r="X258" i="22"/>
  <c r="X92" i="22"/>
  <c r="X24" i="22"/>
  <c r="X404" i="22"/>
  <c r="X260" i="22"/>
  <c r="X33" i="22"/>
  <c r="X571" i="22"/>
  <c r="X108" i="22"/>
  <c r="X436" i="22"/>
  <c r="X609" i="22"/>
  <c r="X13" i="22"/>
  <c r="X398" i="22"/>
  <c r="X561" i="22"/>
  <c r="V660" i="22"/>
  <c r="V22" i="22"/>
  <c r="V255" i="22"/>
  <c r="V36" i="22"/>
  <c r="V553" i="22"/>
  <c r="V262" i="22"/>
  <c r="V678" i="22"/>
  <c r="V517" i="22"/>
  <c r="V237" i="22"/>
  <c r="V49" i="22"/>
  <c r="V407" i="22"/>
  <c r="V133" i="22"/>
  <c r="V330" i="22"/>
  <c r="V335" i="22"/>
  <c r="V392" i="22"/>
  <c r="V505" i="22"/>
  <c r="V65" i="22"/>
  <c r="V298" i="22"/>
  <c r="V554" i="22"/>
  <c r="V253" i="22"/>
  <c r="V90" i="22"/>
  <c r="V250" i="22"/>
  <c r="V394" i="22"/>
  <c r="V92" i="22"/>
  <c r="V296" i="22"/>
  <c r="V24" i="22"/>
  <c r="V404" i="22"/>
  <c r="V260" i="22"/>
  <c r="V33" i="22"/>
  <c r="V571" i="22"/>
  <c r="V108" i="22"/>
  <c r="V436" i="22"/>
  <c r="V609" i="22"/>
  <c r="V13" i="22"/>
  <c r="V398" i="22"/>
  <c r="V561" i="22"/>
  <c r="V734" i="22"/>
  <c r="V445" i="22"/>
  <c r="S255" i="22"/>
  <c r="S553" i="22"/>
  <c r="S678" i="22"/>
  <c r="S517" i="22"/>
  <c r="S237" i="22"/>
  <c r="S49" i="22"/>
  <c r="S407" i="22"/>
  <c r="S133" i="22"/>
  <c r="S330" i="22"/>
  <c r="S335" i="22"/>
  <c r="S392" i="22"/>
  <c r="S65" i="22"/>
  <c r="S298" i="22"/>
  <c r="S554" i="22"/>
  <c r="S253" i="22"/>
  <c r="S90" i="22"/>
  <c r="S250" i="22"/>
  <c r="S394" i="22"/>
  <c r="S92" i="22"/>
  <c r="S296" i="22"/>
  <c r="S24" i="22"/>
  <c r="S404" i="22"/>
  <c r="S260" i="22"/>
  <c r="S493" i="22"/>
  <c r="S33" i="22"/>
  <c r="S108" i="22"/>
  <c r="S436" i="22"/>
  <c r="S13" i="22"/>
  <c r="S398" i="22"/>
  <c r="S561" i="22"/>
  <c r="S734" i="22"/>
  <c r="Q660" i="22"/>
  <c r="Q402" i="22"/>
  <c r="Q255" i="22"/>
  <c r="Q553" i="22"/>
  <c r="Q262" i="22"/>
  <c r="Q678" i="22"/>
  <c r="Q237" i="22"/>
  <c r="Q49" i="22"/>
  <c r="Q407" i="22"/>
  <c r="Q392" i="22"/>
  <c r="Q505" i="22"/>
  <c r="Q65" i="22"/>
  <c r="Q298" i="22"/>
  <c r="Q554" i="22"/>
  <c r="Q253" i="22"/>
  <c r="Q90" i="22"/>
  <c r="Q250" i="22"/>
  <c r="Q394" i="22"/>
  <c r="Q92" i="22"/>
  <c r="Q24" i="22"/>
  <c r="Q404" i="22"/>
  <c r="Q260" i="22"/>
  <c r="Q493" i="22"/>
  <c r="Q33" i="22"/>
  <c r="Q436" i="22"/>
  <c r="Q13" i="22"/>
  <c r="Q705" i="22"/>
  <c r="Q398" i="22"/>
  <c r="Q561" i="22"/>
  <c r="Q445" i="22"/>
  <c r="L22" i="22"/>
  <c r="L255" i="22"/>
  <c r="L36" i="22"/>
  <c r="L553" i="22"/>
  <c r="L262" i="22"/>
  <c r="L678" i="22"/>
  <c r="L517" i="22"/>
  <c r="L237" i="22"/>
  <c r="L49" i="22"/>
  <c r="L407" i="22"/>
  <c r="L133" i="22"/>
  <c r="L330" i="22"/>
  <c r="L335" i="22"/>
  <c r="L392" i="22"/>
  <c r="L504" i="22"/>
  <c r="L505" i="22"/>
  <c r="L65" i="22"/>
  <c r="L298" i="22"/>
  <c r="L554" i="22"/>
  <c r="L253" i="22"/>
  <c r="L90" i="22"/>
  <c r="L250" i="22"/>
  <c r="L394" i="22"/>
  <c r="L92" i="22"/>
  <c r="L296" i="22"/>
  <c r="L24" i="22"/>
  <c r="L404" i="22"/>
  <c r="L260" i="22"/>
  <c r="L33" i="22"/>
  <c r="L571" i="22"/>
  <c r="L108" i="22"/>
  <c r="L436" i="22"/>
  <c r="L609" i="22"/>
  <c r="L13" i="22"/>
  <c r="L398" i="22"/>
  <c r="L561" i="22"/>
  <c r="L734" i="22"/>
  <c r="J22" i="22"/>
  <c r="J255" i="22"/>
  <c r="J36" i="22"/>
  <c r="J553" i="22"/>
  <c r="J262" i="22"/>
  <c r="J678" i="22"/>
  <c r="J517" i="22"/>
  <c r="J237" i="22"/>
  <c r="J49" i="22"/>
  <c r="J407" i="22"/>
  <c r="J133" i="22"/>
  <c r="J330" i="22"/>
  <c r="J335" i="22"/>
  <c r="J392" i="22"/>
  <c r="J504" i="22"/>
  <c r="J505" i="22"/>
  <c r="J65" i="22"/>
  <c r="J298" i="22"/>
  <c r="J554" i="22"/>
  <c r="J253" i="22"/>
  <c r="J90" i="22"/>
  <c r="J250" i="22"/>
  <c r="J394" i="22"/>
  <c r="J92" i="22"/>
  <c r="J296" i="22"/>
  <c r="J24" i="22"/>
  <c r="J404" i="22"/>
  <c r="J260" i="22"/>
  <c r="J33" i="22"/>
  <c r="J571" i="22"/>
  <c r="J108" i="22"/>
  <c r="J436" i="22"/>
  <c r="J609" i="22"/>
  <c r="J13" i="22"/>
  <c r="J398" i="22"/>
  <c r="J561" i="22"/>
  <c r="J734" i="22"/>
  <c r="F255" i="22"/>
  <c r="G255" i="22" s="1"/>
  <c r="F36" i="22"/>
  <c r="G36" i="22" s="1"/>
  <c r="F553" i="22"/>
  <c r="G553" i="22" s="1"/>
  <c r="F262" i="22"/>
  <c r="G262" i="22" s="1"/>
  <c r="F678" i="22"/>
  <c r="G678" i="22" s="1"/>
  <c r="F517" i="22"/>
  <c r="G517" i="22" s="1"/>
  <c r="F237" i="22"/>
  <c r="G237" i="22" s="1"/>
  <c r="H237" i="22" s="1"/>
  <c r="F49" i="22"/>
  <c r="G49" i="22" s="1"/>
  <c r="H49" i="22" s="1"/>
  <c r="F407" i="22"/>
  <c r="G407" i="22" s="1"/>
  <c r="F133" i="22"/>
  <c r="G133" i="22" s="1"/>
  <c r="F330" i="22"/>
  <c r="G330" i="22" s="1"/>
  <c r="F335" i="22"/>
  <c r="G335" i="22" s="1"/>
  <c r="F392" i="22"/>
  <c r="G392" i="22" s="1"/>
  <c r="F65" i="22"/>
  <c r="G65" i="22" s="1"/>
  <c r="F298" i="22"/>
  <c r="G298" i="22" s="1"/>
  <c r="F554" i="22"/>
  <c r="G554" i="22" s="1"/>
  <c r="F253" i="22"/>
  <c r="G253" i="22" s="1"/>
  <c r="F90" i="22"/>
  <c r="G90" i="22" s="1"/>
  <c r="F250" i="22"/>
  <c r="G250" i="22" s="1"/>
  <c r="F394" i="22"/>
  <c r="G394" i="22" s="1"/>
  <c r="F92" i="22"/>
  <c r="G92" i="22" s="1"/>
  <c r="F296" i="22"/>
  <c r="G296" i="22" s="1"/>
  <c r="F24" i="22"/>
  <c r="G24" i="22" s="1"/>
  <c r="H24" i="22" s="1"/>
  <c r="F404" i="22"/>
  <c r="G404" i="22" s="1"/>
  <c r="H404" i="22" s="1"/>
  <c r="F260" i="22"/>
  <c r="G260" i="22" s="1"/>
  <c r="F493" i="22"/>
  <c r="G493" i="22" s="1"/>
  <c r="F33" i="22"/>
  <c r="G33" i="22" s="1"/>
  <c r="F108" i="22"/>
  <c r="G108" i="22" s="1"/>
  <c r="F436" i="22"/>
  <c r="G436" i="22" s="1"/>
  <c r="F13" i="22"/>
  <c r="G13" i="22" s="1"/>
  <c r="F398" i="22"/>
  <c r="G398" i="22" s="1"/>
  <c r="H398" i="22" s="1"/>
  <c r="F561" i="22"/>
  <c r="G561" i="22" s="1"/>
  <c r="F734" i="22"/>
  <c r="G734" i="22" s="1"/>
  <c r="P262" i="22"/>
  <c r="AB521" i="22"/>
  <c r="AC521" i="22" s="1"/>
  <c r="AC335" i="22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5" i="25"/>
  <c r="D236" i="25"/>
  <c r="D23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D302" i="25"/>
  <c r="D303" i="25"/>
  <c r="D304" i="25"/>
  <c r="D305" i="25"/>
  <c r="D306" i="25"/>
  <c r="D307" i="25"/>
  <c r="D308" i="25"/>
  <c r="D309" i="25"/>
  <c r="D310" i="25"/>
  <c r="D311" i="25"/>
  <c r="D312" i="25"/>
  <c r="D313" i="25"/>
  <c r="D314" i="25"/>
  <c r="D315" i="25"/>
  <c r="D316" i="25"/>
  <c r="D317" i="25"/>
  <c r="D318" i="25"/>
  <c r="D319" i="25"/>
  <c r="D320" i="25"/>
  <c r="D321" i="25"/>
  <c r="D322" i="25"/>
  <c r="D323" i="25"/>
  <c r="D324" i="25"/>
  <c r="D325" i="25"/>
  <c r="D326" i="25"/>
  <c r="D327" i="25"/>
  <c r="D328" i="25"/>
  <c r="D329" i="25"/>
  <c r="D330" i="25"/>
  <c r="D331" i="25"/>
  <c r="D332" i="25"/>
  <c r="D333" i="25"/>
  <c r="D334" i="25"/>
  <c r="D335" i="25"/>
  <c r="D336" i="25"/>
  <c r="D337" i="25"/>
  <c r="D338" i="25"/>
  <c r="D339" i="25"/>
  <c r="D340" i="25"/>
  <c r="D341" i="25"/>
  <c r="D342" i="25"/>
  <c r="D343" i="25"/>
  <c r="D344" i="25"/>
  <c r="D345" i="25"/>
  <c r="D346" i="25"/>
  <c r="D347" i="25"/>
  <c r="D348" i="25"/>
  <c r="D349" i="25"/>
  <c r="D350" i="25"/>
  <c r="D351" i="25"/>
  <c r="D352" i="25"/>
  <c r="D353" i="25"/>
  <c r="D354" i="25"/>
  <c r="D355" i="25"/>
  <c r="D356" i="25"/>
  <c r="D357" i="25"/>
  <c r="D358" i="25"/>
  <c r="D359" i="25"/>
  <c r="D360" i="25"/>
  <c r="D361" i="25"/>
  <c r="D362" i="25"/>
  <c r="D363" i="25"/>
  <c r="D364" i="25"/>
  <c r="D365" i="25"/>
  <c r="D366" i="25"/>
  <c r="D367" i="25"/>
  <c r="D368" i="25"/>
  <c r="D369" i="25"/>
  <c r="D370" i="25"/>
  <c r="D371" i="25"/>
  <c r="D372" i="25"/>
  <c r="D373" i="25"/>
  <c r="D374" i="25"/>
  <c r="D375" i="25"/>
  <c r="D376" i="25"/>
  <c r="D377" i="25"/>
  <c r="D378" i="25"/>
  <c r="D379" i="25"/>
  <c r="D380" i="25"/>
  <c r="D381" i="25"/>
  <c r="D382" i="25"/>
  <c r="D383" i="25"/>
  <c r="D384" i="25"/>
  <c r="D385" i="25"/>
  <c r="D386" i="25"/>
  <c r="D387" i="25"/>
  <c r="D388" i="25"/>
  <c r="D389" i="25"/>
  <c r="D390" i="25"/>
  <c r="D391" i="25"/>
  <c r="D392" i="25"/>
  <c r="D393" i="25"/>
  <c r="D394" i="25"/>
  <c r="D395" i="25"/>
  <c r="D396" i="25"/>
  <c r="D397" i="25"/>
  <c r="D398" i="25"/>
  <c r="D399" i="25"/>
  <c r="D400" i="25"/>
  <c r="D401" i="25"/>
  <c r="D402" i="25"/>
  <c r="D403" i="25"/>
  <c r="D404" i="25"/>
  <c r="D405" i="25"/>
  <c r="D406" i="25"/>
  <c r="D407" i="25"/>
  <c r="D408" i="25"/>
  <c r="D409" i="25"/>
  <c r="D410" i="25"/>
  <c r="D411" i="25"/>
  <c r="D412" i="25"/>
  <c r="D413" i="25"/>
  <c r="D414" i="25"/>
  <c r="D415" i="25"/>
  <c r="D416" i="25"/>
  <c r="D417" i="25"/>
  <c r="D418" i="25"/>
  <c r="D419" i="25"/>
  <c r="D420" i="25"/>
  <c r="D421" i="25"/>
  <c r="D422" i="25"/>
  <c r="D423" i="25"/>
  <c r="D424" i="25"/>
  <c r="D425" i="25"/>
  <c r="D426" i="25"/>
  <c r="D427" i="25"/>
  <c r="D428" i="25"/>
  <c r="D429" i="25"/>
  <c r="D430" i="25"/>
  <c r="D431" i="25"/>
  <c r="D432" i="25"/>
  <c r="D433" i="25"/>
  <c r="D434" i="25"/>
  <c r="D435" i="25"/>
  <c r="D436" i="25"/>
  <c r="D437" i="25"/>
  <c r="D438" i="25"/>
  <c r="D439" i="25"/>
  <c r="D440" i="25"/>
  <c r="D441" i="25"/>
  <c r="D442" i="25"/>
  <c r="D443" i="25"/>
  <c r="D444" i="25"/>
  <c r="D445" i="25"/>
  <c r="D446" i="25"/>
  <c r="D447" i="25"/>
  <c r="D448" i="25"/>
  <c r="D449" i="25"/>
  <c r="D450" i="25"/>
  <c r="D451" i="25"/>
  <c r="D452" i="25"/>
  <c r="D453" i="25"/>
  <c r="D454" i="25"/>
  <c r="D455" i="25"/>
  <c r="D456" i="25"/>
  <c r="D457" i="25"/>
  <c r="D458" i="25"/>
  <c r="D459" i="25"/>
  <c r="D460" i="25"/>
  <c r="D461" i="25"/>
  <c r="D462" i="25"/>
  <c r="D463" i="25"/>
  <c r="D464" i="25"/>
  <c r="D465" i="25"/>
  <c r="D466" i="25"/>
  <c r="D467" i="25"/>
  <c r="D468" i="25"/>
  <c r="D469" i="25"/>
  <c r="D470" i="25"/>
  <c r="D471" i="25"/>
  <c r="D472" i="25"/>
  <c r="D473" i="25"/>
  <c r="D474" i="25"/>
  <c r="D475" i="25"/>
  <c r="D476" i="25"/>
  <c r="D477" i="25"/>
  <c r="D478" i="25"/>
  <c r="D479" i="25"/>
  <c r="D480" i="25"/>
  <c r="D481" i="25"/>
  <c r="D482" i="25"/>
  <c r="D483" i="25"/>
  <c r="D484" i="25"/>
  <c r="D485" i="25"/>
  <c r="D486" i="25"/>
  <c r="D487" i="25"/>
  <c r="D488" i="25"/>
  <c r="D489" i="25"/>
  <c r="D490" i="25"/>
  <c r="D491" i="25"/>
  <c r="D492" i="25"/>
  <c r="D493" i="25"/>
  <c r="D494" i="25"/>
  <c r="D495" i="25"/>
  <c r="D496" i="25"/>
  <c r="D497" i="25"/>
  <c r="D498" i="25"/>
  <c r="D499" i="25"/>
  <c r="D500" i="25"/>
  <c r="D501" i="25"/>
  <c r="D502" i="25"/>
  <c r="D503" i="25"/>
  <c r="D504" i="25"/>
  <c r="D505" i="25"/>
  <c r="D506" i="25"/>
  <c r="D507" i="25"/>
  <c r="D508" i="25"/>
  <c r="D509" i="25"/>
  <c r="D510" i="25"/>
  <c r="D511" i="25"/>
  <c r="D512" i="25"/>
  <c r="D513" i="25"/>
  <c r="D514" i="25"/>
  <c r="D515" i="25"/>
  <c r="D516" i="25"/>
  <c r="D517" i="25"/>
  <c r="D518" i="25"/>
  <c r="D519" i="25"/>
  <c r="D520" i="25"/>
  <c r="D521" i="25"/>
  <c r="D522" i="25"/>
  <c r="D523" i="25"/>
  <c r="D524" i="25"/>
  <c r="D525" i="25"/>
  <c r="D526" i="25"/>
  <c r="D527" i="25"/>
  <c r="D528" i="25"/>
  <c r="D529" i="25"/>
  <c r="D530" i="25"/>
  <c r="D531" i="25"/>
  <c r="D532" i="25"/>
  <c r="D533" i="25"/>
  <c r="D534" i="25"/>
  <c r="D535" i="25"/>
  <c r="D536" i="25"/>
  <c r="D537" i="25"/>
  <c r="D538" i="25"/>
  <c r="D539" i="25"/>
  <c r="D540" i="25"/>
  <c r="D541" i="25"/>
  <c r="D542" i="25"/>
  <c r="D543" i="25"/>
  <c r="D544" i="25"/>
  <c r="D545" i="25"/>
  <c r="D546" i="25"/>
  <c r="D547" i="25"/>
  <c r="D548" i="25"/>
  <c r="D549" i="25"/>
  <c r="D550" i="25"/>
  <c r="D551" i="25"/>
  <c r="D552" i="25"/>
  <c r="D553" i="25"/>
  <c r="D554" i="25"/>
  <c r="D555" i="25"/>
  <c r="D556" i="25"/>
  <c r="D557" i="25"/>
  <c r="D558" i="25"/>
  <c r="D559" i="25"/>
  <c r="D560" i="25"/>
  <c r="D561" i="25"/>
  <c r="D562" i="25"/>
  <c r="D563" i="25"/>
  <c r="D564" i="25"/>
  <c r="D565" i="25"/>
  <c r="D566" i="25"/>
  <c r="D567" i="25"/>
  <c r="D568" i="25"/>
  <c r="D569" i="25"/>
  <c r="D570" i="25"/>
  <c r="D571" i="25"/>
  <c r="D572" i="25"/>
  <c r="D573" i="25"/>
  <c r="D574" i="25"/>
  <c r="D575" i="25"/>
  <c r="D576" i="25"/>
  <c r="D577" i="25"/>
  <c r="D578" i="25"/>
  <c r="D579" i="25"/>
  <c r="D580" i="25"/>
  <c r="D581" i="25"/>
  <c r="D582" i="25"/>
  <c r="D583" i="25"/>
  <c r="D584" i="25"/>
  <c r="D585" i="25"/>
  <c r="D586" i="25"/>
  <c r="D587" i="25"/>
  <c r="D588" i="25"/>
  <c r="D589" i="25"/>
  <c r="D590" i="25"/>
  <c r="D591" i="25"/>
  <c r="D592" i="25"/>
  <c r="D593" i="25"/>
  <c r="D594" i="25"/>
  <c r="D595" i="25"/>
  <c r="D596" i="25"/>
  <c r="D597" i="25"/>
  <c r="D598" i="25"/>
  <c r="D599" i="25"/>
  <c r="D600" i="25"/>
  <c r="D601" i="25"/>
  <c r="D2" i="25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3" i="24"/>
  <c r="C554" i="24"/>
  <c r="C555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4" i="24"/>
  <c r="C705" i="24"/>
  <c r="C706" i="24"/>
  <c r="C707" i="24"/>
  <c r="C708" i="24"/>
  <c r="C709" i="24"/>
  <c r="C710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3" i="24"/>
  <c r="AB247" i="22"/>
  <c r="AC247" i="22" s="1"/>
  <c r="AB338" i="22"/>
  <c r="AC338" i="22" s="1"/>
  <c r="AD338" i="22" s="1"/>
  <c r="AB523" i="22"/>
  <c r="AC523" i="22" s="1"/>
  <c r="AD523" i="22" s="1"/>
  <c r="AB461" i="22"/>
  <c r="AC461" i="22" s="1"/>
  <c r="AB344" i="22"/>
  <c r="AC344" i="22" s="1"/>
  <c r="AC660" i="22"/>
  <c r="AB565" i="22"/>
  <c r="AC565" i="22" s="1"/>
  <c r="AB402" i="22"/>
  <c r="AC402" i="22" s="1"/>
  <c r="AB93" i="22"/>
  <c r="AC93" i="22" s="1"/>
  <c r="AB726" i="22"/>
  <c r="AC726" i="22" s="1"/>
  <c r="AD726" i="22" s="1"/>
  <c r="AB729" i="22"/>
  <c r="AC729" i="22" s="1"/>
  <c r="AD729" i="22" s="1"/>
  <c r="AB425" i="22"/>
  <c r="AC425" i="22" s="1"/>
  <c r="AD425" i="22" s="1"/>
  <c r="AB622" i="22"/>
  <c r="AC622" i="22" s="1"/>
  <c r="AB702" i="22"/>
  <c r="AC702" i="22" s="1"/>
  <c r="AB638" i="22"/>
  <c r="AC638" i="22" s="1"/>
  <c r="AB266" i="22"/>
  <c r="AC266" i="22" s="1"/>
  <c r="AB361" i="22"/>
  <c r="AC361" i="22" s="1"/>
  <c r="AB271" i="22"/>
  <c r="AC271" i="22" s="1"/>
  <c r="AD271" i="22" s="1"/>
  <c r="AB412" i="22"/>
  <c r="AC412" i="22" s="1"/>
  <c r="AB706" i="22"/>
  <c r="AC706" i="22" s="1"/>
  <c r="AD706" i="22" s="1"/>
  <c r="AB362" i="22"/>
  <c r="AC362" i="22" s="1"/>
  <c r="AB359" i="22"/>
  <c r="AC359" i="22" s="1"/>
  <c r="AB22" i="22"/>
  <c r="AC22" i="22" s="1"/>
  <c r="AB105" i="22"/>
  <c r="AC105" i="22" s="1"/>
  <c r="AB125" i="22"/>
  <c r="AC125" i="22" s="1"/>
  <c r="AB303" i="22"/>
  <c r="AC303" i="22" s="1"/>
  <c r="AD303" i="22" s="1"/>
  <c r="AB382" i="22"/>
  <c r="AC382" i="22" s="1"/>
  <c r="AD382" i="22" s="1"/>
  <c r="AB551" i="22"/>
  <c r="AC551" i="22" s="1"/>
  <c r="AB555" i="22"/>
  <c r="AC555" i="22" s="1"/>
  <c r="AB163" i="22"/>
  <c r="AC163" i="22" s="1"/>
  <c r="AB630" i="22"/>
  <c r="AC630" i="22" s="1"/>
  <c r="AB30" i="22"/>
  <c r="AC30" i="22" s="1"/>
  <c r="AB276" i="22"/>
  <c r="AC276" i="22" s="1"/>
  <c r="AB405" i="22"/>
  <c r="AC405" i="22" s="1"/>
  <c r="AD405" i="22" s="1"/>
  <c r="AB698" i="22"/>
  <c r="AC698" i="22" s="1"/>
  <c r="AB562" i="22"/>
  <c r="AC562" i="22" s="1"/>
  <c r="AB542" i="22"/>
  <c r="AC542" i="22" s="1"/>
  <c r="AC662" i="22"/>
  <c r="AB462" i="22"/>
  <c r="AC462" i="22" s="1"/>
  <c r="AB187" i="22"/>
  <c r="AC187" i="22" s="1"/>
  <c r="AB578" i="22"/>
  <c r="AC578" i="22" s="1"/>
  <c r="AB76" i="22"/>
  <c r="AC76" i="22" s="1"/>
  <c r="AD76" i="22" s="1"/>
  <c r="AB411" i="22"/>
  <c r="AC411" i="22" s="1"/>
  <c r="AD411" i="22" s="1"/>
  <c r="AB94" i="22"/>
  <c r="AC94" i="22" s="1"/>
  <c r="AD94" i="22" s="1"/>
  <c r="AB509" i="22"/>
  <c r="AC509" i="22" s="1"/>
  <c r="AB684" i="22"/>
  <c r="AC684" i="22" s="1"/>
  <c r="AB5" i="22"/>
  <c r="AC5" i="22" s="1"/>
  <c r="AB441" i="22"/>
  <c r="AC441" i="22" s="1"/>
  <c r="AB157" i="22"/>
  <c r="AC157" i="22" s="1"/>
  <c r="AB732" i="22"/>
  <c r="AC732" i="22" s="1"/>
  <c r="AD732" i="22" s="1"/>
  <c r="AC474" i="22"/>
  <c r="AD474" i="22" s="1"/>
  <c r="AB376" i="22"/>
  <c r="AC376" i="22" s="1"/>
  <c r="AB549" i="22"/>
  <c r="AC549" i="22" s="1"/>
  <c r="AB723" i="22"/>
  <c r="AC723" i="22" s="1"/>
  <c r="AB107" i="22"/>
  <c r="AC107" i="22" s="1"/>
  <c r="AC513" i="22"/>
  <c r="AB661" i="22"/>
  <c r="AC661" i="22" s="1"/>
  <c r="AB647" i="22"/>
  <c r="AC647" i="22" s="1"/>
  <c r="AB466" i="22"/>
  <c r="AC466" i="22" s="1"/>
  <c r="AD466" i="22" s="1"/>
  <c r="AB387" i="22"/>
  <c r="AC387" i="22" s="1"/>
  <c r="AD387" i="22" s="1"/>
  <c r="AB223" i="22"/>
  <c r="AC223" i="22" s="1"/>
  <c r="AB185" i="22"/>
  <c r="AC185" i="22" s="1"/>
  <c r="AB631" i="22"/>
  <c r="AC631" i="22" s="1"/>
  <c r="AB580" i="22"/>
  <c r="AC580" i="22" s="1"/>
  <c r="AB112" i="22"/>
  <c r="AC112" i="22" s="1"/>
  <c r="AC36" i="22"/>
  <c r="AD36" i="22" s="1"/>
  <c r="AB567" i="22"/>
  <c r="AC567" i="22" s="1"/>
  <c r="AB699" i="22"/>
  <c r="AC699" i="22" s="1"/>
  <c r="AD699" i="22" s="1"/>
  <c r="AB594" i="22"/>
  <c r="AC594" i="22" s="1"/>
  <c r="AB152" i="22"/>
  <c r="AC152" i="22" s="1"/>
  <c r="AB691" i="22"/>
  <c r="AC691" i="22" s="1"/>
  <c r="AB488" i="22"/>
  <c r="AC488" i="22" s="1"/>
  <c r="AB449" i="22"/>
  <c r="AC449" i="22" s="1"/>
  <c r="AC537" i="22"/>
  <c r="AD537" i="22" s="1"/>
  <c r="AB399" i="22"/>
  <c r="AC399" i="22" s="1"/>
  <c r="AD399" i="22" s="1"/>
  <c r="AB479" i="22"/>
  <c r="AC479" i="22" s="1"/>
  <c r="AB397" i="22"/>
  <c r="AC397" i="22" s="1"/>
  <c r="AB520" i="22"/>
  <c r="AC520" i="22" s="1"/>
  <c r="AB257" i="22"/>
  <c r="AC257" i="22" s="1"/>
  <c r="AB12" i="22"/>
  <c r="AC12" i="22" s="1"/>
  <c r="AB675" i="22"/>
  <c r="AC675" i="22" s="1"/>
  <c r="AB632" i="22"/>
  <c r="AC632" i="22" s="1"/>
  <c r="AD632" i="22" s="1"/>
  <c r="AB503" i="22"/>
  <c r="AC503" i="22" s="1"/>
  <c r="AB548" i="22"/>
  <c r="AC548" i="22" s="1"/>
  <c r="AD548" i="22" s="1"/>
  <c r="AB525" i="22"/>
  <c r="AC525" i="22" s="1"/>
  <c r="AB114" i="22"/>
  <c r="AC114" i="22" s="1"/>
  <c r="AB144" i="22"/>
  <c r="AC144" i="22" s="1"/>
  <c r="AB455" i="22"/>
  <c r="AC455" i="22" s="1"/>
  <c r="AB563" i="22"/>
  <c r="AC563" i="22" s="1"/>
  <c r="AB582" i="22"/>
  <c r="AC582" i="22" s="1"/>
  <c r="AD582" i="22" s="1"/>
  <c r="AB553" i="22"/>
  <c r="AC553" i="22" s="1"/>
  <c r="AB634" i="22"/>
  <c r="AC634" i="22" s="1"/>
  <c r="AB282" i="22"/>
  <c r="AC282" i="22" s="1"/>
  <c r="AB516" i="22"/>
  <c r="AC516" i="22" s="1"/>
  <c r="AB510" i="22"/>
  <c r="AC510" i="22" s="1"/>
  <c r="AB262" i="22"/>
  <c r="AC262" i="22" s="1"/>
  <c r="AB686" i="22"/>
  <c r="AC686" i="22" s="1"/>
  <c r="AB6" i="22"/>
  <c r="AB366" i="22"/>
  <c r="AC366" i="22" s="1"/>
  <c r="AD366" i="22" s="1"/>
  <c r="AB254" i="22"/>
  <c r="AC254" i="22" s="1"/>
  <c r="AB329" i="22"/>
  <c r="AC329" i="22" s="1"/>
  <c r="AB377" i="22"/>
  <c r="AC377" i="22" s="1"/>
  <c r="AB120" i="22"/>
  <c r="AC120" i="22" s="1"/>
  <c r="AB677" i="22"/>
  <c r="AC677" i="22" s="1"/>
  <c r="AB101" i="22"/>
  <c r="AC101" i="22" s="1"/>
  <c r="AB535" i="22"/>
  <c r="AC535" i="22" s="1"/>
  <c r="AB149" i="22"/>
  <c r="AC149" i="22" s="1"/>
  <c r="AB218" i="22"/>
  <c r="AC218" i="22" s="1"/>
  <c r="AB620" i="22"/>
  <c r="AC620" i="22" s="1"/>
  <c r="AB494" i="22"/>
  <c r="AC494" i="22" s="1"/>
  <c r="AB725" i="22"/>
  <c r="AC725" i="22" s="1"/>
  <c r="AB314" i="22"/>
  <c r="AC314" i="22" s="1"/>
  <c r="AB522" i="22"/>
  <c r="AC522" i="22" s="1"/>
  <c r="AB671" i="22"/>
  <c r="AC671" i="22" s="1"/>
  <c r="AB3" i="22"/>
  <c r="AC3" i="22" s="1"/>
  <c r="AD3" i="22" s="1"/>
  <c r="AB249" i="22"/>
  <c r="AC249" i="22" s="1"/>
  <c r="AB278" i="22"/>
  <c r="AC278" i="22" s="1"/>
  <c r="AB342" i="22"/>
  <c r="AC342" i="22" s="1"/>
  <c r="AB464" i="22"/>
  <c r="AC464" i="22" s="1"/>
  <c r="AB356" i="22"/>
  <c r="AC356" i="22" s="1"/>
  <c r="AB531" i="22"/>
  <c r="AC531" i="22" s="1"/>
  <c r="AB181" i="22"/>
  <c r="AB364" i="22"/>
  <c r="AC364" i="22" s="1"/>
  <c r="AD364" i="22" s="1"/>
  <c r="AB623" i="22"/>
  <c r="AC623" i="22" s="1"/>
  <c r="AD623" i="22" s="1"/>
  <c r="AB322" i="22"/>
  <c r="AC322" i="22" s="1"/>
  <c r="AB655" i="22"/>
  <c r="AC655" i="22" s="1"/>
  <c r="AB543" i="22"/>
  <c r="AC543" i="22" s="1"/>
  <c r="AB467" i="22"/>
  <c r="AC467" i="22" s="1"/>
  <c r="AB122" i="22"/>
  <c r="AC122" i="22" s="1"/>
  <c r="AB612" i="22"/>
  <c r="AC612" i="22" s="1"/>
  <c r="AB198" i="22"/>
  <c r="AC198" i="22" s="1"/>
  <c r="AD198" i="22" s="1"/>
  <c r="AB712" i="22"/>
  <c r="AC712" i="22" s="1"/>
  <c r="AB176" i="22"/>
  <c r="AC176" i="22" s="1"/>
  <c r="AB159" i="22"/>
  <c r="AC159" i="22" s="1"/>
  <c r="AB604" i="22"/>
  <c r="AC604" i="22" s="1"/>
  <c r="AB400" i="22"/>
  <c r="AC400" i="22" s="1"/>
  <c r="AB602" i="22"/>
  <c r="AC602" i="22" s="1"/>
  <c r="AC407" i="22"/>
  <c r="AD407" i="22" s="1"/>
  <c r="AB91" i="22"/>
  <c r="AC91" i="22" s="1"/>
  <c r="AD91" i="22" s="1"/>
  <c r="AB106" i="22"/>
  <c r="AC106" i="22" s="1"/>
  <c r="AB704" i="22"/>
  <c r="AC704" i="22" s="1"/>
  <c r="AB597" i="22"/>
  <c r="AC597" i="22" s="1"/>
  <c r="AB577" i="22"/>
  <c r="AC577" i="22" s="1"/>
  <c r="AB321" i="22"/>
  <c r="AC321" i="22" s="1"/>
  <c r="AB566" i="22"/>
  <c r="AC566" i="22" s="1"/>
  <c r="AB500" i="22"/>
  <c r="AC500" i="22" s="1"/>
  <c r="AB701" i="22"/>
  <c r="AC701" i="22" s="1"/>
  <c r="AB239" i="22"/>
  <c r="AC239" i="22" s="1"/>
  <c r="AB618" i="22"/>
  <c r="AC618" i="22" s="1"/>
  <c r="AB595" i="22"/>
  <c r="AC595" i="22" s="1"/>
  <c r="AB330" i="22"/>
  <c r="AC330" i="22" s="1"/>
  <c r="AB256" i="22"/>
  <c r="AC256" i="22" s="1"/>
  <c r="AB215" i="22"/>
  <c r="AC215" i="22" s="1"/>
  <c r="AB651" i="22"/>
  <c r="AC651" i="22" s="1"/>
  <c r="AB293" i="22"/>
  <c r="AC293" i="22" s="1"/>
  <c r="AD293" i="22" s="1"/>
  <c r="AB383" i="22"/>
  <c r="AC383" i="22" s="1"/>
  <c r="AB349" i="22"/>
  <c r="AC349" i="22" s="1"/>
  <c r="AB252" i="22"/>
  <c r="AC252" i="22" s="1"/>
  <c r="AB670" i="22"/>
  <c r="AC670" i="22" s="1"/>
  <c r="AB486" i="22"/>
  <c r="AC486" i="22" s="1"/>
  <c r="AB715" i="22"/>
  <c r="AC715" i="22" s="1"/>
  <c r="AB456" i="22"/>
  <c r="AC456" i="22" s="1"/>
  <c r="AD456" i="22" s="1"/>
  <c r="AB616" i="22"/>
  <c r="AC616" i="22" s="1"/>
  <c r="AD616" i="22" s="1"/>
  <c r="AB340" i="22"/>
  <c r="AC340" i="22" s="1"/>
  <c r="AB401" i="22"/>
  <c r="AC401" i="22" s="1"/>
  <c r="AB417" i="22"/>
  <c r="AC417" i="22" s="1"/>
  <c r="AB358" i="22"/>
  <c r="AC358" i="22" s="1"/>
  <c r="AB643" i="22"/>
  <c r="AC643" i="22" s="1"/>
  <c r="AC351" i="22"/>
  <c r="AB598" i="22"/>
  <c r="AC598" i="22" s="1"/>
  <c r="AD598" i="22" s="1"/>
  <c r="AB716" i="22"/>
  <c r="AC716" i="22" s="1"/>
  <c r="AD716" i="22" s="1"/>
  <c r="AB637" i="22"/>
  <c r="AC637" i="22" s="1"/>
  <c r="AD637" i="22" s="1"/>
  <c r="AB251" i="22"/>
  <c r="AC251" i="22" s="1"/>
  <c r="AB421" i="22"/>
  <c r="AC421" i="22" s="1"/>
  <c r="AB99" i="22"/>
  <c r="AC99" i="22" s="1"/>
  <c r="AB272" i="22"/>
  <c r="AC272" i="22" s="1"/>
  <c r="AB459" i="22"/>
  <c r="AC459" i="22" s="1"/>
  <c r="AB232" i="22"/>
  <c r="AC232" i="22" s="1"/>
  <c r="AD232" i="22" s="1"/>
  <c r="AB244" i="22"/>
  <c r="AC244" i="22" s="1"/>
  <c r="AD244" i="22" s="1"/>
  <c r="AB231" i="22"/>
  <c r="AC231" i="22" s="1"/>
  <c r="AB458" i="22"/>
  <c r="AC458" i="22" s="1"/>
  <c r="AB295" i="22"/>
  <c r="AC295" i="22" s="1"/>
  <c r="AB663" i="22"/>
  <c r="AC663" i="22" s="1"/>
  <c r="AB682" i="22"/>
  <c r="AC682" i="22" s="1"/>
  <c r="AB453" i="22"/>
  <c r="AC453" i="22" s="1"/>
  <c r="AB574" i="22"/>
  <c r="AC574" i="22" s="1"/>
  <c r="AD574" i="22" s="1"/>
  <c r="AB372" i="22"/>
  <c r="AC372" i="22" s="1"/>
  <c r="AD372" i="22" s="1"/>
  <c r="AB429" i="22"/>
  <c r="AC429" i="22" s="1"/>
  <c r="AD429" i="22" s="1"/>
  <c r="AB665" i="22"/>
  <c r="AC665" i="22" s="1"/>
  <c r="AB243" i="22"/>
  <c r="AC243" i="22" s="1"/>
  <c r="AB413" i="22"/>
  <c r="AC413" i="22" s="1"/>
  <c r="AB658" i="22"/>
  <c r="AC658" i="22" s="1"/>
  <c r="AB641" i="22"/>
  <c r="AC641" i="22" s="1"/>
  <c r="AB544" i="22"/>
  <c r="AC544" i="22" s="1"/>
  <c r="AD544" i="22" s="1"/>
  <c r="AB518" i="22"/>
  <c r="AC518" i="22" s="1"/>
  <c r="AD518" i="22" s="1"/>
  <c r="AB127" i="22"/>
  <c r="AC127" i="22" s="1"/>
  <c r="AD127" i="22" s="1"/>
  <c r="AB709" i="22"/>
  <c r="AC709" i="22" s="1"/>
  <c r="AB317" i="22"/>
  <c r="AC317" i="22" s="1"/>
  <c r="AB392" i="22"/>
  <c r="AC392" i="22" s="1"/>
  <c r="AB570" i="22"/>
  <c r="AC570" i="22" s="1"/>
  <c r="AB333" i="22"/>
  <c r="AC333" i="22" s="1"/>
  <c r="AB504" i="22"/>
  <c r="AC504" i="22" s="1"/>
  <c r="AD504" i="22" s="1"/>
  <c r="AB291" i="22"/>
  <c r="AC291" i="22" s="1"/>
  <c r="AD291" i="22" s="1"/>
  <c r="AB301" i="22"/>
  <c r="AC301" i="22" s="1"/>
  <c r="AB74" i="22"/>
  <c r="AC74" i="22" s="1"/>
  <c r="AB635" i="22"/>
  <c r="AC635" i="22" s="1"/>
  <c r="AB505" i="22"/>
  <c r="AC505" i="22" s="1"/>
  <c r="AC460" i="22"/>
  <c r="AC420" i="22"/>
  <c r="AB424" i="22"/>
  <c r="AC424" i="22" s="1"/>
  <c r="AD424" i="22" s="1"/>
  <c r="AB496" i="22"/>
  <c r="AC496" i="22" s="1"/>
  <c r="AD496" i="22" s="1"/>
  <c r="AB259" i="22"/>
  <c r="AC259" i="22" s="1"/>
  <c r="AB477" i="22"/>
  <c r="AC477" i="22" s="1"/>
  <c r="AB728" i="22"/>
  <c r="AC728" i="22" s="1"/>
  <c r="AB172" i="22"/>
  <c r="AC172" i="22" s="1"/>
  <c r="AB431" i="22"/>
  <c r="AC431" i="22" s="1"/>
  <c r="AB707" i="22"/>
  <c r="AC707" i="22" s="1"/>
  <c r="AB557" i="22"/>
  <c r="AC557" i="22" s="1"/>
  <c r="AD557" i="22" s="1"/>
  <c r="AC39" i="22"/>
  <c r="AD39" i="22" s="1"/>
  <c r="AB48" i="22"/>
  <c r="AC48" i="22" s="1"/>
  <c r="AD48" i="22" s="1"/>
  <c r="AB357" i="22"/>
  <c r="AC357" i="22" s="1"/>
  <c r="AB355" i="22"/>
  <c r="AC355" i="22" s="1"/>
  <c r="AB388" i="22"/>
  <c r="AC388" i="22" s="1"/>
  <c r="AB442" i="22"/>
  <c r="AC442" i="22" s="1"/>
  <c r="AB396" i="22"/>
  <c r="AC396" i="22" s="1"/>
  <c r="AB600" i="22"/>
  <c r="AC600" i="22" s="1"/>
  <c r="AD600" i="22" s="1"/>
  <c r="AB267" i="22"/>
  <c r="AC267" i="22" s="1"/>
  <c r="AD267" i="22" s="1"/>
  <c r="AB368" i="22"/>
  <c r="AC368" i="22" s="1"/>
  <c r="AB268" i="22"/>
  <c r="AC268" i="22" s="1"/>
  <c r="AB311" i="22"/>
  <c r="AC311" i="22" s="1"/>
  <c r="AB472" i="22"/>
  <c r="AC472" i="22" s="1"/>
  <c r="AB427" i="22"/>
  <c r="AC427" i="22" s="1"/>
  <c r="AB230" i="22"/>
  <c r="AC230" i="22" s="1"/>
  <c r="AB569" i="22"/>
  <c r="AC569" i="22" s="1"/>
  <c r="AD569" i="22" s="1"/>
  <c r="AB365" i="22"/>
  <c r="AC365" i="22" s="1"/>
  <c r="AB502" i="22"/>
  <c r="AC502" i="22" s="1"/>
  <c r="AC265" i="22"/>
  <c r="AB727" i="22"/>
  <c r="AC727" i="22" s="1"/>
  <c r="AB294" i="22"/>
  <c r="AC294" i="22" s="1"/>
  <c r="AB564" i="22"/>
  <c r="AC564" i="22" s="1"/>
  <c r="AB345" i="22"/>
  <c r="AC345" i="22" s="1"/>
  <c r="AB679" i="22"/>
  <c r="AC679" i="22" s="1"/>
  <c r="AC422" i="22"/>
  <c r="AD422" i="22" s="1"/>
  <c r="AB603" i="22"/>
  <c r="AC603" i="22" s="1"/>
  <c r="AB489" i="22"/>
  <c r="AC489" i="22" s="1"/>
  <c r="AB341" i="22"/>
  <c r="AC341" i="22" s="1"/>
  <c r="AB327" i="22"/>
  <c r="AC327" i="22" s="1"/>
  <c r="AB238" i="22"/>
  <c r="AC238" i="22" s="1"/>
  <c r="AB339" i="22"/>
  <c r="AC339" i="22" s="1"/>
  <c r="AB471" i="22"/>
  <c r="AC471" i="22" s="1"/>
  <c r="AB478" i="22"/>
  <c r="AC478" i="22" s="1"/>
  <c r="AD478" i="22" s="1"/>
  <c r="AB672" i="22"/>
  <c r="AC672" i="22" s="1"/>
  <c r="AD672" i="22" s="1"/>
  <c r="AB174" i="22"/>
  <c r="AC174" i="22" s="1"/>
  <c r="AB547" i="22"/>
  <c r="AC547" i="22" s="1"/>
  <c r="AB129" i="22"/>
  <c r="AC129" i="22" s="1"/>
  <c r="AB614" i="22"/>
  <c r="AC614" i="22" s="1"/>
  <c r="AB156" i="22"/>
  <c r="AC156" i="22" s="1"/>
  <c r="AB558" i="22"/>
  <c r="AC558" i="22" s="1"/>
  <c r="AD558" i="22" s="1"/>
  <c r="AC297" i="22"/>
  <c r="AB657" i="22"/>
  <c r="AC657" i="22" s="1"/>
  <c r="AB226" i="22"/>
  <c r="AC226" i="22" s="1"/>
  <c r="AB457" i="22"/>
  <c r="AC457" i="22" s="1"/>
  <c r="AC511" i="22"/>
  <c r="AB527" i="22"/>
  <c r="AC527" i="22" s="1"/>
  <c r="AB47" i="22"/>
  <c r="AC47" i="22" s="1"/>
  <c r="AB572" i="22"/>
  <c r="AC572" i="22" s="1"/>
  <c r="AD572" i="22" s="1"/>
  <c r="AB532" i="22"/>
  <c r="AC532" i="22" s="1"/>
  <c r="AD532" i="22" s="1"/>
  <c r="AB497" i="22"/>
  <c r="AC497" i="22" s="1"/>
  <c r="AC253" i="22"/>
  <c r="AB588" i="22"/>
  <c r="AC588" i="22" s="1"/>
  <c r="AC145" i="22"/>
  <c r="AB625" i="22"/>
  <c r="AC625" i="22" s="1"/>
  <c r="AB468" i="22"/>
  <c r="AC468" i="22" s="1"/>
  <c r="AB284" i="22"/>
  <c r="AC284" i="22" s="1"/>
  <c r="AD284" i="22" s="1"/>
  <c r="AB708" i="22"/>
  <c r="AC708" i="22" s="1"/>
  <c r="AC476" i="22"/>
  <c r="AB138" i="22"/>
  <c r="AC138" i="22" s="1"/>
  <c r="AB607" i="22"/>
  <c r="AC607" i="22" s="1"/>
  <c r="AB367" i="22"/>
  <c r="AC367" i="22" s="1"/>
  <c r="AB7" i="22"/>
  <c r="AC7" i="22" s="1"/>
  <c r="AB304" i="22"/>
  <c r="AC304" i="22" s="1"/>
  <c r="AB451" i="22"/>
  <c r="AC451" i="22" s="1"/>
  <c r="AB506" i="22"/>
  <c r="AC506" i="22" s="1"/>
  <c r="AD506" i="22" s="1"/>
  <c r="AB473" i="22"/>
  <c r="AC473" i="22" s="1"/>
  <c r="AB586" i="22"/>
  <c r="AC586" i="22" s="1"/>
  <c r="AB583" i="22"/>
  <c r="AC583" i="22" s="1"/>
  <c r="AC590" i="22"/>
  <c r="AB41" i="22"/>
  <c r="AC41" i="22" s="1"/>
  <c r="AB334" i="22"/>
  <c r="AC334" i="22" s="1"/>
  <c r="AB337" i="22"/>
  <c r="AC337" i="22" s="1"/>
  <c r="AB688" i="22"/>
  <c r="AC688" i="22" s="1"/>
  <c r="AD688" i="22" s="1"/>
  <c r="AB234" i="22"/>
  <c r="AC234" i="22" s="1"/>
  <c r="AD234" i="22" s="1"/>
  <c r="AB695" i="22"/>
  <c r="AC695" i="22" s="1"/>
  <c r="AB286" i="22"/>
  <c r="AC286" i="22" s="1"/>
  <c r="AB326" i="22"/>
  <c r="AC326" i="22" s="1"/>
  <c r="AB241" i="22"/>
  <c r="AC241" i="22" s="1"/>
  <c r="AB481" i="22"/>
  <c r="AC481" i="22" s="1"/>
  <c r="AB621" i="22"/>
  <c r="AC621" i="22" s="1"/>
  <c r="AD621" i="22" s="1"/>
  <c r="AB703" i="22"/>
  <c r="AC703" i="22" s="1"/>
  <c r="AD703" i="22" s="1"/>
  <c r="AB285" i="22"/>
  <c r="AC285" i="22" s="1"/>
  <c r="AB499" i="22"/>
  <c r="AC499" i="22" s="1"/>
  <c r="AB584" i="22"/>
  <c r="AC584" i="22" s="1"/>
  <c r="AB128" i="22"/>
  <c r="AC128" i="22" s="1"/>
  <c r="AB315" i="22"/>
  <c r="AC315" i="22" s="1"/>
  <c r="AB264" i="22"/>
  <c r="AC264" i="22" s="1"/>
  <c r="AB360" i="22"/>
  <c r="AC360" i="22" s="1"/>
  <c r="AD360" i="22" s="1"/>
  <c r="AB258" i="22"/>
  <c r="AC258" i="22" s="1"/>
  <c r="AB470" i="22"/>
  <c r="AC470" i="22" s="1"/>
  <c r="AD470" i="22" s="1"/>
  <c r="AC403" i="22"/>
  <c r="AB714" i="22"/>
  <c r="AC714" i="22" s="1"/>
  <c r="AB654" i="22"/>
  <c r="AC654" i="22" s="1"/>
  <c r="AB409" i="22"/>
  <c r="AC409" i="22" s="1"/>
  <c r="AB495" i="22"/>
  <c r="AC495" i="22" s="1"/>
  <c r="AB438" i="22"/>
  <c r="AC438" i="22" s="1"/>
  <c r="AD438" i="22" s="1"/>
  <c r="AB31" i="22"/>
  <c r="AC31" i="22" s="1"/>
  <c r="AD31" i="22" s="1"/>
  <c r="AB261" i="22"/>
  <c r="AC261" i="22" s="1"/>
  <c r="AD261" i="22" s="1"/>
  <c r="AB592" i="22"/>
  <c r="AC592" i="22" s="1"/>
  <c r="AB196" i="22"/>
  <c r="AC196" i="22" s="1"/>
  <c r="AB235" i="22"/>
  <c r="AC235" i="22" s="1"/>
  <c r="AB11" i="22"/>
  <c r="AC11" i="22" s="1"/>
  <c r="AB611" i="22"/>
  <c r="AC611" i="22" s="1"/>
  <c r="AB430" i="22"/>
  <c r="AC430" i="22" s="1"/>
  <c r="AB711" i="22"/>
  <c r="AC711" i="22" s="1"/>
  <c r="AD711" i="22" s="1"/>
  <c r="AB354" i="22"/>
  <c r="AC354" i="22" s="1"/>
  <c r="AD354" i="22" s="1"/>
  <c r="AB720" i="22"/>
  <c r="AC720" i="22" s="1"/>
  <c r="AB724" i="22"/>
  <c r="AC724" i="22" s="1"/>
  <c r="AB568" i="22"/>
  <c r="AC568" i="22" s="1"/>
  <c r="AB653" i="22"/>
  <c r="AC653" i="22" s="1"/>
  <c r="AB390" i="22"/>
  <c r="AC390" i="22" s="1"/>
  <c r="AB617" i="22"/>
  <c r="AC617" i="22" s="1"/>
  <c r="AD617" i="22" s="1"/>
  <c r="AB552" i="22"/>
  <c r="AC552" i="22" s="1"/>
  <c r="AD552" i="22" s="1"/>
  <c r="AB183" i="22"/>
  <c r="AC183" i="22" s="1"/>
  <c r="AD183" i="22" s="1"/>
  <c r="AB319" i="22"/>
  <c r="AC319" i="22" s="1"/>
  <c r="AB498" i="22"/>
  <c r="AC498" i="22" s="1"/>
  <c r="AB447" i="22"/>
  <c r="AC447" i="22" s="1"/>
  <c r="AB246" i="22"/>
  <c r="AC246" i="22" s="1"/>
  <c r="AB384" i="22"/>
  <c r="AC384" i="22" s="1"/>
  <c r="AB697" i="22"/>
  <c r="AC697" i="22" s="1"/>
  <c r="AD697" i="22" s="1"/>
  <c r="AB490" i="22"/>
  <c r="AC490" i="22" s="1"/>
  <c r="AD490" i="22" s="1"/>
  <c r="AB323" i="22"/>
  <c r="AC323" i="22" s="1"/>
  <c r="AD323" i="22" s="1"/>
  <c r="AB292" i="22"/>
  <c r="AC292" i="22" s="1"/>
  <c r="AB692" i="22"/>
  <c r="AC692" i="22" s="1"/>
  <c r="AB194" i="22"/>
  <c r="AC194" i="22" s="1"/>
  <c r="AB348" i="22"/>
  <c r="AC348" i="22" s="1"/>
  <c r="AB164" i="22"/>
  <c r="AC164" i="22" s="1"/>
  <c r="AB529" i="22"/>
  <c r="AC529" i="22" s="1"/>
  <c r="AB444" i="22"/>
  <c r="AC444" i="22" s="1"/>
  <c r="AD444" i="22" s="1"/>
  <c r="AB694" i="22"/>
  <c r="AC694" i="22" s="1"/>
  <c r="AD694" i="22" s="1"/>
  <c r="AB324" i="22"/>
  <c r="AC324" i="22" s="1"/>
  <c r="AB381" i="22"/>
  <c r="AC381" i="22" s="1"/>
  <c r="AB556" i="22"/>
  <c r="AC556" i="22" s="1"/>
  <c r="AB619" i="22"/>
  <c r="AC619" i="22" s="1"/>
  <c r="AB29" i="22"/>
  <c r="AC29" i="22" s="1"/>
  <c r="AB300" i="22"/>
  <c r="AC300" i="22" s="1"/>
  <c r="AD300" i="22" s="1"/>
  <c r="AB493" i="22"/>
  <c r="AC493" i="22" s="1"/>
  <c r="AB209" i="22"/>
  <c r="AC209" i="22" s="1"/>
  <c r="AD209" i="22" s="1"/>
  <c r="AB370" i="22"/>
  <c r="AC370" i="22" s="1"/>
  <c r="AB656" i="22"/>
  <c r="AC656" i="22" s="1"/>
  <c r="AB581" i="22"/>
  <c r="AC581" i="22" s="1"/>
  <c r="AC585" i="22"/>
  <c r="AB685" i="22"/>
  <c r="AC685" i="22" s="1"/>
  <c r="AB428" i="22"/>
  <c r="AC428" i="22" s="1"/>
  <c r="AB269" i="22"/>
  <c r="AC269" i="22" s="1"/>
  <c r="AD269" i="22" s="1"/>
  <c r="AB287" i="22"/>
  <c r="AC287" i="22" s="1"/>
  <c r="AD287" i="22" s="1"/>
  <c r="AB211" i="22"/>
  <c r="AC211" i="22" s="1"/>
  <c r="AB644" i="22"/>
  <c r="AC644" i="22" s="1"/>
  <c r="AB410" i="22"/>
  <c r="AC410" i="22" s="1"/>
  <c r="AB274" i="22"/>
  <c r="AC274" i="22" s="1"/>
  <c r="AB432" i="22"/>
  <c r="AC432" i="22" s="1"/>
  <c r="AB313" i="22"/>
  <c r="AC313" i="22" s="1"/>
  <c r="AB184" i="22"/>
  <c r="AC184" i="22" s="1"/>
  <c r="AD184" i="22" s="1"/>
  <c r="AB33" i="22"/>
  <c r="AC33" i="22" s="1"/>
  <c r="AD33" i="22" s="1"/>
  <c r="AB306" i="22"/>
  <c r="AC306" i="22" s="1"/>
  <c r="AB690" i="22"/>
  <c r="AC690" i="22" s="1"/>
  <c r="AB668" i="22"/>
  <c r="AC668" i="22" s="1"/>
  <c r="AB700" i="22"/>
  <c r="AC700" i="22" s="1"/>
  <c r="AB305" i="22"/>
  <c r="AC305" i="22" s="1"/>
  <c r="AB395" i="22"/>
  <c r="AC395" i="22" s="1"/>
  <c r="AD395" i="22" s="1"/>
  <c r="AB275" i="22"/>
  <c r="AC275" i="22" s="1"/>
  <c r="AD275" i="22" s="1"/>
  <c r="AB419" i="22"/>
  <c r="AC419" i="22" s="1"/>
  <c r="AB613" i="22"/>
  <c r="AC613" i="22" s="1"/>
  <c r="AB579" i="22"/>
  <c r="AC579" i="22" s="1"/>
  <c r="AB379" i="22"/>
  <c r="AC379" i="22" s="1"/>
  <c r="AB393" i="22"/>
  <c r="AC393" i="22" s="1"/>
  <c r="AB346" i="22"/>
  <c r="AC346" i="22" s="1"/>
  <c r="AB629" i="22"/>
  <c r="AC629" i="22" s="1"/>
  <c r="AD629" i="22" s="1"/>
  <c r="AB539" i="22"/>
  <c r="AC539" i="22" s="1"/>
  <c r="AD539" i="22" s="1"/>
  <c r="AC687" i="22"/>
  <c r="AD687" i="22" s="1"/>
  <c r="AB645" i="22"/>
  <c r="AC645" i="22" s="1"/>
  <c r="AB649" i="22"/>
  <c r="AC649" i="22" s="1"/>
  <c r="AB596" i="22"/>
  <c r="AC596" i="22" s="1"/>
  <c r="AB721" i="22"/>
  <c r="AC721" i="22" s="1"/>
  <c r="AB325" i="22"/>
  <c r="AC325" i="22" s="1"/>
  <c r="AB336" i="22"/>
  <c r="AC336" i="22" s="1"/>
  <c r="AB681" i="22"/>
  <c r="AC681" i="22" s="1"/>
  <c r="AD681" i="22" s="1"/>
  <c r="AB664" i="22"/>
  <c r="AC664" i="22" s="1"/>
  <c r="AD664" i="22" s="1"/>
  <c r="AB673" i="22"/>
  <c r="AC673" i="22" s="1"/>
  <c r="AB475" i="22"/>
  <c r="AC475" i="22" s="1"/>
  <c r="AB676" i="22"/>
  <c r="AC676" i="22" s="1"/>
  <c r="AB439" i="22"/>
  <c r="AC439" i="22" s="1"/>
  <c r="AB189" i="22"/>
  <c r="AC189" i="22" s="1"/>
  <c r="AB576" i="22"/>
  <c r="AC576" i="22" s="1"/>
  <c r="AD576" i="22" s="1"/>
  <c r="AB373" i="22"/>
  <c r="AC373" i="22" s="1"/>
  <c r="AD373" i="22" s="1"/>
  <c r="AC312" i="22"/>
  <c r="AD312" i="22" s="1"/>
  <c r="AB386" i="22"/>
  <c r="AC386" i="22" s="1"/>
  <c r="AB202" i="22"/>
  <c r="AC202" i="22" s="1"/>
  <c r="AB353" i="22"/>
  <c r="AC353" i="22" s="1"/>
  <c r="AC491" i="22"/>
  <c r="AB696" i="22"/>
  <c r="AC696" i="22" s="1"/>
  <c r="AB560" i="22"/>
  <c r="AC560" i="22" s="1"/>
  <c r="AD560" i="22" s="1"/>
  <c r="AB571" i="22"/>
  <c r="AC571" i="22" s="1"/>
  <c r="AD571" i="22" s="1"/>
  <c r="AB589" i="22"/>
  <c r="AC589" i="22" s="1"/>
  <c r="AD589" i="22" s="1"/>
  <c r="AC541" i="22"/>
  <c r="AB212" i="22"/>
  <c r="AC212" i="22" s="1"/>
  <c r="AB546" i="22"/>
  <c r="AC546" i="22" s="1"/>
  <c r="AB573" i="22"/>
  <c r="AC573" i="22" s="1"/>
  <c r="AC213" i="22"/>
  <c r="AB331" i="22"/>
  <c r="AC331" i="22" s="1"/>
  <c r="AD331" i="22" s="1"/>
  <c r="AB426" i="22"/>
  <c r="AC426" i="22" s="1"/>
  <c r="AD426" i="22" s="1"/>
  <c r="AB316" i="22"/>
  <c r="AC316" i="22" s="1"/>
  <c r="AD316" i="22" s="1"/>
  <c r="AB416" i="22"/>
  <c r="AC416" i="22" s="1"/>
  <c r="AB483" i="22"/>
  <c r="AC483" i="22" s="1"/>
  <c r="AB71" i="22"/>
  <c r="AC71" i="22" s="1"/>
  <c r="AB605" i="22"/>
  <c r="AC605" i="22" s="1"/>
  <c r="AB111" i="22"/>
  <c r="AC111" i="22" s="1"/>
  <c r="AB59" i="22"/>
  <c r="AC59" i="22" s="1"/>
  <c r="AD59" i="22" s="1"/>
  <c r="AB87" i="22"/>
  <c r="AC87" i="22" s="1"/>
  <c r="AB646" i="22"/>
  <c r="AC646" i="22" s="1"/>
  <c r="AD646" i="22" s="1"/>
  <c r="AB591" i="22"/>
  <c r="AC591" i="22" s="1"/>
  <c r="AB222" i="22"/>
  <c r="AC222" i="22" s="1"/>
  <c r="AB440" i="22"/>
  <c r="AC440" i="22" s="1"/>
  <c r="AB8" i="22"/>
  <c r="AC8" i="22" s="1"/>
  <c r="AB538" i="22"/>
  <c r="AC538" i="22" s="1"/>
  <c r="AB352" i="22"/>
  <c r="AC352" i="22" s="1"/>
  <c r="AD352" i="22" s="1"/>
  <c r="AB524" i="22"/>
  <c r="AC524" i="22" s="1"/>
  <c r="AD524" i="22" s="1"/>
  <c r="AB446" i="22"/>
  <c r="AC446" i="22" s="1"/>
  <c r="AB290" i="22"/>
  <c r="AC290" i="22" s="1"/>
  <c r="AB414" i="22"/>
  <c r="AC414" i="22" s="1"/>
  <c r="AB452" i="22"/>
  <c r="AC452" i="22" s="1"/>
  <c r="AB236" i="22"/>
  <c r="AC236" i="22" s="1"/>
  <c r="AB465" i="22"/>
  <c r="AC465" i="22" s="1"/>
  <c r="AB210" i="22"/>
  <c r="AC210" i="22" s="1"/>
  <c r="AD210" i="22" s="1"/>
  <c r="AB35" i="22"/>
  <c r="AC35" i="22" s="1"/>
  <c r="AD35" i="22" s="1"/>
  <c r="AB17" i="22"/>
  <c r="AC17" i="22" s="1"/>
  <c r="AD17" i="22" s="1"/>
  <c r="AB375" i="22"/>
  <c r="AC375" i="22" s="1"/>
  <c r="AB270" i="22"/>
  <c r="AC270" i="22" s="1"/>
  <c r="AB587" i="22"/>
  <c r="AC587" i="22" s="1"/>
  <c r="AB277" i="22"/>
  <c r="AC277" i="22" s="1"/>
  <c r="AB487" i="22"/>
  <c r="AC487" i="22" s="1"/>
  <c r="AB683" i="22"/>
  <c r="AC683" i="22" s="1"/>
  <c r="AD683" i="22" s="1"/>
  <c r="AB454" i="22"/>
  <c r="AC454" i="22" s="1"/>
  <c r="AD454" i="22" s="1"/>
  <c r="AB528" i="22"/>
  <c r="AC528" i="22" s="1"/>
  <c r="AD528" i="22" s="1"/>
  <c r="AB54" i="22"/>
  <c r="AC54" i="22" s="1"/>
  <c r="AB289" i="22"/>
  <c r="AC289" i="22" s="1"/>
  <c r="AB26" i="22"/>
  <c r="AC26" i="22" s="1"/>
  <c r="AB627" i="22"/>
  <c r="AC627" i="22" s="1"/>
  <c r="AB309" i="22"/>
  <c r="AC309" i="22" s="1"/>
  <c r="AB320" i="22"/>
  <c r="AC320" i="22" s="1"/>
  <c r="AD320" i="22" s="1"/>
  <c r="AB132" i="22"/>
  <c r="AC132" i="22" s="1"/>
  <c r="AD132" i="22" s="1"/>
  <c r="AB162" i="22"/>
  <c r="AC162" i="22" s="1"/>
  <c r="AD162" i="22" s="1"/>
  <c r="AB97" i="22"/>
  <c r="AC97" i="22" s="1"/>
  <c r="AB533" i="22"/>
  <c r="AC533" i="22" s="1"/>
  <c r="AB606" i="22"/>
  <c r="AC606" i="22" s="1"/>
  <c r="AB689" i="22"/>
  <c r="AC689" i="22" s="1"/>
  <c r="AB418" i="22"/>
  <c r="AC418" i="22" s="1"/>
  <c r="AB19" i="22"/>
  <c r="AC19" i="22" s="1"/>
  <c r="AD19" i="22" s="1"/>
  <c r="AB308" i="22"/>
  <c r="AC308" i="22" s="1"/>
  <c r="AD308" i="22" s="1"/>
  <c r="AB380" i="22"/>
  <c r="AC380" i="22" s="1"/>
  <c r="AD380" i="22" s="1"/>
  <c r="AB633" i="22"/>
  <c r="AC633" i="22" s="1"/>
  <c r="AB279" i="22"/>
  <c r="AC279" i="22" s="1"/>
  <c r="AB659" i="22"/>
  <c r="AC659" i="22" s="1"/>
  <c r="AB484" i="22"/>
  <c r="AC484" i="22" s="1"/>
  <c r="AB550" i="22"/>
  <c r="AC550" i="22" s="1"/>
  <c r="AB680" i="22"/>
  <c r="AC680" i="22" s="1"/>
  <c r="AC609" i="22"/>
  <c r="AD609" i="22" s="1"/>
  <c r="AB13" i="22"/>
  <c r="AC13" i="22" s="1"/>
  <c r="AD13" i="22" s="1"/>
  <c r="AB519" i="22"/>
  <c r="AC519" i="22" s="1"/>
  <c r="AB167" i="22"/>
  <c r="AC167" i="22" s="1"/>
  <c r="AB469" i="22"/>
  <c r="AC469" i="22" s="1"/>
  <c r="AB485" i="22"/>
  <c r="AC485" i="22" s="1"/>
  <c r="AB328" i="22"/>
  <c r="AC328" i="22" s="1"/>
  <c r="AB667" i="22"/>
  <c r="AC667" i="22" s="1"/>
  <c r="AB197" i="22"/>
  <c r="AC197" i="22" s="1"/>
  <c r="AD197" i="22" s="1"/>
  <c r="AB240" i="22"/>
  <c r="AC240" i="22" s="1"/>
  <c r="AD240" i="22" s="1"/>
  <c r="AB369" i="22"/>
  <c r="AC369" i="22" s="1"/>
  <c r="AB96" i="22"/>
  <c r="AC96" i="22" s="1"/>
  <c r="AB307" i="22"/>
  <c r="AC307" i="22" s="1"/>
  <c r="AB398" i="22"/>
  <c r="AC398" i="22" s="1"/>
  <c r="AB575" i="22"/>
  <c r="AC575" i="22" s="1"/>
  <c r="AB559" i="22"/>
  <c r="AC559" i="22" s="1"/>
  <c r="AD559" i="22" s="1"/>
  <c r="AB281" i="22"/>
  <c r="AC281" i="22" s="1"/>
  <c r="AD281" i="22" s="1"/>
  <c r="AB245" i="22"/>
  <c r="AC245" i="22" s="1"/>
  <c r="AD245" i="22" s="1"/>
  <c r="AB408" i="22"/>
  <c r="AC408" i="22" s="1"/>
  <c r="AB350" i="22"/>
  <c r="AC350" i="22" s="1"/>
  <c r="AB640" i="22"/>
  <c r="AC640" i="22" s="1"/>
  <c r="AB540" i="22"/>
  <c r="AC540" i="22" s="1"/>
  <c r="AB415" i="22"/>
  <c r="AC415" i="22" s="1"/>
  <c r="AB501" i="22"/>
  <c r="AC501" i="22" s="1"/>
  <c r="AD501" i="22" s="1"/>
  <c r="AB406" i="22"/>
  <c r="AC406" i="22" s="1"/>
  <c r="AD406" i="22" s="1"/>
  <c r="AB123" i="22"/>
  <c r="AC123" i="22" s="1"/>
  <c r="AB534" i="22"/>
  <c r="AC534" i="22" s="1"/>
  <c r="AB463" i="22"/>
  <c r="AC463" i="22" s="1"/>
  <c r="AB52" i="22"/>
  <c r="AC52" i="22" s="1"/>
  <c r="AB378" i="22"/>
  <c r="AC378" i="22" s="1"/>
  <c r="AB492" i="22"/>
  <c r="AC492" i="22" s="1"/>
  <c r="AB507" i="22"/>
  <c r="AC507" i="22" s="1"/>
  <c r="AD507" i="22" s="1"/>
  <c r="AB193" i="22"/>
  <c r="AC193" i="22" s="1"/>
  <c r="AB515" i="22"/>
  <c r="AC515" i="22" s="1"/>
  <c r="AD515" i="22" s="1"/>
  <c r="AB343" i="22"/>
  <c r="AC343" i="22" s="1"/>
  <c r="AB648" i="22"/>
  <c r="AC648" i="22" s="1"/>
  <c r="AB229" i="22"/>
  <c r="AC229" i="22" s="1"/>
  <c r="AB126" i="22"/>
  <c r="AC126" i="22" s="1"/>
  <c r="AB9" i="22"/>
  <c r="AC9" i="22" s="1"/>
  <c r="AB263" i="22"/>
  <c r="AC263" i="22" s="1"/>
  <c r="AD263" i="22" s="1"/>
  <c r="AB434" i="22"/>
  <c r="AC434" i="22" s="1"/>
  <c r="AB666" i="22"/>
  <c r="AC666" i="22" s="1"/>
  <c r="AD666" i="22" s="1"/>
  <c r="AB347" i="22"/>
  <c r="AC347" i="22" s="1"/>
  <c r="AB717" i="22"/>
  <c r="AC717" i="22" s="1"/>
  <c r="AB669" i="22"/>
  <c r="AC669" i="22" s="1"/>
  <c r="AB610" i="22"/>
  <c r="AC610" i="22" s="1"/>
  <c r="AB195" i="22"/>
  <c r="AC195" i="22" s="1"/>
  <c r="AB371" i="22"/>
  <c r="AC371" i="22" s="1"/>
  <c r="AD371" i="22" s="1"/>
  <c r="AB615" i="22"/>
  <c r="AC615" i="22" s="1"/>
  <c r="AD615" i="22" s="1"/>
  <c r="AB642" i="22"/>
  <c r="AC642" i="22" s="1"/>
  <c r="AD642" i="22" s="1"/>
  <c r="AB288" i="22"/>
  <c r="AC288" i="22" s="1"/>
  <c r="AB530" i="22"/>
  <c r="AC530" i="22" s="1"/>
  <c r="AB593" i="22"/>
  <c r="AC593" i="22" s="1"/>
  <c r="AB283" i="22"/>
  <c r="AC283" i="22" s="1"/>
  <c r="AB233" i="22"/>
  <c r="AC233" i="22" s="1"/>
  <c r="AB512" i="22"/>
  <c r="AC512" i="22" s="1"/>
  <c r="AD512" i="22" s="1"/>
  <c r="AB95" i="22"/>
  <c r="AC95" i="22" s="1"/>
  <c r="AD95" i="22" s="1"/>
  <c r="AB443" i="22"/>
  <c r="AC443" i="22" s="1"/>
  <c r="AD443" i="22" s="1"/>
  <c r="AC734" i="22"/>
  <c r="AB448" i="22"/>
  <c r="AC448" i="22" s="1"/>
  <c r="AB608" i="22"/>
  <c r="AC608" i="22" s="1"/>
  <c r="AB148" i="22"/>
  <c r="AC148" i="22" s="1"/>
  <c r="AB363" i="22"/>
  <c r="AC363" i="22" s="1"/>
  <c r="AB508" i="22"/>
  <c r="AC508" i="22" s="1"/>
  <c r="AB674" i="22"/>
  <c r="AC674" i="22" s="1"/>
  <c r="AB150" i="22"/>
  <c r="AC150" i="22" s="1"/>
  <c r="AD150" i="22" s="1"/>
  <c r="AB302" i="22"/>
  <c r="AC302" i="22" s="1"/>
  <c r="AB389" i="22"/>
  <c r="AC389" i="22" s="1"/>
  <c r="AB599" i="22"/>
  <c r="AC599" i="22" s="1"/>
  <c r="AB66" i="22"/>
  <c r="AC66" i="22" s="1"/>
  <c r="AB435" i="22"/>
  <c r="AC435" i="22" s="1"/>
  <c r="AB693" i="22"/>
  <c r="AC693" i="22" s="1"/>
  <c r="AB722" i="22"/>
  <c r="AC722" i="22" s="1"/>
  <c r="AD722" i="22" s="1"/>
  <c r="AC730" i="22"/>
  <c r="AD730" i="22" s="1"/>
  <c r="AB480" i="22"/>
  <c r="AC480" i="22" s="1"/>
  <c r="AB650" i="22"/>
  <c r="AC650" i="22" s="1"/>
  <c r="AB423" i="22"/>
  <c r="AC423" i="22" s="1"/>
  <c r="AB385" i="22"/>
  <c r="AC385" i="22" s="1"/>
  <c r="AB374" i="22"/>
  <c r="AC374" i="22" s="1"/>
  <c r="AB332" i="22"/>
  <c r="AC332" i="22" s="1"/>
  <c r="AD332" i="22" s="1"/>
  <c r="X81" i="22"/>
  <c r="W247" i="22"/>
  <c r="X247" i="22" s="1"/>
  <c r="W338" i="22"/>
  <c r="X338" i="22" s="1"/>
  <c r="W523" i="22"/>
  <c r="X523" i="22" s="1"/>
  <c r="X124" i="22"/>
  <c r="W461" i="22"/>
  <c r="X461" i="22" s="1"/>
  <c r="W344" i="22"/>
  <c r="X344" i="22" s="1"/>
  <c r="X219" i="22"/>
  <c r="W660" i="22"/>
  <c r="X660" i="22" s="1"/>
  <c r="W565" i="22"/>
  <c r="X565" i="22" s="1"/>
  <c r="W402" i="22"/>
  <c r="X402" i="22" s="1"/>
  <c r="W93" i="22"/>
  <c r="X93" i="22" s="1"/>
  <c r="W726" i="22"/>
  <c r="X726" i="22" s="1"/>
  <c r="W729" i="22"/>
  <c r="X729" i="22" s="1"/>
  <c r="W425" i="22"/>
  <c r="X425" i="22" s="1"/>
  <c r="W622" i="22"/>
  <c r="X622" i="22" s="1"/>
  <c r="W702" i="22"/>
  <c r="X702" i="22" s="1"/>
  <c r="W638" i="22"/>
  <c r="X638" i="22" s="1"/>
  <c r="X84" i="22"/>
  <c r="W266" i="22"/>
  <c r="X266" i="22" s="1"/>
  <c r="W361" i="22"/>
  <c r="X361" i="22" s="1"/>
  <c r="W271" i="22"/>
  <c r="X271" i="22" s="1"/>
  <c r="W412" i="22"/>
  <c r="X412" i="22" s="1"/>
  <c r="W706" i="22"/>
  <c r="X706" i="22" s="1"/>
  <c r="X180" i="22"/>
  <c r="W362" i="22"/>
  <c r="X362" i="22" s="1"/>
  <c r="W359" i="22"/>
  <c r="X359" i="22" s="1"/>
  <c r="W105" i="22"/>
  <c r="X105" i="22" s="1"/>
  <c r="W125" i="22"/>
  <c r="X125" i="22" s="1"/>
  <c r="W303" i="22"/>
  <c r="X303" i="22" s="1"/>
  <c r="W382" i="22"/>
  <c r="X382" i="22" s="1"/>
  <c r="W551" i="22"/>
  <c r="X551" i="22" s="1"/>
  <c r="W555" i="22"/>
  <c r="X555" i="22" s="1"/>
  <c r="W163" i="22"/>
  <c r="X163" i="22" s="1"/>
  <c r="X179" i="22"/>
  <c r="X203" i="22"/>
  <c r="W630" i="22"/>
  <c r="X630" i="22" s="1"/>
  <c r="W30" i="22"/>
  <c r="X30" i="22" s="1"/>
  <c r="W276" i="22"/>
  <c r="X276" i="22" s="1"/>
  <c r="X21" i="22"/>
  <c r="W405" i="22"/>
  <c r="X405" i="22" s="1"/>
  <c r="X170" i="22"/>
  <c r="W698" i="22"/>
  <c r="X698" i="22" s="1"/>
  <c r="W562" i="22"/>
  <c r="X562" i="22" s="1"/>
  <c r="W542" i="22"/>
  <c r="X542" i="22" s="1"/>
  <c r="W662" i="22"/>
  <c r="X662" i="22" s="1"/>
  <c r="W280" i="22"/>
  <c r="X280" i="22" s="1"/>
  <c r="W462" i="22"/>
  <c r="X462" i="22" s="1"/>
  <c r="W187" i="22"/>
  <c r="X187" i="22" s="1"/>
  <c r="W578" i="22"/>
  <c r="X578" i="22" s="1"/>
  <c r="W76" i="22"/>
  <c r="X76" i="22" s="1"/>
  <c r="W411" i="22"/>
  <c r="X411" i="22" s="1"/>
  <c r="W94" i="22"/>
  <c r="X94" i="22" s="1"/>
  <c r="W509" i="22"/>
  <c r="X509" i="22" s="1"/>
  <c r="W684" i="22"/>
  <c r="X684" i="22" s="1"/>
  <c r="W5" i="22"/>
  <c r="X5" i="22" s="1"/>
  <c r="W441" i="22"/>
  <c r="X441" i="22" s="1"/>
  <c r="W157" i="22"/>
  <c r="X157" i="22" s="1"/>
  <c r="W732" i="22"/>
  <c r="X732" i="22" s="1"/>
  <c r="W474" i="22"/>
  <c r="X474" i="22" s="1"/>
  <c r="W376" i="22"/>
  <c r="X376" i="22" s="1"/>
  <c r="X80" i="22"/>
  <c r="X4" i="22"/>
  <c r="W549" i="22"/>
  <c r="X549" i="22" s="1"/>
  <c r="W723" i="22"/>
  <c r="X723" i="22" s="1"/>
  <c r="W103" i="22"/>
  <c r="X103" i="22" s="1"/>
  <c r="W107" i="22"/>
  <c r="X107" i="22" s="1"/>
  <c r="W601" i="22"/>
  <c r="X601" i="22" s="1"/>
  <c r="W513" i="22"/>
  <c r="X513" i="22" s="1"/>
  <c r="X158" i="22"/>
  <c r="W661" i="22"/>
  <c r="X661" i="22" s="1"/>
  <c r="W647" i="22"/>
  <c r="X647" i="22" s="1"/>
  <c r="W466" i="22"/>
  <c r="X466" i="22" s="1"/>
  <c r="W387" i="22"/>
  <c r="X387" i="22" s="1"/>
  <c r="W223" i="22"/>
  <c r="X223" i="22" s="1"/>
  <c r="W185" i="22"/>
  <c r="X185" i="22" s="1"/>
  <c r="W631" i="22"/>
  <c r="X631" i="22" s="1"/>
  <c r="W580" i="22"/>
  <c r="X580" i="22" s="1"/>
  <c r="W112" i="22"/>
  <c r="X112" i="22" s="1"/>
  <c r="W36" i="22"/>
  <c r="X36" i="22" s="1"/>
  <c r="W628" i="22"/>
  <c r="X628" i="22" s="1"/>
  <c r="W567" i="22"/>
  <c r="X567" i="22" s="1"/>
  <c r="W699" i="22"/>
  <c r="X699" i="22" s="1"/>
  <c r="W594" i="22"/>
  <c r="X594" i="22" s="1"/>
  <c r="W152" i="22"/>
  <c r="X152" i="22" s="1"/>
  <c r="W691" i="22"/>
  <c r="X691" i="22" s="1"/>
  <c r="W488" i="22"/>
  <c r="X488" i="22" s="1"/>
  <c r="W449" i="22"/>
  <c r="X449" i="22" s="1"/>
  <c r="W537" i="22"/>
  <c r="X537" i="22" s="1"/>
  <c r="W399" i="22"/>
  <c r="X399" i="22" s="1"/>
  <c r="W228" i="22"/>
  <c r="X228" i="22" s="1"/>
  <c r="W479" i="22"/>
  <c r="X479" i="22" s="1"/>
  <c r="W397" i="22"/>
  <c r="X397" i="22" s="1"/>
  <c r="W520" i="22"/>
  <c r="X520" i="22" s="1"/>
  <c r="W257" i="22"/>
  <c r="X257" i="22" s="1"/>
  <c r="W12" i="22"/>
  <c r="X12" i="22" s="1"/>
  <c r="W675" i="22"/>
  <c r="X675" i="22" s="1"/>
  <c r="X147" i="22"/>
  <c r="X37" i="22"/>
  <c r="W632" i="22"/>
  <c r="X632" i="22" s="1"/>
  <c r="W503" i="22"/>
  <c r="X503" i="22" s="1"/>
  <c r="W548" i="22"/>
  <c r="X548" i="22" s="1"/>
  <c r="W525" i="22"/>
  <c r="X525" i="22" s="1"/>
  <c r="W114" i="22"/>
  <c r="X114" i="22" s="1"/>
  <c r="W144" i="22"/>
  <c r="X144" i="22" s="1"/>
  <c r="W168" i="22"/>
  <c r="X168" i="22" s="1"/>
  <c r="W455" i="22"/>
  <c r="X455" i="22" s="1"/>
  <c r="W563" i="22"/>
  <c r="X563" i="22" s="1"/>
  <c r="W582" i="22"/>
  <c r="X582" i="22" s="1"/>
  <c r="W634" i="22"/>
  <c r="X634" i="22" s="1"/>
  <c r="X141" i="22"/>
  <c r="W282" i="22"/>
  <c r="X282" i="22" s="1"/>
  <c r="W516" i="22"/>
  <c r="X516" i="22" s="1"/>
  <c r="W510" i="22"/>
  <c r="X510" i="22" s="1"/>
  <c r="W686" i="22"/>
  <c r="X686" i="22" s="1"/>
  <c r="X78" i="22"/>
  <c r="W6" i="22"/>
  <c r="X6" i="22" s="1"/>
  <c r="W366" i="22"/>
  <c r="X366" i="22" s="1"/>
  <c r="X173" i="22"/>
  <c r="X142" i="22"/>
  <c r="W254" i="22"/>
  <c r="X254" i="22" s="1"/>
  <c r="W329" i="22"/>
  <c r="X329" i="22" s="1"/>
  <c r="W377" i="22"/>
  <c r="X377" i="22" s="1"/>
  <c r="W120" i="22"/>
  <c r="X120" i="22" s="1"/>
  <c r="W677" i="22"/>
  <c r="X677" i="22" s="1"/>
  <c r="X146" i="22"/>
  <c r="W521" i="22"/>
  <c r="X521" i="22" s="1"/>
  <c r="W101" i="22"/>
  <c r="X101" i="22" s="1"/>
  <c r="W535" i="22"/>
  <c r="X535" i="22" s="1"/>
  <c r="W149" i="22"/>
  <c r="X149" i="22" s="1"/>
  <c r="W218" i="22"/>
  <c r="X218" i="22" s="1"/>
  <c r="X67" i="22"/>
  <c r="W620" i="22"/>
  <c r="X620" i="22" s="1"/>
  <c r="W494" i="22"/>
  <c r="X494" i="22" s="1"/>
  <c r="W725" i="22"/>
  <c r="X725" i="22" s="1"/>
  <c r="W314" i="22"/>
  <c r="X314" i="22" s="1"/>
  <c r="W522" i="22"/>
  <c r="X522" i="22" s="1"/>
  <c r="W671" i="22"/>
  <c r="X671" i="22" s="1"/>
  <c r="W3" i="22"/>
  <c r="X3" i="22" s="1"/>
  <c r="W249" i="22"/>
  <c r="X249" i="22" s="1"/>
  <c r="W278" i="22"/>
  <c r="X278" i="22" s="1"/>
  <c r="W342" i="22"/>
  <c r="X342" i="22" s="1"/>
  <c r="X72" i="22"/>
  <c r="W464" i="22"/>
  <c r="X464" i="22" s="1"/>
  <c r="W356" i="22"/>
  <c r="X356" i="22" s="1"/>
  <c r="W531" i="22"/>
  <c r="X531" i="22" s="1"/>
  <c r="W181" i="22"/>
  <c r="X181" i="22" s="1"/>
  <c r="X14" i="22"/>
  <c r="W364" i="22"/>
  <c r="X364" i="22" s="1"/>
  <c r="W623" i="22"/>
  <c r="X623" i="22" s="1"/>
  <c r="W322" i="22"/>
  <c r="X322" i="22" s="1"/>
  <c r="X60" i="22"/>
  <c r="W655" i="22"/>
  <c r="X655" i="22" s="1"/>
  <c r="W543" i="22"/>
  <c r="X543" i="22" s="1"/>
  <c r="W467" i="22"/>
  <c r="X467" i="22" s="1"/>
  <c r="W122" i="22"/>
  <c r="X122" i="22" s="1"/>
  <c r="W612" i="22"/>
  <c r="X612" i="22" s="1"/>
  <c r="W198" i="22"/>
  <c r="X198" i="22" s="1"/>
  <c r="W712" i="22"/>
  <c r="X712" i="22" s="1"/>
  <c r="W176" i="22"/>
  <c r="X176" i="22" s="1"/>
  <c r="X104" i="22"/>
  <c r="W159" i="22"/>
  <c r="X159" i="22" s="1"/>
  <c r="W604" i="22"/>
  <c r="X604" i="22" s="1"/>
  <c r="W400" i="22"/>
  <c r="X400" i="22" s="1"/>
  <c r="W602" i="22"/>
  <c r="X602" i="22" s="1"/>
  <c r="X118" i="22"/>
  <c r="W310" i="22"/>
  <c r="X310" i="22" s="1"/>
  <c r="X177" i="22"/>
  <c r="X161" i="22"/>
  <c r="W91" i="22"/>
  <c r="X91" i="22" s="1"/>
  <c r="W106" i="22"/>
  <c r="X106" i="22" s="1"/>
  <c r="W704" i="22"/>
  <c r="X704" i="22" s="1"/>
  <c r="W597" i="22"/>
  <c r="X597" i="22" s="1"/>
  <c r="W577" i="22"/>
  <c r="X577" i="22" s="1"/>
  <c r="X216" i="22"/>
  <c r="W321" i="22"/>
  <c r="X321" i="22" s="1"/>
  <c r="X115" i="22"/>
  <c r="X15" i="22"/>
  <c r="W566" i="22"/>
  <c r="X566" i="22" s="1"/>
  <c r="X109" i="22"/>
  <c r="W500" i="22"/>
  <c r="X500" i="22" s="1"/>
  <c r="W701" i="22"/>
  <c r="X701" i="22" s="1"/>
  <c r="W239" i="22"/>
  <c r="X239" i="22" s="1"/>
  <c r="W618" i="22"/>
  <c r="X618" i="22" s="1"/>
  <c r="W595" i="22"/>
  <c r="X595" i="22" s="1"/>
  <c r="W330" i="22"/>
  <c r="X330" i="22" s="1"/>
  <c r="W256" i="22"/>
  <c r="X256" i="22" s="1"/>
  <c r="W215" i="22"/>
  <c r="X215" i="22" s="1"/>
  <c r="W651" i="22"/>
  <c r="X651" i="22" s="1"/>
  <c r="W293" i="22"/>
  <c r="X293" i="22" s="1"/>
  <c r="X165" i="22"/>
  <c r="W383" i="22"/>
  <c r="X383" i="22" s="1"/>
  <c r="W349" i="22"/>
  <c r="X349" i="22" s="1"/>
  <c r="W252" i="22"/>
  <c r="X252" i="22" s="1"/>
  <c r="W670" i="22"/>
  <c r="X670" i="22" s="1"/>
  <c r="W486" i="22"/>
  <c r="X486" i="22" s="1"/>
  <c r="W715" i="22"/>
  <c r="X715" i="22" s="1"/>
  <c r="W456" i="22"/>
  <c r="X456" i="22" s="1"/>
  <c r="W616" i="22"/>
  <c r="X616" i="22" s="1"/>
  <c r="X192" i="22"/>
  <c r="W340" i="22"/>
  <c r="X340" i="22" s="1"/>
  <c r="W401" i="22"/>
  <c r="X401" i="22" s="1"/>
  <c r="W417" i="22"/>
  <c r="X417" i="22" s="1"/>
  <c r="W358" i="22"/>
  <c r="X358" i="22" s="1"/>
  <c r="W643" i="22"/>
  <c r="X643" i="22" s="1"/>
  <c r="W351" i="22"/>
  <c r="X351" i="22" s="1"/>
  <c r="W598" i="22"/>
  <c r="X598" i="22" s="1"/>
  <c r="X16" i="22"/>
  <c r="W716" i="22"/>
  <c r="X716" i="22" s="1"/>
  <c r="W637" i="22"/>
  <c r="X637" i="22" s="1"/>
  <c r="W251" i="22"/>
  <c r="X251" i="22" s="1"/>
  <c r="W421" i="22"/>
  <c r="X421" i="22" s="1"/>
  <c r="W99" i="22"/>
  <c r="X99" i="22" s="1"/>
  <c r="W272" i="22"/>
  <c r="X272" i="22" s="1"/>
  <c r="W459" i="22"/>
  <c r="X459" i="22" s="1"/>
  <c r="X214" i="22"/>
  <c r="W232" i="22"/>
  <c r="X232" i="22" s="1"/>
  <c r="X135" i="22"/>
  <c r="W102" i="22"/>
  <c r="X102" i="22" s="1"/>
  <c r="W244" i="22"/>
  <c r="X244" i="22" s="1"/>
  <c r="W231" i="22"/>
  <c r="X231" i="22" s="1"/>
  <c r="W458" i="22"/>
  <c r="X458" i="22" s="1"/>
  <c r="W295" i="22"/>
  <c r="X295" i="22" s="1"/>
  <c r="W663" i="22"/>
  <c r="X663" i="22" s="1"/>
  <c r="W682" i="22"/>
  <c r="X682" i="22" s="1"/>
  <c r="W453" i="22"/>
  <c r="X453" i="22" s="1"/>
  <c r="W574" i="22"/>
  <c r="X574" i="22" s="1"/>
  <c r="W372" i="22"/>
  <c r="X372" i="22" s="1"/>
  <c r="W429" i="22"/>
  <c r="X429" i="22" s="1"/>
  <c r="W665" i="22"/>
  <c r="X665" i="22" s="1"/>
  <c r="W243" i="22"/>
  <c r="X243" i="22" s="1"/>
  <c r="W413" i="22"/>
  <c r="X413" i="22" s="1"/>
  <c r="W658" i="22"/>
  <c r="X658" i="22" s="1"/>
  <c r="W641" i="22"/>
  <c r="X641" i="22" s="1"/>
  <c r="W335" i="22"/>
  <c r="X335" i="22" s="1"/>
  <c r="W544" i="22"/>
  <c r="X544" i="22" s="1"/>
  <c r="W518" i="22"/>
  <c r="X518" i="22" s="1"/>
  <c r="W127" i="22"/>
  <c r="X127" i="22" s="1"/>
  <c r="W709" i="22"/>
  <c r="X709" i="22" s="1"/>
  <c r="X34" i="22"/>
  <c r="W317" i="22"/>
  <c r="X317" i="22" s="1"/>
  <c r="X32" i="22"/>
  <c r="W570" i="22"/>
  <c r="X570" i="22" s="1"/>
  <c r="W333" i="22"/>
  <c r="X333" i="22" s="1"/>
  <c r="W504" i="22"/>
  <c r="X504" i="22" s="1"/>
  <c r="W291" i="22"/>
  <c r="X291" i="22" s="1"/>
  <c r="W301" i="22"/>
  <c r="X301" i="22" s="1"/>
  <c r="W74" i="22"/>
  <c r="X74" i="22" s="1"/>
  <c r="W635" i="22"/>
  <c r="X635" i="22" s="1"/>
  <c r="W460" i="22"/>
  <c r="X460" i="22" s="1"/>
  <c r="W420" i="22"/>
  <c r="X420" i="22" s="1"/>
  <c r="W424" i="22"/>
  <c r="X424" i="22" s="1"/>
  <c r="W496" i="22"/>
  <c r="X496" i="22" s="1"/>
  <c r="W433" i="22"/>
  <c r="X433" i="22" s="1"/>
  <c r="W259" i="22"/>
  <c r="X259" i="22" s="1"/>
  <c r="W477" i="22"/>
  <c r="X477" i="22" s="1"/>
  <c r="W728" i="22"/>
  <c r="X728" i="22" s="1"/>
  <c r="W172" i="22"/>
  <c r="X172" i="22" s="1"/>
  <c r="W431" i="22"/>
  <c r="X431" i="22" s="1"/>
  <c r="W707" i="22"/>
  <c r="X707" i="22" s="1"/>
  <c r="W557" i="22"/>
  <c r="X557" i="22" s="1"/>
  <c r="X119" i="22"/>
  <c r="X85" i="22"/>
  <c r="W39" i="22"/>
  <c r="X39" i="22" s="1"/>
  <c r="W48" i="22"/>
  <c r="X48" i="22" s="1"/>
  <c r="W357" i="22"/>
  <c r="X357" i="22" s="1"/>
  <c r="W355" i="22"/>
  <c r="X355" i="22" s="1"/>
  <c r="W388" i="22"/>
  <c r="X388" i="22" s="1"/>
  <c r="X199" i="22"/>
  <c r="W442" i="22"/>
  <c r="X442" i="22" s="1"/>
  <c r="X64" i="22"/>
  <c r="W396" i="22"/>
  <c r="X396" i="22" s="1"/>
  <c r="W600" i="22"/>
  <c r="X600" i="22" s="1"/>
  <c r="W267" i="22"/>
  <c r="X267" i="22" s="1"/>
  <c r="W368" i="22"/>
  <c r="X368" i="22" s="1"/>
  <c r="W268" i="22"/>
  <c r="X268" i="22" s="1"/>
  <c r="W311" i="22"/>
  <c r="X311" i="22" s="1"/>
  <c r="W472" i="22"/>
  <c r="X472" i="22" s="1"/>
  <c r="X117" i="22"/>
  <c r="W427" i="22"/>
  <c r="X427" i="22" s="1"/>
  <c r="X68" i="22"/>
  <c r="W230" i="22"/>
  <c r="X230" i="22" s="1"/>
  <c r="W569" i="22"/>
  <c r="X569" i="22" s="1"/>
  <c r="X137" i="22"/>
  <c r="W365" i="22"/>
  <c r="X365" i="22" s="1"/>
  <c r="W502" i="22"/>
  <c r="X502" i="22" s="1"/>
  <c r="W265" i="22"/>
  <c r="X265" i="22" s="1"/>
  <c r="W727" i="22"/>
  <c r="X727" i="22" s="1"/>
  <c r="W294" i="22"/>
  <c r="X294" i="22" s="1"/>
  <c r="W564" i="22"/>
  <c r="X564" i="22" s="1"/>
  <c r="W345" i="22"/>
  <c r="X345" i="22" s="1"/>
  <c r="X186" i="22"/>
  <c r="X131" i="22"/>
  <c r="X73" i="22"/>
  <c r="W679" i="22"/>
  <c r="X679" i="22" s="1"/>
  <c r="W422" i="22"/>
  <c r="X422" i="22" s="1"/>
  <c r="W603" i="22"/>
  <c r="X603" i="22" s="1"/>
  <c r="W489" i="22"/>
  <c r="X489" i="22" s="1"/>
  <c r="W626" i="22"/>
  <c r="X626" i="22" s="1"/>
  <c r="W341" i="22"/>
  <c r="X341" i="22" s="1"/>
  <c r="W327" i="22"/>
  <c r="X327" i="22" s="1"/>
  <c r="W238" i="22"/>
  <c r="X238" i="22" s="1"/>
  <c r="W339" i="22"/>
  <c r="X339" i="22" s="1"/>
  <c r="W471" i="22"/>
  <c r="X471" i="22" s="1"/>
  <c r="W478" i="22"/>
  <c r="X478" i="22" s="1"/>
  <c r="W672" i="22"/>
  <c r="X672" i="22" s="1"/>
  <c r="W174" i="22"/>
  <c r="X174" i="22" s="1"/>
  <c r="W547" i="22"/>
  <c r="X547" i="22" s="1"/>
  <c r="X45" i="22"/>
  <c r="W129" i="22"/>
  <c r="X129" i="22" s="1"/>
  <c r="W614" i="22"/>
  <c r="X614" i="22" s="1"/>
  <c r="W156" i="22"/>
  <c r="X156" i="22" s="1"/>
  <c r="X70" i="22"/>
  <c r="W558" i="22"/>
  <c r="X558" i="22" s="1"/>
  <c r="W297" i="22"/>
  <c r="X297" i="22" s="1"/>
  <c r="W657" i="22"/>
  <c r="X657" i="22" s="1"/>
  <c r="W226" i="22"/>
  <c r="X226" i="22" s="1"/>
  <c r="W457" i="22"/>
  <c r="X457" i="22" s="1"/>
  <c r="W511" i="22"/>
  <c r="X511" i="22" s="1"/>
  <c r="W527" i="22"/>
  <c r="X527" i="22" s="1"/>
  <c r="W47" i="22"/>
  <c r="X47" i="22" s="1"/>
  <c r="W572" i="22"/>
  <c r="X572" i="22" s="1"/>
  <c r="W532" i="22"/>
  <c r="X532" i="22" s="1"/>
  <c r="X57" i="22"/>
  <c r="X208" i="22"/>
  <c r="X155" i="22"/>
  <c r="X50" i="22"/>
  <c r="W497" i="22"/>
  <c r="X497" i="22" s="1"/>
  <c r="X43" i="22"/>
  <c r="W588" i="22"/>
  <c r="X588" i="22" s="1"/>
  <c r="W145" i="22"/>
  <c r="X145" i="22" s="1"/>
  <c r="X51" i="22"/>
  <c r="X204" i="22"/>
  <c r="W625" i="22"/>
  <c r="X625" i="22" s="1"/>
  <c r="X42" i="22"/>
  <c r="W468" i="22"/>
  <c r="X468" i="22" s="1"/>
  <c r="W284" i="22"/>
  <c r="X284" i="22" s="1"/>
  <c r="W225" i="22"/>
  <c r="X225" i="22" s="1"/>
  <c r="W708" i="22"/>
  <c r="X708" i="22" s="1"/>
  <c r="X77" i="22"/>
  <c r="W476" i="22"/>
  <c r="X476" i="22" s="1"/>
  <c r="W138" i="22"/>
  <c r="X138" i="22" s="1"/>
  <c r="X83" i="22"/>
  <c r="W607" i="22"/>
  <c r="X607" i="22" s="1"/>
  <c r="W367" i="22"/>
  <c r="X367" i="22" s="1"/>
  <c r="W7" i="22"/>
  <c r="X7" i="22" s="1"/>
  <c r="X69" i="22"/>
  <c r="W304" i="22"/>
  <c r="X304" i="22" s="1"/>
  <c r="W451" i="22"/>
  <c r="X451" i="22" s="1"/>
  <c r="W506" i="22"/>
  <c r="X506" i="22" s="1"/>
  <c r="X217" i="22"/>
  <c r="W473" i="22"/>
  <c r="X473" i="22" s="1"/>
  <c r="W586" i="22"/>
  <c r="X586" i="22" s="1"/>
  <c r="W583" i="22"/>
  <c r="X583" i="22" s="1"/>
  <c r="W590" i="22"/>
  <c r="X590" i="22" s="1"/>
  <c r="W41" i="22"/>
  <c r="X41" i="22" s="1"/>
  <c r="W334" i="22"/>
  <c r="X334" i="22" s="1"/>
  <c r="W337" i="22"/>
  <c r="X337" i="22" s="1"/>
  <c r="W688" i="22"/>
  <c r="X688" i="22" s="1"/>
  <c r="W234" i="22"/>
  <c r="X234" i="22" s="1"/>
  <c r="W695" i="22"/>
  <c r="X695" i="22" s="1"/>
  <c r="X40" i="22"/>
  <c r="W286" i="22"/>
  <c r="X286" i="22" s="1"/>
  <c r="W326" i="22"/>
  <c r="X326" i="22" s="1"/>
  <c r="W241" i="22"/>
  <c r="X241" i="22" s="1"/>
  <c r="X220" i="22"/>
  <c r="W481" i="22"/>
  <c r="X481" i="22" s="1"/>
  <c r="W621" i="22"/>
  <c r="X621" i="22" s="1"/>
  <c r="W703" i="22"/>
  <c r="X703" i="22" s="1"/>
  <c r="W285" i="22"/>
  <c r="X285" i="22" s="1"/>
  <c r="W499" i="22"/>
  <c r="X499" i="22" s="1"/>
  <c r="W584" i="22"/>
  <c r="X584" i="22" s="1"/>
  <c r="X134" i="22"/>
  <c r="W128" i="22"/>
  <c r="X128" i="22" s="1"/>
  <c r="W315" i="22"/>
  <c r="X315" i="22" s="1"/>
  <c r="X394" i="22"/>
  <c r="X191" i="22"/>
  <c r="W264" i="22"/>
  <c r="X264" i="22" s="1"/>
  <c r="W360" i="22"/>
  <c r="X360" i="22" s="1"/>
  <c r="W470" i="22"/>
  <c r="X470" i="22" s="1"/>
  <c r="X82" i="22"/>
  <c r="W733" i="22"/>
  <c r="X733" i="22" s="1"/>
  <c r="W403" i="22"/>
  <c r="X403" i="22" s="1"/>
  <c r="W714" i="22"/>
  <c r="X714" i="22" s="1"/>
  <c r="W654" i="22"/>
  <c r="X654" i="22" s="1"/>
  <c r="W409" i="22"/>
  <c r="X409" i="22" s="1"/>
  <c r="W495" i="22"/>
  <c r="X495" i="22" s="1"/>
  <c r="W438" i="22"/>
  <c r="X438" i="22" s="1"/>
  <c r="X23" i="22"/>
  <c r="W31" i="22"/>
  <c r="X31" i="22" s="1"/>
  <c r="W261" i="22"/>
  <c r="X261" i="22" s="1"/>
  <c r="W592" i="22"/>
  <c r="X592" i="22" s="1"/>
  <c r="W196" i="22"/>
  <c r="X196" i="22" s="1"/>
  <c r="W235" i="22"/>
  <c r="X235" i="22" s="1"/>
  <c r="W296" i="22"/>
  <c r="X296" i="22" s="1"/>
  <c r="W11" i="22"/>
  <c r="X11" i="22" s="1"/>
  <c r="W611" i="22"/>
  <c r="X611" i="22" s="1"/>
  <c r="X188" i="22"/>
  <c r="W430" i="22"/>
  <c r="X430" i="22" s="1"/>
  <c r="W711" i="22"/>
  <c r="X711" i="22" s="1"/>
  <c r="X88" i="22"/>
  <c r="W354" i="22"/>
  <c r="X354" i="22" s="1"/>
  <c r="W720" i="22"/>
  <c r="X720" i="22" s="1"/>
  <c r="W724" i="22"/>
  <c r="X724" i="22" s="1"/>
  <c r="W568" i="22"/>
  <c r="X568" i="22" s="1"/>
  <c r="W653" i="22"/>
  <c r="X653" i="22" s="1"/>
  <c r="W390" i="22"/>
  <c r="X390" i="22" s="1"/>
  <c r="W617" i="22"/>
  <c r="X617" i="22" s="1"/>
  <c r="W552" i="22"/>
  <c r="X552" i="22" s="1"/>
  <c r="X130" i="22"/>
  <c r="W183" i="22"/>
  <c r="X183" i="22" s="1"/>
  <c r="W319" i="22"/>
  <c r="X319" i="22" s="1"/>
  <c r="W498" i="22"/>
  <c r="X498" i="22" s="1"/>
  <c r="W447" i="22"/>
  <c r="X447" i="22" s="1"/>
  <c r="W246" i="22"/>
  <c r="X246" i="22" s="1"/>
  <c r="X136" i="22"/>
  <c r="W384" i="22"/>
  <c r="X384" i="22" s="1"/>
  <c r="W697" i="22"/>
  <c r="X697" i="22" s="1"/>
  <c r="W490" i="22"/>
  <c r="X490" i="22" s="1"/>
  <c r="W323" i="22"/>
  <c r="X323" i="22" s="1"/>
  <c r="W292" i="22"/>
  <c r="X292" i="22" s="1"/>
  <c r="W692" i="22"/>
  <c r="X692" i="22" s="1"/>
  <c r="W194" i="22"/>
  <c r="X194" i="22" s="1"/>
  <c r="W348" i="22"/>
  <c r="X348" i="22" s="1"/>
  <c r="W636" i="22"/>
  <c r="X636" i="22" s="1"/>
  <c r="X169" i="22"/>
  <c r="W164" i="22"/>
  <c r="X164" i="22" s="1"/>
  <c r="W529" i="22"/>
  <c r="X529" i="22" s="1"/>
  <c r="W444" i="22"/>
  <c r="X444" i="22" s="1"/>
  <c r="X182" i="22"/>
  <c r="W694" i="22"/>
  <c r="X694" i="22" s="1"/>
  <c r="W324" i="22"/>
  <c r="X324" i="22" s="1"/>
  <c r="W381" i="22"/>
  <c r="X381" i="22" s="1"/>
  <c r="W556" i="22"/>
  <c r="X556" i="22" s="1"/>
  <c r="W619" i="22"/>
  <c r="X619" i="22" s="1"/>
  <c r="W29" i="22"/>
  <c r="X29" i="22" s="1"/>
  <c r="X113" i="22"/>
  <c r="W514" i="22"/>
  <c r="X514" i="22" s="1"/>
  <c r="W300" i="22"/>
  <c r="X300" i="22" s="1"/>
  <c r="W493" i="22"/>
  <c r="X493" i="22" s="1"/>
  <c r="W209" i="22"/>
  <c r="X209" i="22" s="1"/>
  <c r="W718" i="22"/>
  <c r="X718" i="22" s="1"/>
  <c r="W370" i="22"/>
  <c r="X370" i="22" s="1"/>
  <c r="X205" i="22"/>
  <c r="W656" i="22"/>
  <c r="X656" i="22" s="1"/>
  <c r="W171" i="22"/>
  <c r="X171" i="22" s="1"/>
  <c r="W581" i="22"/>
  <c r="X581" i="22" s="1"/>
  <c r="W585" i="22"/>
  <c r="X585" i="22" s="1"/>
  <c r="W685" i="22"/>
  <c r="X685" i="22" s="1"/>
  <c r="W428" i="22"/>
  <c r="X428" i="22" s="1"/>
  <c r="W269" i="22"/>
  <c r="X269" i="22" s="1"/>
  <c r="W287" i="22"/>
  <c r="X287" i="22" s="1"/>
  <c r="X56" i="22"/>
  <c r="W211" i="22"/>
  <c r="X211" i="22" s="1"/>
  <c r="X154" i="22"/>
  <c r="W644" i="22"/>
  <c r="X644" i="22" s="1"/>
  <c r="W410" i="22"/>
  <c r="X410" i="22" s="1"/>
  <c r="W274" i="22"/>
  <c r="X274" i="22" s="1"/>
  <c r="X75" i="22"/>
  <c r="W432" i="22"/>
  <c r="X432" i="22" s="1"/>
  <c r="W143" i="22"/>
  <c r="X143" i="22" s="1"/>
  <c r="W313" i="22"/>
  <c r="X313" i="22" s="1"/>
  <c r="W184" i="22"/>
  <c r="X184" i="22" s="1"/>
  <c r="W306" i="22"/>
  <c r="X306" i="22" s="1"/>
  <c r="X201" i="22"/>
  <c r="W690" i="22"/>
  <c r="X690" i="22" s="1"/>
  <c r="W668" i="22"/>
  <c r="X668" i="22" s="1"/>
  <c r="W700" i="22"/>
  <c r="X700" i="22" s="1"/>
  <c r="W273" i="22"/>
  <c r="X273" i="22" s="1"/>
  <c r="X98" i="22"/>
  <c r="W305" i="22"/>
  <c r="X305" i="22" s="1"/>
  <c r="W395" i="22"/>
  <c r="X395" i="22" s="1"/>
  <c r="W275" i="22"/>
  <c r="X275" i="22" s="1"/>
  <c r="W419" i="22"/>
  <c r="X419" i="22" s="1"/>
  <c r="W719" i="22"/>
  <c r="X719" i="22" s="1"/>
  <c r="W613" i="22"/>
  <c r="X613" i="22" s="1"/>
  <c r="W579" i="22"/>
  <c r="X579" i="22" s="1"/>
  <c r="W379" i="22"/>
  <c r="X379" i="22" s="1"/>
  <c r="W393" i="22"/>
  <c r="X393" i="22" s="1"/>
  <c r="X110" i="22"/>
  <c r="W346" i="22"/>
  <c r="X346" i="22" s="1"/>
  <c r="W629" i="22"/>
  <c r="X629" i="22" s="1"/>
  <c r="W539" i="22"/>
  <c r="X539" i="22" s="1"/>
  <c r="W687" i="22"/>
  <c r="X687" i="22" s="1"/>
  <c r="W645" i="22"/>
  <c r="X645" i="22" s="1"/>
  <c r="W649" i="22"/>
  <c r="X649" i="22" s="1"/>
  <c r="W596" i="22"/>
  <c r="X596" i="22" s="1"/>
  <c r="X121" i="22"/>
  <c r="W721" i="22"/>
  <c r="X721" i="22" s="1"/>
  <c r="W391" i="22"/>
  <c r="X391" i="22" s="1"/>
  <c r="W325" i="22"/>
  <c r="X325" i="22" s="1"/>
  <c r="W336" i="22"/>
  <c r="X336" i="22" s="1"/>
  <c r="W652" i="22"/>
  <c r="X652" i="22" s="1"/>
  <c r="X140" i="22"/>
  <c r="W681" i="22"/>
  <c r="X681" i="22" s="1"/>
  <c r="W664" i="22"/>
  <c r="X664" i="22" s="1"/>
  <c r="X200" i="22"/>
  <c r="W673" i="22"/>
  <c r="X673" i="22" s="1"/>
  <c r="W475" i="22"/>
  <c r="X475" i="22" s="1"/>
  <c r="W676" i="22"/>
  <c r="X676" i="22" s="1"/>
  <c r="W439" i="22"/>
  <c r="X439" i="22" s="1"/>
  <c r="W189" i="22"/>
  <c r="X189" i="22" s="1"/>
  <c r="W576" i="22"/>
  <c r="X576" i="22" s="1"/>
  <c r="W373" i="22"/>
  <c r="X373" i="22" s="1"/>
  <c r="W312" i="22"/>
  <c r="X312" i="22" s="1"/>
  <c r="W386" i="22"/>
  <c r="X386" i="22" s="1"/>
  <c r="W202" i="22"/>
  <c r="X202" i="22" s="1"/>
  <c r="W353" i="22"/>
  <c r="X353" i="22" s="1"/>
  <c r="W491" i="22"/>
  <c r="X491" i="22" s="1"/>
  <c r="W696" i="22"/>
  <c r="X696" i="22" s="1"/>
  <c r="W560" i="22"/>
  <c r="X560" i="22" s="1"/>
  <c r="W589" i="22"/>
  <c r="X589" i="22" s="1"/>
  <c r="W541" i="22"/>
  <c r="X541" i="22" s="1"/>
  <c r="W212" i="22"/>
  <c r="X212" i="22" s="1"/>
  <c r="W546" i="22"/>
  <c r="X546" i="22" s="1"/>
  <c r="W573" i="22"/>
  <c r="X573" i="22" s="1"/>
  <c r="W213" i="22"/>
  <c r="X213" i="22" s="1"/>
  <c r="W331" i="22"/>
  <c r="X331" i="22" s="1"/>
  <c r="W426" i="22"/>
  <c r="X426" i="22" s="1"/>
  <c r="W316" i="22"/>
  <c r="X316" i="22" s="1"/>
  <c r="W416" i="22"/>
  <c r="X416" i="22" s="1"/>
  <c r="W483" i="22"/>
  <c r="X483" i="22" s="1"/>
  <c r="X160" i="22"/>
  <c r="W71" i="22"/>
  <c r="X71" i="22" s="1"/>
  <c r="W605" i="22"/>
  <c r="X605" i="22" s="1"/>
  <c r="W111" i="22"/>
  <c r="X111" i="22" s="1"/>
  <c r="W59" i="22"/>
  <c r="X59" i="22" s="1"/>
  <c r="W87" i="22"/>
  <c r="X87" i="22" s="1"/>
  <c r="W526" i="22"/>
  <c r="X526" i="22" s="1"/>
  <c r="W646" i="22"/>
  <c r="X646" i="22" s="1"/>
  <c r="X139" i="22"/>
  <c r="W591" i="22"/>
  <c r="X591" i="22" s="1"/>
  <c r="W222" i="22"/>
  <c r="X222" i="22" s="1"/>
  <c r="W440" i="22"/>
  <c r="X440" i="22" s="1"/>
  <c r="X55" i="22"/>
  <c r="W8" i="22"/>
  <c r="X8" i="22" s="1"/>
  <c r="W538" i="22"/>
  <c r="X538" i="22" s="1"/>
  <c r="W352" i="22"/>
  <c r="X352" i="22" s="1"/>
  <c r="W524" i="22"/>
  <c r="X524" i="22" s="1"/>
  <c r="W446" i="22"/>
  <c r="X446" i="22" s="1"/>
  <c r="X151" i="22"/>
  <c r="W290" i="22"/>
  <c r="X290" i="22" s="1"/>
  <c r="W414" i="22"/>
  <c r="X414" i="22" s="1"/>
  <c r="W452" i="22"/>
  <c r="X452" i="22" s="1"/>
  <c r="W236" i="22"/>
  <c r="X236" i="22" s="1"/>
  <c r="W465" i="22"/>
  <c r="X465" i="22" s="1"/>
  <c r="W210" i="22"/>
  <c r="X210" i="22" s="1"/>
  <c r="W35" i="22"/>
  <c r="X35" i="22" s="1"/>
  <c r="W17" i="22"/>
  <c r="X17" i="22" s="1"/>
  <c r="X38" i="22"/>
  <c r="X27" i="22"/>
  <c r="W375" i="22"/>
  <c r="X375" i="22" s="1"/>
  <c r="W270" i="22"/>
  <c r="X270" i="22" s="1"/>
  <c r="W587" i="22"/>
  <c r="X587" i="22" s="1"/>
  <c r="W277" i="22"/>
  <c r="X277" i="22" s="1"/>
  <c r="X153" i="22"/>
  <c r="W487" i="22"/>
  <c r="X487" i="22" s="1"/>
  <c r="W683" i="22"/>
  <c r="X683" i="22" s="1"/>
  <c r="W454" i="22"/>
  <c r="X454" i="22" s="1"/>
  <c r="X166" i="22"/>
  <c r="W528" i="22"/>
  <c r="X528" i="22" s="1"/>
  <c r="W54" i="22"/>
  <c r="X54" i="22" s="1"/>
  <c r="W289" i="22"/>
  <c r="X289" i="22" s="1"/>
  <c r="W26" i="22"/>
  <c r="X26" i="22" s="1"/>
  <c r="X224" i="22"/>
  <c r="W627" i="22"/>
  <c r="X627" i="22" s="1"/>
  <c r="X28" i="22"/>
  <c r="X25" i="22"/>
  <c r="W309" i="22"/>
  <c r="X309" i="22" s="1"/>
  <c r="W320" i="22"/>
  <c r="X320" i="22" s="1"/>
  <c r="W132" i="22"/>
  <c r="X132" i="22" s="1"/>
  <c r="W162" i="22"/>
  <c r="X162" i="22" s="1"/>
  <c r="X53" i="22"/>
  <c r="X89" i="22"/>
  <c r="W97" i="22"/>
  <c r="X97" i="22" s="1"/>
  <c r="W533" i="22"/>
  <c r="X533" i="22" s="1"/>
  <c r="X190" i="22"/>
  <c r="W606" i="22"/>
  <c r="X606" i="22" s="1"/>
  <c r="W689" i="22"/>
  <c r="X689" i="22" s="1"/>
  <c r="W418" i="22"/>
  <c r="X418" i="22" s="1"/>
  <c r="W19" i="22"/>
  <c r="X19" i="22" s="1"/>
  <c r="X44" i="22"/>
  <c r="W308" i="22"/>
  <c r="X308" i="22" s="1"/>
  <c r="W380" i="22"/>
  <c r="X380" i="22" s="1"/>
  <c r="W633" i="22"/>
  <c r="X633" i="22" s="1"/>
  <c r="W279" i="22"/>
  <c r="X279" i="22" s="1"/>
  <c r="W659" i="22"/>
  <c r="X659" i="22" s="1"/>
  <c r="X206" i="22"/>
  <c r="W484" i="22"/>
  <c r="X484" i="22" s="1"/>
  <c r="W550" i="22"/>
  <c r="X550" i="22" s="1"/>
  <c r="W680" i="22"/>
  <c r="X680" i="22" s="1"/>
  <c r="W318" i="22"/>
  <c r="X318" i="22" s="1"/>
  <c r="W519" i="22"/>
  <c r="X519" i="22" s="1"/>
  <c r="W167" i="22"/>
  <c r="X167" i="22" s="1"/>
  <c r="W705" i="22"/>
  <c r="X705" i="22" s="1"/>
  <c r="W469" i="22"/>
  <c r="X469" i="22" s="1"/>
  <c r="X86" i="22"/>
  <c r="W485" i="22"/>
  <c r="X485" i="22" s="1"/>
  <c r="W328" i="22"/>
  <c r="X328" i="22" s="1"/>
  <c r="W667" i="22"/>
  <c r="X667" i="22" s="1"/>
  <c r="W197" i="22"/>
  <c r="X197" i="22" s="1"/>
  <c r="W240" i="22"/>
  <c r="X240" i="22" s="1"/>
  <c r="W369" i="22"/>
  <c r="X369" i="22" s="1"/>
  <c r="W96" i="22"/>
  <c r="X96" i="22" s="1"/>
  <c r="W307" i="22"/>
  <c r="X307" i="22" s="1"/>
  <c r="W575" i="22"/>
  <c r="X575" i="22" s="1"/>
  <c r="X207" i="22"/>
  <c r="W559" i="22"/>
  <c r="X559" i="22" s="1"/>
  <c r="W281" i="22"/>
  <c r="X281" i="22" s="1"/>
  <c r="W245" i="22"/>
  <c r="X245" i="22" s="1"/>
  <c r="W408" i="22"/>
  <c r="X408" i="22" s="1"/>
  <c r="W350" i="22"/>
  <c r="X350" i="22" s="1"/>
  <c r="W640" i="22"/>
  <c r="X640" i="22" s="1"/>
  <c r="W540" i="22"/>
  <c r="X540" i="22" s="1"/>
  <c r="W415" i="22"/>
  <c r="X415" i="22" s="1"/>
  <c r="W501" i="22"/>
  <c r="X501" i="22" s="1"/>
  <c r="W406" i="22"/>
  <c r="X406" i="22" s="1"/>
  <c r="W123" i="22"/>
  <c r="X123" i="22" s="1"/>
  <c r="W534" i="22"/>
  <c r="X534" i="22" s="1"/>
  <c r="W463" i="22"/>
  <c r="X463" i="22" s="1"/>
  <c r="W52" i="22"/>
  <c r="X52" i="22" s="1"/>
  <c r="W378" i="22"/>
  <c r="X378" i="22" s="1"/>
  <c r="W492" i="22"/>
  <c r="X492" i="22" s="1"/>
  <c r="W507" i="22"/>
  <c r="X507" i="22" s="1"/>
  <c r="W193" i="22"/>
  <c r="X193" i="22" s="1"/>
  <c r="W515" i="22"/>
  <c r="X515" i="22" s="1"/>
  <c r="W343" i="22"/>
  <c r="X343" i="22" s="1"/>
  <c r="W648" i="22"/>
  <c r="X648" i="22" s="1"/>
  <c r="W229" i="22"/>
  <c r="X229" i="22" s="1"/>
  <c r="W126" i="22"/>
  <c r="X126" i="22" s="1"/>
  <c r="W9" i="22"/>
  <c r="X9" i="22" s="1"/>
  <c r="W263" i="22"/>
  <c r="X263" i="22" s="1"/>
  <c r="W434" i="22"/>
  <c r="X434" i="22" s="1"/>
  <c r="W666" i="22"/>
  <c r="X666" i="22" s="1"/>
  <c r="W347" i="22"/>
  <c r="X347" i="22" s="1"/>
  <c r="W717" i="22"/>
  <c r="X717" i="22" s="1"/>
  <c r="W669" i="22"/>
  <c r="X669" i="22" s="1"/>
  <c r="X178" i="22"/>
  <c r="W610" i="22"/>
  <c r="X610" i="22" s="1"/>
  <c r="W624" i="22"/>
  <c r="X624" i="22" s="1"/>
  <c r="X79" i="22"/>
  <c r="X227" i="22"/>
  <c r="X20" i="22"/>
  <c r="W195" i="22"/>
  <c r="X195" i="22" s="1"/>
  <c r="W371" i="22"/>
  <c r="X371" i="22" s="1"/>
  <c r="W615" i="22"/>
  <c r="X615" i="22" s="1"/>
  <c r="W642" i="22"/>
  <c r="X642" i="22" s="1"/>
  <c r="W288" i="22"/>
  <c r="X288" i="22" s="1"/>
  <c r="W530" i="22"/>
  <c r="X530" i="22" s="1"/>
  <c r="W593" i="22"/>
  <c r="X593" i="22" s="1"/>
  <c r="W283" i="22"/>
  <c r="X283" i="22" s="1"/>
  <c r="W233" i="22"/>
  <c r="X233" i="22" s="1"/>
  <c r="W512" i="22"/>
  <c r="X512" i="22" s="1"/>
  <c r="W95" i="22"/>
  <c r="X95" i="22" s="1"/>
  <c r="X100" i="22"/>
  <c r="W443" i="22"/>
  <c r="X443" i="22" s="1"/>
  <c r="X62" i="22"/>
  <c r="W734" i="22"/>
  <c r="X734" i="22" s="1"/>
  <c r="W448" i="22"/>
  <c r="X448" i="22" s="1"/>
  <c r="W608" i="22"/>
  <c r="X608" i="22" s="1"/>
  <c r="W445" i="22"/>
  <c r="X445" i="22" s="1"/>
  <c r="X116" i="22"/>
  <c r="X63" i="22"/>
  <c r="W148" i="22"/>
  <c r="X148" i="22" s="1"/>
  <c r="W363" i="22"/>
  <c r="X363" i="22" s="1"/>
  <c r="W508" i="22"/>
  <c r="X508" i="22" s="1"/>
  <c r="W674" i="22"/>
  <c r="X674" i="22" s="1"/>
  <c r="W150" i="22"/>
  <c r="X150" i="22" s="1"/>
  <c r="X18" i="22"/>
  <c r="W482" i="22"/>
  <c r="X482" i="22" s="1"/>
  <c r="W302" i="22"/>
  <c r="X302" i="22" s="1"/>
  <c r="W389" i="22"/>
  <c r="X389" i="22" s="1"/>
  <c r="W599" i="22"/>
  <c r="X599" i="22" s="1"/>
  <c r="W66" i="22"/>
  <c r="X66" i="22" s="1"/>
  <c r="X58" i="22"/>
  <c r="W435" i="22"/>
  <c r="X435" i="22" s="1"/>
  <c r="W693" i="22"/>
  <c r="X693" i="22" s="1"/>
  <c r="W722" i="22"/>
  <c r="X722" i="22" s="1"/>
  <c r="X61" i="22"/>
  <c r="W730" i="22"/>
  <c r="X730" i="22" s="1"/>
  <c r="W480" i="22"/>
  <c r="X480" i="22" s="1"/>
  <c r="W650" i="22"/>
  <c r="X650" i="22" s="1"/>
  <c r="W423" i="22"/>
  <c r="X423" i="22" s="1"/>
  <c r="W385" i="22"/>
  <c r="X385" i="22" s="1"/>
  <c r="W374" i="22"/>
  <c r="X374" i="22" s="1"/>
  <c r="W332" i="22"/>
  <c r="X332" i="22" s="1"/>
  <c r="X10" i="22"/>
  <c r="Z81" i="22"/>
  <c r="Y247" i="22"/>
  <c r="Z247" i="22" s="1"/>
  <c r="Y338" i="22"/>
  <c r="Z338" i="22" s="1"/>
  <c r="Y523" i="22"/>
  <c r="Z523" i="22" s="1"/>
  <c r="Z124" i="22"/>
  <c r="Y461" i="22"/>
  <c r="Z461" i="22" s="1"/>
  <c r="Y344" i="22"/>
  <c r="Z344" i="22" s="1"/>
  <c r="Z219" i="22"/>
  <c r="Y660" i="22"/>
  <c r="Z660" i="22" s="1"/>
  <c r="Y565" i="22"/>
  <c r="Z565" i="22" s="1"/>
  <c r="Y402" i="22"/>
  <c r="Z402" i="22" s="1"/>
  <c r="Y93" i="22"/>
  <c r="Z93" i="22" s="1"/>
  <c r="Y726" i="22"/>
  <c r="Z726" i="22" s="1"/>
  <c r="Y729" i="22"/>
  <c r="Z729" i="22" s="1"/>
  <c r="Y425" i="22"/>
  <c r="Z425" i="22" s="1"/>
  <c r="Y622" i="22"/>
  <c r="Z622" i="22" s="1"/>
  <c r="Y702" i="22"/>
  <c r="Z702" i="22" s="1"/>
  <c r="Y638" i="22"/>
  <c r="Z638" i="22" s="1"/>
  <c r="Z84" i="22"/>
  <c r="Y266" i="22"/>
  <c r="Z266" i="22" s="1"/>
  <c r="Y361" i="22"/>
  <c r="Z361" i="22" s="1"/>
  <c r="Y271" i="22"/>
  <c r="Z271" i="22" s="1"/>
  <c r="Y412" i="22"/>
  <c r="Z412" i="22" s="1"/>
  <c r="Y706" i="22"/>
  <c r="Z706" i="22" s="1"/>
  <c r="Z180" i="22"/>
  <c r="Y362" i="22"/>
  <c r="Z362" i="22" s="1"/>
  <c r="Y359" i="22"/>
  <c r="Z359" i="22" s="1"/>
  <c r="Y105" i="22"/>
  <c r="Z105" i="22" s="1"/>
  <c r="Y125" i="22"/>
  <c r="Z125" i="22" s="1"/>
  <c r="Y303" i="22"/>
  <c r="Z303" i="22" s="1"/>
  <c r="Y382" i="22"/>
  <c r="Z382" i="22" s="1"/>
  <c r="Y551" i="22"/>
  <c r="Z551" i="22" s="1"/>
  <c r="Y555" i="22"/>
  <c r="Z555" i="22" s="1"/>
  <c r="Y163" i="22"/>
  <c r="Z163" i="22" s="1"/>
  <c r="Z179" i="22"/>
  <c r="Z203" i="22"/>
  <c r="Y630" i="22"/>
  <c r="Z630" i="22" s="1"/>
  <c r="Y30" i="22"/>
  <c r="Z30" i="22" s="1"/>
  <c r="Y276" i="22"/>
  <c r="Z276" i="22" s="1"/>
  <c r="Z21" i="22"/>
  <c r="Y405" i="22"/>
  <c r="Z405" i="22" s="1"/>
  <c r="Z170" i="22"/>
  <c r="Y698" i="22"/>
  <c r="Z698" i="22" s="1"/>
  <c r="Y562" i="22"/>
  <c r="Z562" i="22" s="1"/>
  <c r="Y542" i="22"/>
  <c r="Z542" i="22" s="1"/>
  <c r="Y662" i="22"/>
  <c r="Z662" i="22" s="1"/>
  <c r="Y280" i="22"/>
  <c r="Z280" i="22" s="1"/>
  <c r="Y462" i="22"/>
  <c r="Z462" i="22" s="1"/>
  <c r="Y187" i="22"/>
  <c r="Z187" i="22" s="1"/>
  <c r="Y578" i="22"/>
  <c r="Z578" i="22" s="1"/>
  <c r="Y76" i="22"/>
  <c r="Z76" i="22" s="1"/>
  <c r="Y411" i="22"/>
  <c r="Z411" i="22" s="1"/>
  <c r="Y94" i="22"/>
  <c r="Z94" i="22" s="1"/>
  <c r="Y509" i="22"/>
  <c r="Z509" i="22" s="1"/>
  <c r="Y684" i="22"/>
  <c r="Z684" i="22" s="1"/>
  <c r="Y5" i="22"/>
  <c r="Z5" i="22" s="1"/>
  <c r="Y441" i="22"/>
  <c r="Z441" i="22" s="1"/>
  <c r="Y157" i="22"/>
  <c r="Z157" i="22" s="1"/>
  <c r="Y732" i="22"/>
  <c r="Z732" i="22" s="1"/>
  <c r="Y474" i="22"/>
  <c r="Z474" i="22" s="1"/>
  <c r="Y376" i="22"/>
  <c r="Z376" i="22" s="1"/>
  <c r="Z80" i="22"/>
  <c r="Z4" i="22"/>
  <c r="Y549" i="22"/>
  <c r="Z549" i="22" s="1"/>
  <c r="Y723" i="22"/>
  <c r="Z723" i="22" s="1"/>
  <c r="Y103" i="22"/>
  <c r="Z103" i="22" s="1"/>
  <c r="Y107" i="22"/>
  <c r="Z107" i="22" s="1"/>
  <c r="Y601" i="22"/>
  <c r="Z601" i="22" s="1"/>
  <c r="Y513" i="22"/>
  <c r="Z513" i="22" s="1"/>
  <c r="Z158" i="22"/>
  <c r="Y661" i="22"/>
  <c r="Z661" i="22" s="1"/>
  <c r="Y647" i="22"/>
  <c r="Z647" i="22" s="1"/>
  <c r="Y466" i="22"/>
  <c r="Z466" i="22" s="1"/>
  <c r="Y387" i="22"/>
  <c r="Z387" i="22" s="1"/>
  <c r="Y223" i="22"/>
  <c r="Z223" i="22" s="1"/>
  <c r="Y185" i="22"/>
  <c r="Z185" i="22" s="1"/>
  <c r="Y631" i="22"/>
  <c r="Z631" i="22" s="1"/>
  <c r="Y580" i="22"/>
  <c r="Z580" i="22" s="1"/>
  <c r="Y112" i="22"/>
  <c r="Z112" i="22" s="1"/>
  <c r="Y36" i="22"/>
  <c r="Z36" i="22" s="1"/>
  <c r="Y628" i="22"/>
  <c r="Z628" i="22" s="1"/>
  <c r="Y567" i="22"/>
  <c r="Z567" i="22" s="1"/>
  <c r="Y699" i="22"/>
  <c r="Z699" i="22" s="1"/>
  <c r="Y594" i="22"/>
  <c r="Z594" i="22" s="1"/>
  <c r="Y152" i="22"/>
  <c r="Z152" i="22" s="1"/>
  <c r="Y691" i="22"/>
  <c r="Z691" i="22" s="1"/>
  <c r="Y488" i="22"/>
  <c r="Z488" i="22" s="1"/>
  <c r="Y449" i="22"/>
  <c r="Z449" i="22" s="1"/>
  <c r="Y537" i="22"/>
  <c r="Z537" i="22" s="1"/>
  <c r="Y399" i="22"/>
  <c r="Z399" i="22" s="1"/>
  <c r="Y228" i="22"/>
  <c r="Z228" i="22" s="1"/>
  <c r="Y479" i="22"/>
  <c r="Z479" i="22" s="1"/>
  <c r="Y397" i="22"/>
  <c r="Z397" i="22" s="1"/>
  <c r="Y520" i="22"/>
  <c r="Z520" i="22" s="1"/>
  <c r="Y257" i="22"/>
  <c r="Z257" i="22" s="1"/>
  <c r="Y12" i="22"/>
  <c r="Z12" i="22" s="1"/>
  <c r="Y675" i="22"/>
  <c r="Z675" i="22" s="1"/>
  <c r="Z147" i="22"/>
  <c r="Z37" i="22"/>
  <c r="Y632" i="22"/>
  <c r="Z632" i="22" s="1"/>
  <c r="Y503" i="22"/>
  <c r="Z503" i="22" s="1"/>
  <c r="Y548" i="22"/>
  <c r="Z548" i="22" s="1"/>
  <c r="Y525" i="22"/>
  <c r="Z525" i="22" s="1"/>
  <c r="Y114" i="22"/>
  <c r="Z114" i="22" s="1"/>
  <c r="Y144" i="22"/>
  <c r="Z144" i="22" s="1"/>
  <c r="Y168" i="22"/>
  <c r="Z168" i="22" s="1"/>
  <c r="Y455" i="22"/>
  <c r="Z455" i="22" s="1"/>
  <c r="Y563" i="22"/>
  <c r="Z563" i="22" s="1"/>
  <c r="Y582" i="22"/>
  <c r="Z582" i="22" s="1"/>
  <c r="Y634" i="22"/>
  <c r="Z634" i="22" s="1"/>
  <c r="Z141" i="22"/>
  <c r="Y282" i="22"/>
  <c r="Z282" i="22" s="1"/>
  <c r="Y516" i="22"/>
  <c r="Z516" i="22" s="1"/>
  <c r="Y510" i="22"/>
  <c r="Z510" i="22" s="1"/>
  <c r="Y686" i="22"/>
  <c r="Z686" i="22" s="1"/>
  <c r="Z78" i="22"/>
  <c r="Y6" i="22"/>
  <c r="Z6" i="22" s="1"/>
  <c r="Y366" i="22"/>
  <c r="Z366" i="22" s="1"/>
  <c r="Z173" i="22"/>
  <c r="Z142" i="22"/>
  <c r="Y254" i="22"/>
  <c r="Z254" i="22" s="1"/>
  <c r="Y329" i="22"/>
  <c r="Z329" i="22" s="1"/>
  <c r="Y377" i="22"/>
  <c r="Z377" i="22" s="1"/>
  <c r="Y120" i="22"/>
  <c r="Z120" i="22" s="1"/>
  <c r="Y677" i="22"/>
  <c r="Z677" i="22" s="1"/>
  <c r="Z146" i="22"/>
  <c r="Y521" i="22"/>
  <c r="Z521" i="22" s="1"/>
  <c r="Y101" i="22"/>
  <c r="Z101" i="22" s="1"/>
  <c r="Y535" i="22"/>
  <c r="Z535" i="22" s="1"/>
  <c r="Y149" i="22"/>
  <c r="Z149" i="22" s="1"/>
  <c r="Y218" i="22"/>
  <c r="Z218" i="22" s="1"/>
  <c r="Z67" i="22"/>
  <c r="Y620" i="22"/>
  <c r="Z620" i="22" s="1"/>
  <c r="Y494" i="22"/>
  <c r="Z494" i="22" s="1"/>
  <c r="Y725" i="22"/>
  <c r="Z725" i="22" s="1"/>
  <c r="Y314" i="22"/>
  <c r="Z314" i="22" s="1"/>
  <c r="Y522" i="22"/>
  <c r="Z522" i="22" s="1"/>
  <c r="Y671" i="22"/>
  <c r="Z671" i="22" s="1"/>
  <c r="Y3" i="22"/>
  <c r="Z3" i="22" s="1"/>
  <c r="Y249" i="22"/>
  <c r="Z249" i="22" s="1"/>
  <c r="Y278" i="22"/>
  <c r="Z278" i="22" s="1"/>
  <c r="Y342" i="22"/>
  <c r="Z342" i="22" s="1"/>
  <c r="Z72" i="22"/>
  <c r="Y464" i="22"/>
  <c r="Z464" i="22" s="1"/>
  <c r="Y356" i="22"/>
  <c r="Z356" i="22" s="1"/>
  <c r="Y531" i="22"/>
  <c r="Z531" i="22" s="1"/>
  <c r="Y181" i="22"/>
  <c r="Z181" i="22" s="1"/>
  <c r="Z14" i="22"/>
  <c r="Y364" i="22"/>
  <c r="Z364" i="22" s="1"/>
  <c r="Y623" i="22"/>
  <c r="Z623" i="22" s="1"/>
  <c r="Y322" i="22"/>
  <c r="Z322" i="22" s="1"/>
  <c r="Z60" i="22"/>
  <c r="Y655" i="22"/>
  <c r="Z655" i="22" s="1"/>
  <c r="Y543" i="22"/>
  <c r="Z543" i="22" s="1"/>
  <c r="Y467" i="22"/>
  <c r="Z467" i="22" s="1"/>
  <c r="Y122" i="22"/>
  <c r="Z122" i="22" s="1"/>
  <c r="Y612" i="22"/>
  <c r="Z612" i="22" s="1"/>
  <c r="Y198" i="22"/>
  <c r="Z198" i="22" s="1"/>
  <c r="Y712" i="22"/>
  <c r="Z712" i="22" s="1"/>
  <c r="Y176" i="22"/>
  <c r="Z176" i="22" s="1"/>
  <c r="Z104" i="22"/>
  <c r="Y159" i="22"/>
  <c r="Z159" i="22" s="1"/>
  <c r="Y604" i="22"/>
  <c r="Z604" i="22" s="1"/>
  <c r="Y400" i="22"/>
  <c r="Z400" i="22" s="1"/>
  <c r="Y602" i="22"/>
  <c r="Z602" i="22" s="1"/>
  <c r="Z118" i="22"/>
  <c r="Y310" i="22"/>
  <c r="Z310" i="22" s="1"/>
  <c r="Z177" i="22"/>
  <c r="Z161" i="22"/>
  <c r="Y91" i="22"/>
  <c r="Z91" i="22" s="1"/>
  <c r="Y106" i="22"/>
  <c r="Z106" i="22" s="1"/>
  <c r="Y704" i="22"/>
  <c r="Z704" i="22" s="1"/>
  <c r="Y597" i="22"/>
  <c r="Z597" i="22" s="1"/>
  <c r="Y577" i="22"/>
  <c r="Z577" i="22" s="1"/>
  <c r="Z216" i="22"/>
  <c r="Y321" i="22"/>
  <c r="Z321" i="22" s="1"/>
  <c r="Z115" i="22"/>
  <c r="Z15" i="22"/>
  <c r="Y566" i="22"/>
  <c r="Z566" i="22" s="1"/>
  <c r="Z109" i="22"/>
  <c r="Y500" i="22"/>
  <c r="Z500" i="22" s="1"/>
  <c r="Y701" i="22"/>
  <c r="Z701" i="22" s="1"/>
  <c r="Y239" i="22"/>
  <c r="Z239" i="22" s="1"/>
  <c r="Y618" i="22"/>
  <c r="Z618" i="22" s="1"/>
  <c r="Y595" i="22"/>
  <c r="Z595" i="22" s="1"/>
  <c r="Y330" i="22"/>
  <c r="Z330" i="22" s="1"/>
  <c r="Y256" i="22"/>
  <c r="Z256" i="22" s="1"/>
  <c r="Y215" i="22"/>
  <c r="Z215" i="22" s="1"/>
  <c r="Y651" i="22"/>
  <c r="Z651" i="22" s="1"/>
  <c r="Y293" i="22"/>
  <c r="Z293" i="22" s="1"/>
  <c r="Z165" i="22"/>
  <c r="Y383" i="22"/>
  <c r="Z383" i="22" s="1"/>
  <c r="Y349" i="22"/>
  <c r="Z349" i="22" s="1"/>
  <c r="Y252" i="22"/>
  <c r="Z252" i="22" s="1"/>
  <c r="Y670" i="22"/>
  <c r="Z670" i="22" s="1"/>
  <c r="Y486" i="22"/>
  <c r="Z486" i="22" s="1"/>
  <c r="Y715" i="22"/>
  <c r="Z715" i="22" s="1"/>
  <c r="Y456" i="22"/>
  <c r="Z456" i="22" s="1"/>
  <c r="Y616" i="22"/>
  <c r="Z616" i="22" s="1"/>
  <c r="Z192" i="22"/>
  <c r="Y340" i="22"/>
  <c r="Z340" i="22" s="1"/>
  <c r="Y401" i="22"/>
  <c r="Z401" i="22" s="1"/>
  <c r="Y417" i="22"/>
  <c r="Z417" i="22" s="1"/>
  <c r="Y358" i="22"/>
  <c r="Z358" i="22" s="1"/>
  <c r="Y643" i="22"/>
  <c r="Z643" i="22" s="1"/>
  <c r="Y351" i="22"/>
  <c r="Z351" i="22" s="1"/>
  <c r="Y598" i="22"/>
  <c r="Z598" i="22" s="1"/>
  <c r="Z16" i="22"/>
  <c r="Y716" i="22"/>
  <c r="Z716" i="22" s="1"/>
  <c r="Y637" i="22"/>
  <c r="Z637" i="22" s="1"/>
  <c r="Y251" i="22"/>
  <c r="Z251" i="22" s="1"/>
  <c r="Y421" i="22"/>
  <c r="Z421" i="22" s="1"/>
  <c r="Y99" i="22"/>
  <c r="Z99" i="22" s="1"/>
  <c r="Y272" i="22"/>
  <c r="Z272" i="22" s="1"/>
  <c r="Y459" i="22"/>
  <c r="Z459" i="22" s="1"/>
  <c r="Z214" i="22"/>
  <c r="Y232" i="22"/>
  <c r="Z232" i="22" s="1"/>
  <c r="Z135" i="22"/>
  <c r="Y102" i="22"/>
  <c r="Z102" i="22" s="1"/>
  <c r="Y244" i="22"/>
  <c r="Z244" i="22" s="1"/>
  <c r="Y231" i="22"/>
  <c r="Z231" i="22" s="1"/>
  <c r="Y458" i="22"/>
  <c r="Z458" i="22" s="1"/>
  <c r="Y295" i="22"/>
  <c r="Z295" i="22" s="1"/>
  <c r="Y663" i="22"/>
  <c r="Z663" i="22" s="1"/>
  <c r="Y682" i="22"/>
  <c r="Z682" i="22" s="1"/>
  <c r="Y453" i="22"/>
  <c r="Z453" i="22" s="1"/>
  <c r="Y574" i="22"/>
  <c r="Z574" i="22" s="1"/>
  <c r="Y372" i="22"/>
  <c r="Z372" i="22" s="1"/>
  <c r="Y429" i="22"/>
  <c r="Z429" i="22" s="1"/>
  <c r="Y665" i="22"/>
  <c r="Z665" i="22" s="1"/>
  <c r="Y243" i="22"/>
  <c r="Z243" i="22" s="1"/>
  <c r="Y413" i="22"/>
  <c r="Z413" i="22" s="1"/>
  <c r="Y658" i="22"/>
  <c r="Z658" i="22" s="1"/>
  <c r="Y641" i="22"/>
  <c r="Z641" i="22" s="1"/>
  <c r="Y335" i="22"/>
  <c r="Z335" i="22" s="1"/>
  <c r="AA335" i="22" s="1"/>
  <c r="Y544" i="22"/>
  <c r="Z544" i="22" s="1"/>
  <c r="Y518" i="22"/>
  <c r="Z518" i="22" s="1"/>
  <c r="Y127" i="22"/>
  <c r="Z127" i="22" s="1"/>
  <c r="Y709" i="22"/>
  <c r="Z709" i="22" s="1"/>
  <c r="Z34" i="22"/>
  <c r="Y317" i="22"/>
  <c r="Z317" i="22" s="1"/>
  <c r="Z32" i="22"/>
  <c r="Y570" i="22"/>
  <c r="Z570" i="22" s="1"/>
  <c r="Y333" i="22"/>
  <c r="Z333" i="22" s="1"/>
  <c r="Y504" i="22"/>
  <c r="Z504" i="22" s="1"/>
  <c r="Y291" i="22"/>
  <c r="Z291" i="22" s="1"/>
  <c r="Y301" i="22"/>
  <c r="Z301" i="22" s="1"/>
  <c r="Y74" i="22"/>
  <c r="Z74" i="22" s="1"/>
  <c r="Y635" i="22"/>
  <c r="Z635" i="22" s="1"/>
  <c r="Y505" i="22"/>
  <c r="Z505" i="22" s="1"/>
  <c r="Y460" i="22"/>
  <c r="Z460" i="22" s="1"/>
  <c r="Y420" i="22"/>
  <c r="Z420" i="22" s="1"/>
  <c r="Y424" i="22"/>
  <c r="Z424" i="22" s="1"/>
  <c r="Y496" i="22"/>
  <c r="Z496" i="22" s="1"/>
  <c r="Y433" i="22"/>
  <c r="Z433" i="22" s="1"/>
  <c r="Y259" i="22"/>
  <c r="Z259" i="22" s="1"/>
  <c r="Y477" i="22"/>
  <c r="Z477" i="22" s="1"/>
  <c r="Y728" i="22"/>
  <c r="Z728" i="22" s="1"/>
  <c r="Y172" i="22"/>
  <c r="Z172" i="22" s="1"/>
  <c r="Y431" i="22"/>
  <c r="Z431" i="22" s="1"/>
  <c r="Y707" i="22"/>
  <c r="Z707" i="22" s="1"/>
  <c r="Y557" i="22"/>
  <c r="Z557" i="22" s="1"/>
  <c r="Z119" i="22"/>
  <c r="Z85" i="22"/>
  <c r="Y39" i="22"/>
  <c r="Z39" i="22" s="1"/>
  <c r="Y48" i="22"/>
  <c r="Z48" i="22" s="1"/>
  <c r="Y357" i="22"/>
  <c r="Z357" i="22" s="1"/>
  <c r="Y355" i="22"/>
  <c r="Z355" i="22" s="1"/>
  <c r="Y388" i="22"/>
  <c r="Z388" i="22" s="1"/>
  <c r="Z199" i="22"/>
  <c r="Y442" i="22"/>
  <c r="Z442" i="22" s="1"/>
  <c r="Z64" i="22"/>
  <c r="Y396" i="22"/>
  <c r="Z396" i="22" s="1"/>
  <c r="Y600" i="22"/>
  <c r="Z600" i="22" s="1"/>
  <c r="Y267" i="22"/>
  <c r="Z267" i="22" s="1"/>
  <c r="Y368" i="22"/>
  <c r="Z368" i="22" s="1"/>
  <c r="Y268" i="22"/>
  <c r="Z268" i="22" s="1"/>
  <c r="Y311" i="22"/>
  <c r="Z311" i="22" s="1"/>
  <c r="Y472" i="22"/>
  <c r="Z472" i="22" s="1"/>
  <c r="Z117" i="22"/>
  <c r="Y427" i="22"/>
  <c r="Z427" i="22" s="1"/>
  <c r="Z68" i="22"/>
  <c r="Y230" i="22"/>
  <c r="Z230" i="22" s="1"/>
  <c r="Y569" i="22"/>
  <c r="Z569" i="22" s="1"/>
  <c r="Z137" i="22"/>
  <c r="Y365" i="22"/>
  <c r="Z365" i="22" s="1"/>
  <c r="Y502" i="22"/>
  <c r="Z502" i="22" s="1"/>
  <c r="Y265" i="22"/>
  <c r="Z265" i="22" s="1"/>
  <c r="Y727" i="22"/>
  <c r="Z727" i="22" s="1"/>
  <c r="Y294" i="22"/>
  <c r="Z294" i="22" s="1"/>
  <c r="Y564" i="22"/>
  <c r="Z564" i="22" s="1"/>
  <c r="Y345" i="22"/>
  <c r="Z345" i="22" s="1"/>
  <c r="Z186" i="22"/>
  <c r="Z131" i="22"/>
  <c r="Z73" i="22"/>
  <c r="Y679" i="22"/>
  <c r="Z679" i="22" s="1"/>
  <c r="Y422" i="22"/>
  <c r="Z422" i="22" s="1"/>
  <c r="Y603" i="22"/>
  <c r="Z603" i="22" s="1"/>
  <c r="Y489" i="22"/>
  <c r="Z489" i="22" s="1"/>
  <c r="Y626" i="22"/>
  <c r="Z626" i="22" s="1"/>
  <c r="Y341" i="22"/>
  <c r="Z341" i="22" s="1"/>
  <c r="Y327" i="22"/>
  <c r="Z327" i="22" s="1"/>
  <c r="Y238" i="22"/>
  <c r="Z238" i="22" s="1"/>
  <c r="Y339" i="22"/>
  <c r="Z339" i="22" s="1"/>
  <c r="Y471" i="22"/>
  <c r="Z471" i="22" s="1"/>
  <c r="Y478" i="22"/>
  <c r="Z478" i="22" s="1"/>
  <c r="Y672" i="22"/>
  <c r="Z672" i="22" s="1"/>
  <c r="Y174" i="22"/>
  <c r="Z174" i="22" s="1"/>
  <c r="Y547" i="22"/>
  <c r="Z547" i="22" s="1"/>
  <c r="Z45" i="22"/>
  <c r="Y129" i="22"/>
  <c r="Z129" i="22" s="1"/>
  <c r="Y614" i="22"/>
  <c r="Z614" i="22" s="1"/>
  <c r="Y156" i="22"/>
  <c r="Z156" i="22" s="1"/>
  <c r="Z70" i="22"/>
  <c r="Y558" i="22"/>
  <c r="Z558" i="22" s="1"/>
  <c r="Y297" i="22"/>
  <c r="Z297" i="22" s="1"/>
  <c r="Y657" i="22"/>
  <c r="Z657" i="22" s="1"/>
  <c r="Y226" i="22"/>
  <c r="Z226" i="22" s="1"/>
  <c r="Y457" i="22"/>
  <c r="Z457" i="22" s="1"/>
  <c r="Y511" i="22"/>
  <c r="Z511" i="22" s="1"/>
  <c r="Y527" i="22"/>
  <c r="Z527" i="22" s="1"/>
  <c r="Y47" i="22"/>
  <c r="Z47" i="22" s="1"/>
  <c r="Y572" i="22"/>
  <c r="Z572" i="22" s="1"/>
  <c r="Y532" i="22"/>
  <c r="Z532" i="22" s="1"/>
  <c r="Z57" i="22"/>
  <c r="Z208" i="22"/>
  <c r="Z155" i="22"/>
  <c r="Z50" i="22"/>
  <c r="Y497" i="22"/>
  <c r="Z497" i="22" s="1"/>
  <c r="Z43" i="22"/>
  <c r="Y588" i="22"/>
  <c r="Z588" i="22" s="1"/>
  <c r="Y145" i="22"/>
  <c r="Z145" i="22" s="1"/>
  <c r="Z51" i="22"/>
  <c r="Z204" i="22"/>
  <c r="Y625" i="22"/>
  <c r="Z625" i="22" s="1"/>
  <c r="Z42" i="22"/>
  <c r="Y468" i="22"/>
  <c r="Z468" i="22" s="1"/>
  <c r="Y284" i="22"/>
  <c r="Z284" i="22" s="1"/>
  <c r="Y225" i="22"/>
  <c r="Z225" i="22" s="1"/>
  <c r="Y708" i="22"/>
  <c r="Z708" i="22" s="1"/>
  <c r="Z77" i="22"/>
  <c r="Y476" i="22"/>
  <c r="Z476" i="22" s="1"/>
  <c r="Y138" i="22"/>
  <c r="Z138" i="22" s="1"/>
  <c r="Z83" i="22"/>
  <c r="Y607" i="22"/>
  <c r="Z607" i="22" s="1"/>
  <c r="Y367" i="22"/>
  <c r="Z367" i="22" s="1"/>
  <c r="Y7" i="22"/>
  <c r="Z7" i="22" s="1"/>
  <c r="Z69" i="22"/>
  <c r="Y304" i="22"/>
  <c r="Z304" i="22" s="1"/>
  <c r="Y451" i="22"/>
  <c r="Z451" i="22" s="1"/>
  <c r="Y506" i="22"/>
  <c r="Z506" i="22" s="1"/>
  <c r="Z217" i="22"/>
  <c r="Y473" i="22"/>
  <c r="Z473" i="22" s="1"/>
  <c r="Y586" i="22"/>
  <c r="Z586" i="22" s="1"/>
  <c r="Y583" i="22"/>
  <c r="Z583" i="22" s="1"/>
  <c r="Y590" i="22"/>
  <c r="Z590" i="22" s="1"/>
  <c r="Y41" i="22"/>
  <c r="Z41" i="22" s="1"/>
  <c r="Y334" i="22"/>
  <c r="Z334" i="22" s="1"/>
  <c r="Y337" i="22"/>
  <c r="Z337" i="22" s="1"/>
  <c r="Y688" i="22"/>
  <c r="Z688" i="22" s="1"/>
  <c r="Y234" i="22"/>
  <c r="Z234" i="22" s="1"/>
  <c r="Y695" i="22"/>
  <c r="Z695" i="22" s="1"/>
  <c r="Z40" i="22"/>
  <c r="Y286" i="22"/>
  <c r="Z286" i="22" s="1"/>
  <c r="Y326" i="22"/>
  <c r="Z326" i="22" s="1"/>
  <c r="Y241" i="22"/>
  <c r="Z241" i="22" s="1"/>
  <c r="Z220" i="22"/>
  <c r="Y481" i="22"/>
  <c r="Z481" i="22" s="1"/>
  <c r="Y621" i="22"/>
  <c r="Z621" i="22" s="1"/>
  <c r="Y703" i="22"/>
  <c r="Z703" i="22" s="1"/>
  <c r="Y285" i="22"/>
  <c r="Z285" i="22" s="1"/>
  <c r="Y499" i="22"/>
  <c r="Z499" i="22" s="1"/>
  <c r="Y584" i="22"/>
  <c r="Z584" i="22" s="1"/>
  <c r="Z134" i="22"/>
  <c r="Y128" i="22"/>
  <c r="Z128" i="22" s="1"/>
  <c r="Y315" i="22"/>
  <c r="Z315" i="22" s="1"/>
  <c r="Y394" i="22"/>
  <c r="Z394" i="22" s="1"/>
  <c r="Z191" i="22"/>
  <c r="Y264" i="22"/>
  <c r="Z264" i="22" s="1"/>
  <c r="Y360" i="22"/>
  <c r="Z360" i="22" s="1"/>
  <c r="Y258" i="22"/>
  <c r="Z258" i="22" s="1"/>
  <c r="Y470" i="22"/>
  <c r="Z470" i="22" s="1"/>
  <c r="Z82" i="22"/>
  <c r="Y733" i="22"/>
  <c r="Z733" i="22" s="1"/>
  <c r="Y403" i="22"/>
  <c r="Z403" i="22" s="1"/>
  <c r="Y714" i="22"/>
  <c r="Z714" i="22" s="1"/>
  <c r="Y654" i="22"/>
  <c r="Z654" i="22" s="1"/>
  <c r="Y409" i="22"/>
  <c r="Z409" i="22" s="1"/>
  <c r="Y495" i="22"/>
  <c r="Z495" i="22" s="1"/>
  <c r="Y438" i="22"/>
  <c r="Z438" i="22" s="1"/>
  <c r="Z23" i="22"/>
  <c r="Y31" i="22"/>
  <c r="Z31" i="22" s="1"/>
  <c r="Y261" i="22"/>
  <c r="Z261" i="22" s="1"/>
  <c r="Y592" i="22"/>
  <c r="Z592" i="22" s="1"/>
  <c r="Y196" i="22"/>
  <c r="Z196" i="22" s="1"/>
  <c r="Y235" i="22"/>
  <c r="Z235" i="22" s="1"/>
  <c r="Y11" i="22"/>
  <c r="Z11" i="22" s="1"/>
  <c r="Y611" i="22"/>
  <c r="Z611" i="22" s="1"/>
  <c r="Z188" i="22"/>
  <c r="Y430" i="22"/>
  <c r="Z430" i="22" s="1"/>
  <c r="Y711" i="22"/>
  <c r="Z711" i="22" s="1"/>
  <c r="Z88" i="22"/>
  <c r="Y354" i="22"/>
  <c r="Z354" i="22" s="1"/>
  <c r="Y720" i="22"/>
  <c r="Z720" i="22" s="1"/>
  <c r="Y724" i="22"/>
  <c r="Z724" i="22" s="1"/>
  <c r="Y568" i="22"/>
  <c r="Z568" i="22" s="1"/>
  <c r="Y653" i="22"/>
  <c r="Z653" i="22" s="1"/>
  <c r="Y390" i="22"/>
  <c r="Z390" i="22" s="1"/>
  <c r="Y617" i="22"/>
  <c r="Z617" i="22" s="1"/>
  <c r="Y552" i="22"/>
  <c r="Z552" i="22" s="1"/>
  <c r="Z130" i="22"/>
  <c r="Y183" i="22"/>
  <c r="Z183" i="22" s="1"/>
  <c r="Y319" i="22"/>
  <c r="Z319" i="22" s="1"/>
  <c r="Y498" i="22"/>
  <c r="Z498" i="22" s="1"/>
  <c r="Y447" i="22"/>
  <c r="Z447" i="22" s="1"/>
  <c r="Y246" i="22"/>
  <c r="Z246" i="22" s="1"/>
  <c r="Z136" i="22"/>
  <c r="Y384" i="22"/>
  <c r="Z384" i="22" s="1"/>
  <c r="Y697" i="22"/>
  <c r="Z697" i="22" s="1"/>
  <c r="Y490" i="22"/>
  <c r="Z490" i="22" s="1"/>
  <c r="Y323" i="22"/>
  <c r="Z323" i="22" s="1"/>
  <c r="Y292" i="22"/>
  <c r="Z292" i="22" s="1"/>
  <c r="Y692" i="22"/>
  <c r="Z692" i="22" s="1"/>
  <c r="Y194" i="22"/>
  <c r="Z194" i="22" s="1"/>
  <c r="Y348" i="22"/>
  <c r="Z348" i="22" s="1"/>
  <c r="Y636" i="22"/>
  <c r="Z636" i="22" s="1"/>
  <c r="Z169" i="22"/>
  <c r="Y164" i="22"/>
  <c r="Z164" i="22" s="1"/>
  <c r="Y529" i="22"/>
  <c r="Z529" i="22" s="1"/>
  <c r="Y444" i="22"/>
  <c r="Z444" i="22" s="1"/>
  <c r="Z182" i="22"/>
  <c r="Y694" i="22"/>
  <c r="Z694" i="22" s="1"/>
  <c r="Y324" i="22"/>
  <c r="Z324" i="22" s="1"/>
  <c r="Y381" i="22"/>
  <c r="Z381" i="22" s="1"/>
  <c r="Y556" i="22"/>
  <c r="Z556" i="22" s="1"/>
  <c r="Y619" i="22"/>
  <c r="Z619" i="22" s="1"/>
  <c r="Y29" i="22"/>
  <c r="Z29" i="22" s="1"/>
  <c r="Z113" i="22"/>
  <c r="Y514" i="22"/>
  <c r="Z514" i="22" s="1"/>
  <c r="Y300" i="22"/>
  <c r="Z300" i="22" s="1"/>
  <c r="Y493" i="22"/>
  <c r="Z493" i="22" s="1"/>
  <c r="Y209" i="22"/>
  <c r="Z209" i="22" s="1"/>
  <c r="Y718" i="22"/>
  <c r="Z718" i="22" s="1"/>
  <c r="Y370" i="22"/>
  <c r="Z370" i="22" s="1"/>
  <c r="Z205" i="22"/>
  <c r="Y656" i="22"/>
  <c r="Z656" i="22" s="1"/>
  <c r="Y171" i="22"/>
  <c r="Z171" i="22" s="1"/>
  <c r="Y581" i="22"/>
  <c r="Z581" i="22" s="1"/>
  <c r="Y585" i="22"/>
  <c r="Z585" i="22" s="1"/>
  <c r="Y685" i="22"/>
  <c r="Z685" i="22" s="1"/>
  <c r="Y428" i="22"/>
  <c r="Z428" i="22" s="1"/>
  <c r="Y269" i="22"/>
  <c r="Z269" i="22" s="1"/>
  <c r="Y287" i="22"/>
  <c r="Z287" i="22" s="1"/>
  <c r="Z56" i="22"/>
  <c r="Y211" i="22"/>
  <c r="Z211" i="22" s="1"/>
  <c r="Z154" i="22"/>
  <c r="Y644" i="22"/>
  <c r="Z644" i="22" s="1"/>
  <c r="Y410" i="22"/>
  <c r="Z410" i="22" s="1"/>
  <c r="Y274" i="22"/>
  <c r="Z274" i="22" s="1"/>
  <c r="Z75" i="22"/>
  <c r="Y432" i="22"/>
  <c r="Z432" i="22" s="1"/>
  <c r="Y143" i="22"/>
  <c r="Z143" i="22" s="1"/>
  <c r="Y313" i="22"/>
  <c r="Z313" i="22" s="1"/>
  <c r="Y184" i="22"/>
  <c r="Z184" i="22" s="1"/>
  <c r="Y306" i="22"/>
  <c r="Z306" i="22" s="1"/>
  <c r="Z201" i="22"/>
  <c r="Y690" i="22"/>
  <c r="Z690" i="22" s="1"/>
  <c r="Y668" i="22"/>
  <c r="Z668" i="22" s="1"/>
  <c r="Y700" i="22"/>
  <c r="Z700" i="22" s="1"/>
  <c r="Y273" i="22"/>
  <c r="Z273" i="22" s="1"/>
  <c r="Z98" i="22"/>
  <c r="Y305" i="22"/>
  <c r="Z305" i="22" s="1"/>
  <c r="Y395" i="22"/>
  <c r="Z395" i="22" s="1"/>
  <c r="Y275" i="22"/>
  <c r="Z275" i="22" s="1"/>
  <c r="Y419" i="22"/>
  <c r="Z419" i="22" s="1"/>
  <c r="Y719" i="22"/>
  <c r="Z719" i="22" s="1"/>
  <c r="Y613" i="22"/>
  <c r="Z613" i="22" s="1"/>
  <c r="Y579" i="22"/>
  <c r="Z579" i="22" s="1"/>
  <c r="Y379" i="22"/>
  <c r="Z379" i="22" s="1"/>
  <c r="Y393" i="22"/>
  <c r="Z393" i="22" s="1"/>
  <c r="Z110" i="22"/>
  <c r="Y346" i="22"/>
  <c r="Z346" i="22" s="1"/>
  <c r="Y629" i="22"/>
  <c r="Z629" i="22" s="1"/>
  <c r="Y539" i="22"/>
  <c r="Z539" i="22" s="1"/>
  <c r="Y687" i="22"/>
  <c r="Z687" i="22" s="1"/>
  <c r="Y645" i="22"/>
  <c r="Z645" i="22" s="1"/>
  <c r="Y649" i="22"/>
  <c r="Z649" i="22" s="1"/>
  <c r="Y596" i="22"/>
  <c r="Z596" i="22" s="1"/>
  <c r="Z121" i="22"/>
  <c r="Y721" i="22"/>
  <c r="Z721" i="22" s="1"/>
  <c r="Y391" i="22"/>
  <c r="Z391" i="22" s="1"/>
  <c r="Y325" i="22"/>
  <c r="Z325" i="22" s="1"/>
  <c r="Y336" i="22"/>
  <c r="Z336" i="22" s="1"/>
  <c r="Y652" i="22"/>
  <c r="Z652" i="22" s="1"/>
  <c r="Z140" i="22"/>
  <c r="Y681" i="22"/>
  <c r="Z681" i="22" s="1"/>
  <c r="Y664" i="22"/>
  <c r="Z664" i="22" s="1"/>
  <c r="Z200" i="22"/>
  <c r="Y673" i="22"/>
  <c r="Z673" i="22" s="1"/>
  <c r="Y475" i="22"/>
  <c r="Z475" i="22" s="1"/>
  <c r="Y676" i="22"/>
  <c r="Z676" i="22" s="1"/>
  <c r="Y439" i="22"/>
  <c r="Z439" i="22" s="1"/>
  <c r="Y189" i="22"/>
  <c r="Z189" i="22" s="1"/>
  <c r="Y576" i="22"/>
  <c r="Z576" i="22" s="1"/>
  <c r="Y373" i="22"/>
  <c r="Z373" i="22" s="1"/>
  <c r="Y312" i="22"/>
  <c r="Z312" i="22" s="1"/>
  <c r="Y386" i="22"/>
  <c r="Z386" i="22" s="1"/>
  <c r="Y202" i="22"/>
  <c r="Z202" i="22" s="1"/>
  <c r="Y353" i="22"/>
  <c r="Z353" i="22" s="1"/>
  <c r="Y491" i="22"/>
  <c r="Z491" i="22" s="1"/>
  <c r="Y696" i="22"/>
  <c r="Z696" i="22" s="1"/>
  <c r="Y560" i="22"/>
  <c r="Z560" i="22" s="1"/>
  <c r="Y589" i="22"/>
  <c r="Z589" i="22" s="1"/>
  <c r="Y541" i="22"/>
  <c r="Z541" i="22" s="1"/>
  <c r="Y212" i="22"/>
  <c r="Z212" i="22" s="1"/>
  <c r="Y546" i="22"/>
  <c r="Z546" i="22" s="1"/>
  <c r="Y573" i="22"/>
  <c r="Z573" i="22" s="1"/>
  <c r="Y213" i="22"/>
  <c r="Z213" i="22" s="1"/>
  <c r="Y331" i="22"/>
  <c r="Z331" i="22" s="1"/>
  <c r="Y426" i="22"/>
  <c r="Z426" i="22" s="1"/>
  <c r="Y316" i="22"/>
  <c r="Z316" i="22" s="1"/>
  <c r="Y416" i="22"/>
  <c r="Z416" i="22" s="1"/>
  <c r="Y483" i="22"/>
  <c r="Z483" i="22" s="1"/>
  <c r="Z160" i="22"/>
  <c r="Y71" i="22"/>
  <c r="Z71" i="22" s="1"/>
  <c r="Y605" i="22"/>
  <c r="Z605" i="22" s="1"/>
  <c r="Y111" i="22"/>
  <c r="Z111" i="22" s="1"/>
  <c r="Y59" i="22"/>
  <c r="Z59" i="22" s="1"/>
  <c r="Y87" i="22"/>
  <c r="Z87" i="22" s="1"/>
  <c r="Y526" i="22"/>
  <c r="Z526" i="22" s="1"/>
  <c r="Y646" i="22"/>
  <c r="Z646" i="22" s="1"/>
  <c r="Z139" i="22"/>
  <c r="Y591" i="22"/>
  <c r="Z591" i="22" s="1"/>
  <c r="Y222" i="22"/>
  <c r="Z222" i="22" s="1"/>
  <c r="Y440" i="22"/>
  <c r="Z440" i="22" s="1"/>
  <c r="Z55" i="22"/>
  <c r="Y8" i="22"/>
  <c r="Z8" i="22" s="1"/>
  <c r="Y538" i="22"/>
  <c r="Z538" i="22" s="1"/>
  <c r="Y352" i="22"/>
  <c r="Z352" i="22" s="1"/>
  <c r="Y524" i="22"/>
  <c r="Z524" i="22" s="1"/>
  <c r="Y446" i="22"/>
  <c r="Z446" i="22" s="1"/>
  <c r="Z151" i="22"/>
  <c r="Y290" i="22"/>
  <c r="Z290" i="22" s="1"/>
  <c r="Y414" i="22"/>
  <c r="Z414" i="22" s="1"/>
  <c r="Y452" i="22"/>
  <c r="Z452" i="22" s="1"/>
  <c r="Y236" i="22"/>
  <c r="Z236" i="22" s="1"/>
  <c r="Y465" i="22"/>
  <c r="Z465" i="22" s="1"/>
  <c r="Y210" i="22"/>
  <c r="Z210" i="22" s="1"/>
  <c r="Y35" i="22"/>
  <c r="Z35" i="22" s="1"/>
  <c r="Y17" i="22"/>
  <c r="Z17" i="22" s="1"/>
  <c r="Z38" i="22"/>
  <c r="Z27" i="22"/>
  <c r="Y375" i="22"/>
  <c r="Z375" i="22" s="1"/>
  <c r="Y270" i="22"/>
  <c r="Z270" i="22" s="1"/>
  <c r="Y587" i="22"/>
  <c r="Z587" i="22" s="1"/>
  <c r="Y277" i="22"/>
  <c r="Z277" i="22" s="1"/>
  <c r="Z153" i="22"/>
  <c r="Y487" i="22"/>
  <c r="Z487" i="22" s="1"/>
  <c r="Y683" i="22"/>
  <c r="Z683" i="22" s="1"/>
  <c r="Y454" i="22"/>
  <c r="Z454" i="22" s="1"/>
  <c r="Z166" i="22"/>
  <c r="Y528" i="22"/>
  <c r="Z528" i="22" s="1"/>
  <c r="Y54" i="22"/>
  <c r="Z54" i="22" s="1"/>
  <c r="Y289" i="22"/>
  <c r="Z289" i="22" s="1"/>
  <c r="Y26" i="22"/>
  <c r="Z26" i="22" s="1"/>
  <c r="Z224" i="22"/>
  <c r="Y627" i="22"/>
  <c r="Z627" i="22" s="1"/>
  <c r="Z28" i="22"/>
  <c r="Z25" i="22"/>
  <c r="Y309" i="22"/>
  <c r="Z309" i="22" s="1"/>
  <c r="Y320" i="22"/>
  <c r="Z320" i="22" s="1"/>
  <c r="Y132" i="22"/>
  <c r="Z132" i="22" s="1"/>
  <c r="Y162" i="22"/>
  <c r="Z162" i="22" s="1"/>
  <c r="Z53" i="22"/>
  <c r="Z89" i="22"/>
  <c r="Y97" i="22"/>
  <c r="Z97" i="22" s="1"/>
  <c r="Y533" i="22"/>
  <c r="Z533" i="22" s="1"/>
  <c r="Z190" i="22"/>
  <c r="Y606" i="22"/>
  <c r="Z606" i="22" s="1"/>
  <c r="Y689" i="22"/>
  <c r="Z689" i="22" s="1"/>
  <c r="Y418" i="22"/>
  <c r="Z418" i="22" s="1"/>
  <c r="Y19" i="22"/>
  <c r="Z19" i="22" s="1"/>
  <c r="Z44" i="22"/>
  <c r="Y308" i="22"/>
  <c r="Z308" i="22" s="1"/>
  <c r="Y380" i="22"/>
  <c r="Z380" i="22" s="1"/>
  <c r="Y633" i="22"/>
  <c r="Z633" i="22" s="1"/>
  <c r="Y279" i="22"/>
  <c r="Z279" i="22" s="1"/>
  <c r="Y659" i="22"/>
  <c r="Z659" i="22" s="1"/>
  <c r="Z206" i="22"/>
  <c r="Y484" i="22"/>
  <c r="Z484" i="22" s="1"/>
  <c r="Y550" i="22"/>
  <c r="Z550" i="22" s="1"/>
  <c r="Y680" i="22"/>
  <c r="Z680" i="22" s="1"/>
  <c r="Y318" i="22"/>
  <c r="Z318" i="22" s="1"/>
  <c r="Y519" i="22"/>
  <c r="Z519" i="22" s="1"/>
  <c r="Y167" i="22"/>
  <c r="Z167" i="22" s="1"/>
  <c r="Y705" i="22"/>
  <c r="Z705" i="22" s="1"/>
  <c r="Y469" i="22"/>
  <c r="Z469" i="22" s="1"/>
  <c r="Z86" i="22"/>
  <c r="Y485" i="22"/>
  <c r="Z485" i="22" s="1"/>
  <c r="Y328" i="22"/>
  <c r="Z328" i="22" s="1"/>
  <c r="Y667" i="22"/>
  <c r="Z667" i="22" s="1"/>
  <c r="Y197" i="22"/>
  <c r="Z197" i="22" s="1"/>
  <c r="Y240" i="22"/>
  <c r="Z240" i="22" s="1"/>
  <c r="Y369" i="22"/>
  <c r="Z369" i="22" s="1"/>
  <c r="Y96" i="22"/>
  <c r="Z96" i="22" s="1"/>
  <c r="Y307" i="22"/>
  <c r="Z307" i="22" s="1"/>
  <c r="Y575" i="22"/>
  <c r="Z575" i="22" s="1"/>
  <c r="Z207" i="22"/>
  <c r="Y559" i="22"/>
  <c r="Z559" i="22" s="1"/>
  <c r="Y281" i="22"/>
  <c r="Z281" i="22" s="1"/>
  <c r="Y245" i="22"/>
  <c r="Z245" i="22" s="1"/>
  <c r="Y408" i="22"/>
  <c r="Z408" i="22" s="1"/>
  <c r="Y350" i="22"/>
  <c r="Z350" i="22" s="1"/>
  <c r="Y640" i="22"/>
  <c r="Z640" i="22" s="1"/>
  <c r="Y540" i="22"/>
  <c r="Z540" i="22" s="1"/>
  <c r="Y415" i="22"/>
  <c r="Z415" i="22" s="1"/>
  <c r="Y501" i="22"/>
  <c r="Z501" i="22" s="1"/>
  <c r="Y406" i="22"/>
  <c r="Z406" i="22" s="1"/>
  <c r="Y123" i="22"/>
  <c r="Z123" i="22" s="1"/>
  <c r="Y534" i="22"/>
  <c r="Z534" i="22" s="1"/>
  <c r="Y463" i="22"/>
  <c r="Z463" i="22" s="1"/>
  <c r="Y52" i="22"/>
  <c r="Z52" i="22" s="1"/>
  <c r="Y378" i="22"/>
  <c r="Z378" i="22" s="1"/>
  <c r="Y492" i="22"/>
  <c r="Z492" i="22" s="1"/>
  <c r="Y507" i="22"/>
  <c r="Z507" i="22" s="1"/>
  <c r="Y193" i="22"/>
  <c r="Z193" i="22" s="1"/>
  <c r="Y515" i="22"/>
  <c r="Z515" i="22" s="1"/>
  <c r="Y343" i="22"/>
  <c r="Z343" i="22" s="1"/>
  <c r="Y648" i="22"/>
  <c r="Z648" i="22" s="1"/>
  <c r="Y229" i="22"/>
  <c r="Z229" i="22" s="1"/>
  <c r="Y126" i="22"/>
  <c r="Z126" i="22" s="1"/>
  <c r="Y9" i="22"/>
  <c r="Z9" i="22" s="1"/>
  <c r="Y263" i="22"/>
  <c r="Z263" i="22" s="1"/>
  <c r="Y434" i="22"/>
  <c r="Z434" i="22" s="1"/>
  <c r="Y666" i="22"/>
  <c r="Z666" i="22" s="1"/>
  <c r="Y347" i="22"/>
  <c r="Z347" i="22" s="1"/>
  <c r="Y717" i="22"/>
  <c r="Z717" i="22" s="1"/>
  <c r="Y669" i="22"/>
  <c r="Z669" i="22" s="1"/>
  <c r="Z178" i="22"/>
  <c r="Y610" i="22"/>
  <c r="Z610" i="22" s="1"/>
  <c r="Y624" i="22"/>
  <c r="Z624" i="22" s="1"/>
  <c r="Z79" i="22"/>
  <c r="Z227" i="22"/>
  <c r="Z20" i="22"/>
  <c r="Y195" i="22"/>
  <c r="Z195" i="22" s="1"/>
  <c r="Y371" i="22"/>
  <c r="Z371" i="22" s="1"/>
  <c r="Y615" i="22"/>
  <c r="Z615" i="22" s="1"/>
  <c r="Y642" i="22"/>
  <c r="Z642" i="22" s="1"/>
  <c r="Y288" i="22"/>
  <c r="Z288" i="22" s="1"/>
  <c r="Y530" i="22"/>
  <c r="Z530" i="22" s="1"/>
  <c r="Y593" i="22"/>
  <c r="Z593" i="22" s="1"/>
  <c r="Y283" i="22"/>
  <c r="Z283" i="22" s="1"/>
  <c r="Y233" i="22"/>
  <c r="Z233" i="22" s="1"/>
  <c r="Y512" i="22"/>
  <c r="Z512" i="22" s="1"/>
  <c r="Y95" i="22"/>
  <c r="Z95" i="22" s="1"/>
  <c r="Z100" i="22"/>
  <c r="Y443" i="22"/>
  <c r="Z443" i="22" s="1"/>
  <c r="Z62" i="22"/>
  <c r="Y734" i="22"/>
  <c r="Z734" i="22" s="1"/>
  <c r="Y448" i="22"/>
  <c r="Z448" i="22" s="1"/>
  <c r="Y608" i="22"/>
  <c r="Z608" i="22" s="1"/>
  <c r="Y445" i="22"/>
  <c r="Z445" i="22" s="1"/>
  <c r="Z116" i="22"/>
  <c r="Z63" i="22"/>
  <c r="Y148" i="22"/>
  <c r="Z148" i="22" s="1"/>
  <c r="Y363" i="22"/>
  <c r="Z363" i="22" s="1"/>
  <c r="Y508" i="22"/>
  <c r="Z508" i="22" s="1"/>
  <c r="Y674" i="22"/>
  <c r="Z674" i="22" s="1"/>
  <c r="Y150" i="22"/>
  <c r="Z150" i="22" s="1"/>
  <c r="Z18" i="22"/>
  <c r="Y482" i="22"/>
  <c r="Z482" i="22" s="1"/>
  <c r="Y302" i="22"/>
  <c r="Z302" i="22" s="1"/>
  <c r="Y389" i="22"/>
  <c r="Z389" i="22" s="1"/>
  <c r="Y599" i="22"/>
  <c r="Z599" i="22" s="1"/>
  <c r="Y66" i="22"/>
  <c r="Z66" i="22" s="1"/>
  <c r="Z58" i="22"/>
  <c r="Y435" i="22"/>
  <c r="Z435" i="22" s="1"/>
  <c r="Y693" i="22"/>
  <c r="Z693" i="22" s="1"/>
  <c r="Y722" i="22"/>
  <c r="Z722" i="22" s="1"/>
  <c r="Z61" i="22"/>
  <c r="Y730" i="22"/>
  <c r="Z730" i="22" s="1"/>
  <c r="Y480" i="22"/>
  <c r="Z480" i="22" s="1"/>
  <c r="Y650" i="22"/>
  <c r="Z650" i="22" s="1"/>
  <c r="Y423" i="22"/>
  <c r="Z423" i="22" s="1"/>
  <c r="Y385" i="22"/>
  <c r="Z385" i="22" s="1"/>
  <c r="Y374" i="22"/>
  <c r="Z374" i="22" s="1"/>
  <c r="Y332" i="22"/>
  <c r="Z332" i="22" s="1"/>
  <c r="Z10" i="22"/>
  <c r="L81" i="22"/>
  <c r="K247" i="22"/>
  <c r="L247" i="22" s="1"/>
  <c r="K338" i="22"/>
  <c r="L338" i="22" s="1"/>
  <c r="K523" i="22"/>
  <c r="L523" i="22" s="1"/>
  <c r="L124" i="22"/>
  <c r="K461" i="22"/>
  <c r="L461" i="22" s="1"/>
  <c r="K344" i="22"/>
  <c r="L344" i="22" s="1"/>
  <c r="L219" i="22"/>
  <c r="K660" i="22"/>
  <c r="L660" i="22" s="1"/>
  <c r="K565" i="22"/>
  <c r="L565" i="22" s="1"/>
  <c r="K402" i="22"/>
  <c r="L402" i="22" s="1"/>
  <c r="K93" i="22"/>
  <c r="L93" i="22" s="1"/>
  <c r="K726" i="22"/>
  <c r="L726" i="22" s="1"/>
  <c r="K729" i="22"/>
  <c r="L729" i="22" s="1"/>
  <c r="K425" i="22"/>
  <c r="L425" i="22" s="1"/>
  <c r="K622" i="22"/>
  <c r="L622" i="22" s="1"/>
  <c r="K702" i="22"/>
  <c r="L702" i="22" s="1"/>
  <c r="K638" i="22"/>
  <c r="L638" i="22" s="1"/>
  <c r="L84" i="22"/>
  <c r="K266" i="22"/>
  <c r="L266" i="22" s="1"/>
  <c r="K361" i="22"/>
  <c r="L361" i="22" s="1"/>
  <c r="K271" i="22"/>
  <c r="L271" i="22" s="1"/>
  <c r="K412" i="22"/>
  <c r="L412" i="22" s="1"/>
  <c r="K706" i="22"/>
  <c r="L706" i="22" s="1"/>
  <c r="L180" i="22"/>
  <c r="K362" i="22"/>
  <c r="L362" i="22" s="1"/>
  <c r="K359" i="22"/>
  <c r="L359" i="22" s="1"/>
  <c r="K105" i="22"/>
  <c r="L105" i="22" s="1"/>
  <c r="K125" i="22"/>
  <c r="L125" i="22" s="1"/>
  <c r="K303" i="22"/>
  <c r="L303" i="22" s="1"/>
  <c r="K382" i="22"/>
  <c r="L382" i="22" s="1"/>
  <c r="K551" i="22"/>
  <c r="L551" i="22" s="1"/>
  <c r="K555" i="22"/>
  <c r="L555" i="22" s="1"/>
  <c r="K163" i="22"/>
  <c r="L163" i="22" s="1"/>
  <c r="L179" i="22"/>
  <c r="L203" i="22"/>
  <c r="K630" i="22"/>
  <c r="L630" i="22" s="1"/>
  <c r="K30" i="22"/>
  <c r="L30" i="22" s="1"/>
  <c r="K276" i="22"/>
  <c r="L276" i="22" s="1"/>
  <c r="L21" i="22"/>
  <c r="K405" i="22"/>
  <c r="L405" i="22" s="1"/>
  <c r="L170" i="22"/>
  <c r="K698" i="22"/>
  <c r="L698" i="22" s="1"/>
  <c r="K562" i="22"/>
  <c r="L562" i="22" s="1"/>
  <c r="K542" i="22"/>
  <c r="L542" i="22" s="1"/>
  <c r="K662" i="22"/>
  <c r="L662" i="22" s="1"/>
  <c r="K280" i="22"/>
  <c r="L280" i="22" s="1"/>
  <c r="K462" i="22"/>
  <c r="L462" i="22" s="1"/>
  <c r="K187" i="22"/>
  <c r="L187" i="22" s="1"/>
  <c r="K578" i="22"/>
  <c r="L578" i="22" s="1"/>
  <c r="K76" i="22"/>
  <c r="L76" i="22" s="1"/>
  <c r="K411" i="22"/>
  <c r="L411" i="22" s="1"/>
  <c r="K94" i="22"/>
  <c r="L94" i="22" s="1"/>
  <c r="K509" i="22"/>
  <c r="L509" i="22" s="1"/>
  <c r="K684" i="22"/>
  <c r="L684" i="22" s="1"/>
  <c r="K5" i="22"/>
  <c r="L5" i="22" s="1"/>
  <c r="K441" i="22"/>
  <c r="L441" i="22" s="1"/>
  <c r="K157" i="22"/>
  <c r="L157" i="22" s="1"/>
  <c r="K732" i="22"/>
  <c r="L732" i="22" s="1"/>
  <c r="K474" i="22"/>
  <c r="L474" i="22" s="1"/>
  <c r="K376" i="22"/>
  <c r="L376" i="22" s="1"/>
  <c r="L80" i="22"/>
  <c r="L4" i="22"/>
  <c r="K549" i="22"/>
  <c r="L549" i="22" s="1"/>
  <c r="K723" i="22"/>
  <c r="L723" i="22" s="1"/>
  <c r="K103" i="22"/>
  <c r="L103" i="22" s="1"/>
  <c r="K107" i="22"/>
  <c r="L107" i="22" s="1"/>
  <c r="K601" i="22"/>
  <c r="L601" i="22" s="1"/>
  <c r="K513" i="22"/>
  <c r="L513" i="22" s="1"/>
  <c r="L158" i="22"/>
  <c r="K661" i="22"/>
  <c r="L661" i="22" s="1"/>
  <c r="K647" i="22"/>
  <c r="L647" i="22" s="1"/>
  <c r="K466" i="22"/>
  <c r="L466" i="22" s="1"/>
  <c r="K387" i="22"/>
  <c r="L387" i="22" s="1"/>
  <c r="K223" i="22"/>
  <c r="L223" i="22" s="1"/>
  <c r="K185" i="22"/>
  <c r="L185" i="22" s="1"/>
  <c r="K631" i="22"/>
  <c r="L631" i="22" s="1"/>
  <c r="K580" i="22"/>
  <c r="L580" i="22" s="1"/>
  <c r="K112" i="22"/>
  <c r="L112" i="22" s="1"/>
  <c r="K628" i="22"/>
  <c r="L628" i="22" s="1"/>
  <c r="K567" i="22"/>
  <c r="L567" i="22" s="1"/>
  <c r="K699" i="22"/>
  <c r="L699" i="22" s="1"/>
  <c r="K594" i="22"/>
  <c r="L594" i="22" s="1"/>
  <c r="K152" i="22"/>
  <c r="L152" i="22" s="1"/>
  <c r="K691" i="22"/>
  <c r="L691" i="22" s="1"/>
  <c r="K488" i="22"/>
  <c r="L488" i="22" s="1"/>
  <c r="K449" i="22"/>
  <c r="L449" i="22" s="1"/>
  <c r="K537" i="22"/>
  <c r="L537" i="22" s="1"/>
  <c r="K399" i="22"/>
  <c r="L399" i="22" s="1"/>
  <c r="K228" i="22"/>
  <c r="L228" i="22" s="1"/>
  <c r="K479" i="22"/>
  <c r="L479" i="22" s="1"/>
  <c r="K397" i="22"/>
  <c r="L397" i="22" s="1"/>
  <c r="K520" i="22"/>
  <c r="L520" i="22" s="1"/>
  <c r="K257" i="22"/>
  <c r="L257" i="22" s="1"/>
  <c r="K12" i="22"/>
  <c r="L12" i="22" s="1"/>
  <c r="K675" i="22"/>
  <c r="L675" i="22" s="1"/>
  <c r="L147" i="22"/>
  <c r="L37" i="22"/>
  <c r="K632" i="22"/>
  <c r="L632" i="22" s="1"/>
  <c r="K503" i="22"/>
  <c r="L503" i="22" s="1"/>
  <c r="K548" i="22"/>
  <c r="L548" i="22" s="1"/>
  <c r="K525" i="22"/>
  <c r="L525" i="22" s="1"/>
  <c r="K114" i="22"/>
  <c r="L114" i="22" s="1"/>
  <c r="K144" i="22"/>
  <c r="L144" i="22" s="1"/>
  <c r="K168" i="22"/>
  <c r="L168" i="22" s="1"/>
  <c r="K455" i="22"/>
  <c r="L455" i="22" s="1"/>
  <c r="K563" i="22"/>
  <c r="L563" i="22" s="1"/>
  <c r="K582" i="22"/>
  <c r="L582" i="22" s="1"/>
  <c r="K634" i="22"/>
  <c r="L634" i="22" s="1"/>
  <c r="L141" i="22"/>
  <c r="K282" i="22"/>
  <c r="L282" i="22" s="1"/>
  <c r="K516" i="22"/>
  <c r="L516" i="22" s="1"/>
  <c r="K510" i="22"/>
  <c r="L510" i="22" s="1"/>
  <c r="K686" i="22"/>
  <c r="L686" i="22" s="1"/>
  <c r="L78" i="22"/>
  <c r="K6" i="22"/>
  <c r="L6" i="22" s="1"/>
  <c r="K366" i="22"/>
  <c r="L366" i="22" s="1"/>
  <c r="L173" i="22"/>
  <c r="L142" i="22"/>
  <c r="K254" i="22"/>
  <c r="L254" i="22" s="1"/>
  <c r="K329" i="22"/>
  <c r="L329" i="22" s="1"/>
  <c r="K377" i="22"/>
  <c r="L377" i="22" s="1"/>
  <c r="K120" i="22"/>
  <c r="L120" i="22" s="1"/>
  <c r="K677" i="22"/>
  <c r="L677" i="22" s="1"/>
  <c r="L146" i="22"/>
  <c r="K521" i="22"/>
  <c r="L521" i="22" s="1"/>
  <c r="K101" i="22"/>
  <c r="L101" i="22" s="1"/>
  <c r="K535" i="22"/>
  <c r="L535" i="22" s="1"/>
  <c r="K149" i="22"/>
  <c r="L149" i="22" s="1"/>
  <c r="K218" i="22"/>
  <c r="L218" i="22" s="1"/>
  <c r="L67" i="22"/>
  <c r="K620" i="22"/>
  <c r="L620" i="22" s="1"/>
  <c r="K494" i="22"/>
  <c r="L494" i="22" s="1"/>
  <c r="K725" i="22"/>
  <c r="L725" i="22" s="1"/>
  <c r="K314" i="22"/>
  <c r="L314" i="22" s="1"/>
  <c r="K522" i="22"/>
  <c r="L522" i="22" s="1"/>
  <c r="K671" i="22"/>
  <c r="L671" i="22" s="1"/>
  <c r="K3" i="22"/>
  <c r="L3" i="22" s="1"/>
  <c r="K249" i="22"/>
  <c r="L249" i="22" s="1"/>
  <c r="K278" i="22"/>
  <c r="L278" i="22" s="1"/>
  <c r="K342" i="22"/>
  <c r="L342" i="22" s="1"/>
  <c r="L72" i="22"/>
  <c r="K464" i="22"/>
  <c r="L464" i="22" s="1"/>
  <c r="K356" i="22"/>
  <c r="L356" i="22" s="1"/>
  <c r="K531" i="22"/>
  <c r="L531" i="22" s="1"/>
  <c r="K181" i="22"/>
  <c r="L181" i="22" s="1"/>
  <c r="L14" i="22"/>
  <c r="K364" i="22"/>
  <c r="L364" i="22" s="1"/>
  <c r="K623" i="22"/>
  <c r="L623" i="22" s="1"/>
  <c r="K322" i="22"/>
  <c r="L322" i="22" s="1"/>
  <c r="L60" i="22"/>
  <c r="K655" i="22"/>
  <c r="L655" i="22" s="1"/>
  <c r="K543" i="22"/>
  <c r="L543" i="22" s="1"/>
  <c r="K467" i="22"/>
  <c r="L467" i="22" s="1"/>
  <c r="K122" i="22"/>
  <c r="L122" i="22" s="1"/>
  <c r="K612" i="22"/>
  <c r="L612" i="22" s="1"/>
  <c r="K198" i="22"/>
  <c r="L198" i="22" s="1"/>
  <c r="K712" i="22"/>
  <c r="L712" i="22" s="1"/>
  <c r="K176" i="22"/>
  <c r="L176" i="22" s="1"/>
  <c r="L104" i="22"/>
  <c r="K159" i="22"/>
  <c r="L159" i="22" s="1"/>
  <c r="K604" i="22"/>
  <c r="L604" i="22" s="1"/>
  <c r="K400" i="22"/>
  <c r="L400" i="22" s="1"/>
  <c r="K602" i="22"/>
  <c r="L602" i="22" s="1"/>
  <c r="L118" i="22"/>
  <c r="K310" i="22"/>
  <c r="L310" i="22" s="1"/>
  <c r="L177" i="22"/>
  <c r="L161" i="22"/>
  <c r="K91" i="22"/>
  <c r="L91" i="22" s="1"/>
  <c r="K106" i="22"/>
  <c r="L106" i="22" s="1"/>
  <c r="K704" i="22"/>
  <c r="L704" i="22" s="1"/>
  <c r="K597" i="22"/>
  <c r="L597" i="22" s="1"/>
  <c r="K577" i="22"/>
  <c r="L577" i="22" s="1"/>
  <c r="L216" i="22"/>
  <c r="K321" i="22"/>
  <c r="L321" i="22" s="1"/>
  <c r="L115" i="22"/>
  <c r="L15" i="22"/>
  <c r="K566" i="22"/>
  <c r="L566" i="22" s="1"/>
  <c r="L109" i="22"/>
  <c r="K500" i="22"/>
  <c r="L500" i="22" s="1"/>
  <c r="K701" i="22"/>
  <c r="L701" i="22" s="1"/>
  <c r="K239" i="22"/>
  <c r="L239" i="22" s="1"/>
  <c r="K618" i="22"/>
  <c r="L618" i="22" s="1"/>
  <c r="K595" i="22"/>
  <c r="L595" i="22" s="1"/>
  <c r="K256" i="22"/>
  <c r="L256" i="22" s="1"/>
  <c r="K215" i="22"/>
  <c r="L215" i="22" s="1"/>
  <c r="K651" i="22"/>
  <c r="L651" i="22" s="1"/>
  <c r="K293" i="22"/>
  <c r="L293" i="22" s="1"/>
  <c r="L165" i="22"/>
  <c r="K383" i="22"/>
  <c r="L383" i="22" s="1"/>
  <c r="K349" i="22"/>
  <c r="L349" i="22" s="1"/>
  <c r="K252" i="22"/>
  <c r="L252" i="22" s="1"/>
  <c r="K670" i="22"/>
  <c r="L670" i="22" s="1"/>
  <c r="K486" i="22"/>
  <c r="L486" i="22" s="1"/>
  <c r="K715" i="22"/>
  <c r="L715" i="22" s="1"/>
  <c r="K456" i="22"/>
  <c r="L456" i="22" s="1"/>
  <c r="K616" i="22"/>
  <c r="L616" i="22" s="1"/>
  <c r="L192" i="22"/>
  <c r="K340" i="22"/>
  <c r="L340" i="22" s="1"/>
  <c r="K401" i="22"/>
  <c r="L401" i="22" s="1"/>
  <c r="K417" i="22"/>
  <c r="L417" i="22" s="1"/>
  <c r="K358" i="22"/>
  <c r="L358" i="22" s="1"/>
  <c r="K643" i="22"/>
  <c r="L643" i="22" s="1"/>
  <c r="K351" i="22"/>
  <c r="L351" i="22" s="1"/>
  <c r="K598" i="22"/>
  <c r="L598" i="22" s="1"/>
  <c r="L16" i="22"/>
  <c r="K716" i="22"/>
  <c r="L716" i="22" s="1"/>
  <c r="K637" i="22"/>
  <c r="L637" i="22" s="1"/>
  <c r="K251" i="22"/>
  <c r="L251" i="22" s="1"/>
  <c r="K421" i="22"/>
  <c r="L421" i="22" s="1"/>
  <c r="K99" i="22"/>
  <c r="L99" i="22" s="1"/>
  <c r="K272" i="22"/>
  <c r="L272" i="22" s="1"/>
  <c r="K459" i="22"/>
  <c r="L459" i="22" s="1"/>
  <c r="L214" i="22"/>
  <c r="K232" i="22"/>
  <c r="L232" i="22" s="1"/>
  <c r="L135" i="22"/>
  <c r="K102" i="22"/>
  <c r="L102" i="22" s="1"/>
  <c r="K244" i="22"/>
  <c r="L244" i="22" s="1"/>
  <c r="K231" i="22"/>
  <c r="L231" i="22" s="1"/>
  <c r="K458" i="22"/>
  <c r="L458" i="22" s="1"/>
  <c r="K295" i="22"/>
  <c r="L295" i="22" s="1"/>
  <c r="K663" i="22"/>
  <c r="L663" i="22" s="1"/>
  <c r="K682" i="22"/>
  <c r="L682" i="22" s="1"/>
  <c r="K453" i="22"/>
  <c r="L453" i="22" s="1"/>
  <c r="K574" i="22"/>
  <c r="L574" i="22" s="1"/>
  <c r="K372" i="22"/>
  <c r="L372" i="22" s="1"/>
  <c r="K429" i="22"/>
  <c r="L429" i="22" s="1"/>
  <c r="K665" i="22"/>
  <c r="L665" i="22" s="1"/>
  <c r="K243" i="22"/>
  <c r="L243" i="22" s="1"/>
  <c r="K413" i="22"/>
  <c r="L413" i="22" s="1"/>
  <c r="K658" i="22"/>
  <c r="L658" i="22" s="1"/>
  <c r="K641" i="22"/>
  <c r="L641" i="22" s="1"/>
  <c r="K544" i="22"/>
  <c r="L544" i="22" s="1"/>
  <c r="K518" i="22"/>
  <c r="L518" i="22" s="1"/>
  <c r="K127" i="22"/>
  <c r="L127" i="22" s="1"/>
  <c r="K709" i="22"/>
  <c r="L709" i="22" s="1"/>
  <c r="L34" i="22"/>
  <c r="K317" i="22"/>
  <c r="L317" i="22" s="1"/>
  <c r="L32" i="22"/>
  <c r="K570" i="22"/>
  <c r="L570" i="22" s="1"/>
  <c r="K333" i="22"/>
  <c r="L333" i="22" s="1"/>
  <c r="K291" i="22"/>
  <c r="L291" i="22" s="1"/>
  <c r="K301" i="22"/>
  <c r="L301" i="22" s="1"/>
  <c r="K74" i="22"/>
  <c r="L74" i="22" s="1"/>
  <c r="K635" i="22"/>
  <c r="L635" i="22" s="1"/>
  <c r="K460" i="22"/>
  <c r="L460" i="22" s="1"/>
  <c r="K420" i="22"/>
  <c r="L420" i="22" s="1"/>
  <c r="K424" i="22"/>
  <c r="L424" i="22" s="1"/>
  <c r="K496" i="22"/>
  <c r="L496" i="22" s="1"/>
  <c r="K433" i="22"/>
  <c r="L433" i="22" s="1"/>
  <c r="K259" i="22"/>
  <c r="L259" i="22" s="1"/>
  <c r="K477" i="22"/>
  <c r="L477" i="22" s="1"/>
  <c r="K728" i="22"/>
  <c r="L728" i="22" s="1"/>
  <c r="K172" i="22"/>
  <c r="L172" i="22" s="1"/>
  <c r="K431" i="22"/>
  <c r="L431" i="22" s="1"/>
  <c r="K707" i="22"/>
  <c r="L707" i="22" s="1"/>
  <c r="K557" i="22"/>
  <c r="L557" i="22" s="1"/>
  <c r="L119" i="22"/>
  <c r="L85" i="22"/>
  <c r="K39" i="22"/>
  <c r="L39" i="22" s="1"/>
  <c r="K48" i="22"/>
  <c r="L48" i="22" s="1"/>
  <c r="K357" i="22"/>
  <c r="L357" i="22" s="1"/>
  <c r="K355" i="22"/>
  <c r="L355" i="22" s="1"/>
  <c r="K388" i="22"/>
  <c r="L388" i="22" s="1"/>
  <c r="L199" i="22"/>
  <c r="K442" i="22"/>
  <c r="L442" i="22" s="1"/>
  <c r="L64" i="22"/>
  <c r="K396" i="22"/>
  <c r="L396" i="22" s="1"/>
  <c r="K600" i="22"/>
  <c r="L600" i="22" s="1"/>
  <c r="K267" i="22"/>
  <c r="L267" i="22" s="1"/>
  <c r="K368" i="22"/>
  <c r="L368" i="22" s="1"/>
  <c r="K268" i="22"/>
  <c r="L268" i="22" s="1"/>
  <c r="K311" i="22"/>
  <c r="L311" i="22" s="1"/>
  <c r="K472" i="22"/>
  <c r="L472" i="22" s="1"/>
  <c r="L117" i="22"/>
  <c r="K427" i="22"/>
  <c r="L427" i="22" s="1"/>
  <c r="L68" i="22"/>
  <c r="K230" i="22"/>
  <c r="L230" i="22" s="1"/>
  <c r="K569" i="22"/>
  <c r="L569" i="22" s="1"/>
  <c r="L137" i="22"/>
  <c r="K365" i="22"/>
  <c r="L365" i="22" s="1"/>
  <c r="K502" i="22"/>
  <c r="L502" i="22" s="1"/>
  <c r="K265" i="22"/>
  <c r="L265" i="22" s="1"/>
  <c r="K727" i="22"/>
  <c r="L727" i="22" s="1"/>
  <c r="K294" i="22"/>
  <c r="L294" i="22" s="1"/>
  <c r="K564" i="22"/>
  <c r="L564" i="22" s="1"/>
  <c r="K345" i="22"/>
  <c r="L345" i="22" s="1"/>
  <c r="L186" i="22"/>
  <c r="L131" i="22"/>
  <c r="L73" i="22"/>
  <c r="K679" i="22"/>
  <c r="L679" i="22" s="1"/>
  <c r="K422" i="22"/>
  <c r="L422" i="22" s="1"/>
  <c r="K603" i="22"/>
  <c r="L603" i="22" s="1"/>
  <c r="K489" i="22"/>
  <c r="L489" i="22" s="1"/>
  <c r="K626" i="22"/>
  <c r="L626" i="22" s="1"/>
  <c r="K341" i="22"/>
  <c r="L341" i="22" s="1"/>
  <c r="K327" i="22"/>
  <c r="L327" i="22" s="1"/>
  <c r="K238" i="22"/>
  <c r="L238" i="22" s="1"/>
  <c r="K339" i="22"/>
  <c r="L339" i="22" s="1"/>
  <c r="K471" i="22"/>
  <c r="L471" i="22" s="1"/>
  <c r="K478" i="22"/>
  <c r="L478" i="22" s="1"/>
  <c r="K672" i="22"/>
  <c r="L672" i="22" s="1"/>
  <c r="K174" i="22"/>
  <c r="L174" i="22" s="1"/>
  <c r="K547" i="22"/>
  <c r="L547" i="22" s="1"/>
  <c r="L45" i="22"/>
  <c r="K129" i="22"/>
  <c r="L129" i="22" s="1"/>
  <c r="K614" i="22"/>
  <c r="L614" i="22" s="1"/>
  <c r="K156" i="22"/>
  <c r="L156" i="22" s="1"/>
  <c r="L70" i="22"/>
  <c r="K558" i="22"/>
  <c r="L558" i="22" s="1"/>
  <c r="K297" i="22"/>
  <c r="L297" i="22" s="1"/>
  <c r="K657" i="22"/>
  <c r="L657" i="22" s="1"/>
  <c r="K226" i="22"/>
  <c r="L226" i="22" s="1"/>
  <c r="K457" i="22"/>
  <c r="L457" i="22" s="1"/>
  <c r="K511" i="22"/>
  <c r="L511" i="22" s="1"/>
  <c r="K527" i="22"/>
  <c r="L527" i="22" s="1"/>
  <c r="K47" i="22"/>
  <c r="L47" i="22" s="1"/>
  <c r="K572" i="22"/>
  <c r="L572" i="22" s="1"/>
  <c r="K532" i="22"/>
  <c r="L532" i="22" s="1"/>
  <c r="L57" i="22"/>
  <c r="L208" i="22"/>
  <c r="L155" i="22"/>
  <c r="L50" i="22"/>
  <c r="K497" i="22"/>
  <c r="L497" i="22" s="1"/>
  <c r="L43" i="22"/>
  <c r="K588" i="22"/>
  <c r="L588" i="22" s="1"/>
  <c r="K145" i="22"/>
  <c r="L145" i="22" s="1"/>
  <c r="L51" i="22"/>
  <c r="L204" i="22"/>
  <c r="K625" i="22"/>
  <c r="L625" i="22" s="1"/>
  <c r="L42" i="22"/>
  <c r="K468" i="22"/>
  <c r="L468" i="22" s="1"/>
  <c r="K284" i="22"/>
  <c r="L284" i="22" s="1"/>
  <c r="K225" i="22"/>
  <c r="L225" i="22" s="1"/>
  <c r="K708" i="22"/>
  <c r="L708" i="22" s="1"/>
  <c r="L77" i="22"/>
  <c r="K476" i="22"/>
  <c r="L476" i="22" s="1"/>
  <c r="K138" i="22"/>
  <c r="L138" i="22" s="1"/>
  <c r="L83" i="22"/>
  <c r="K607" i="22"/>
  <c r="L607" i="22" s="1"/>
  <c r="K367" i="22"/>
  <c r="L367" i="22" s="1"/>
  <c r="K7" i="22"/>
  <c r="L7" i="22" s="1"/>
  <c r="L69" i="22"/>
  <c r="K304" i="22"/>
  <c r="L304" i="22" s="1"/>
  <c r="K451" i="22"/>
  <c r="L451" i="22" s="1"/>
  <c r="K506" i="22"/>
  <c r="L506" i="22" s="1"/>
  <c r="L217" i="22"/>
  <c r="K473" i="22"/>
  <c r="L473" i="22" s="1"/>
  <c r="K586" i="22"/>
  <c r="L586" i="22" s="1"/>
  <c r="K583" i="22"/>
  <c r="L583" i="22" s="1"/>
  <c r="K590" i="22"/>
  <c r="L590" i="22" s="1"/>
  <c r="K41" i="22"/>
  <c r="L41" i="22" s="1"/>
  <c r="K334" i="22"/>
  <c r="L334" i="22" s="1"/>
  <c r="K337" i="22"/>
  <c r="L337" i="22" s="1"/>
  <c r="K688" i="22"/>
  <c r="L688" i="22" s="1"/>
  <c r="K234" i="22"/>
  <c r="L234" i="22" s="1"/>
  <c r="K695" i="22"/>
  <c r="L695" i="22" s="1"/>
  <c r="L40" i="22"/>
  <c r="K286" i="22"/>
  <c r="L286" i="22" s="1"/>
  <c r="K326" i="22"/>
  <c r="L326" i="22" s="1"/>
  <c r="K241" i="22"/>
  <c r="L241" i="22" s="1"/>
  <c r="L220" i="22"/>
  <c r="K481" i="22"/>
  <c r="L481" i="22" s="1"/>
  <c r="K621" i="22"/>
  <c r="L621" i="22" s="1"/>
  <c r="K703" i="22"/>
  <c r="L703" i="22" s="1"/>
  <c r="K285" i="22"/>
  <c r="L285" i="22" s="1"/>
  <c r="K499" i="22"/>
  <c r="L499" i="22" s="1"/>
  <c r="K584" i="22"/>
  <c r="L584" i="22" s="1"/>
  <c r="L134" i="22"/>
  <c r="K128" i="22"/>
  <c r="L128" i="22" s="1"/>
  <c r="K315" i="22"/>
  <c r="L315" i="22" s="1"/>
  <c r="L191" i="22"/>
  <c r="K264" i="22"/>
  <c r="L264" i="22" s="1"/>
  <c r="K360" i="22"/>
  <c r="L360" i="22" s="1"/>
  <c r="K258" i="22"/>
  <c r="L258" i="22" s="1"/>
  <c r="K470" i="22"/>
  <c r="L470" i="22" s="1"/>
  <c r="L82" i="22"/>
  <c r="K733" i="22"/>
  <c r="L733" i="22" s="1"/>
  <c r="K403" i="22"/>
  <c r="L403" i="22" s="1"/>
  <c r="K714" i="22"/>
  <c r="L714" i="22" s="1"/>
  <c r="K654" i="22"/>
  <c r="L654" i="22" s="1"/>
  <c r="K409" i="22"/>
  <c r="L409" i="22" s="1"/>
  <c r="K495" i="22"/>
  <c r="L495" i="22" s="1"/>
  <c r="K438" i="22"/>
  <c r="L438" i="22" s="1"/>
  <c r="L23" i="22"/>
  <c r="K31" i="22"/>
  <c r="L31" i="22" s="1"/>
  <c r="K261" i="22"/>
  <c r="L261" i="22" s="1"/>
  <c r="K592" i="22"/>
  <c r="L592" i="22" s="1"/>
  <c r="K196" i="22"/>
  <c r="L196" i="22" s="1"/>
  <c r="K235" i="22"/>
  <c r="L235" i="22" s="1"/>
  <c r="K11" i="22"/>
  <c r="L11" i="22" s="1"/>
  <c r="K611" i="22"/>
  <c r="L611" i="22" s="1"/>
  <c r="L188" i="22"/>
  <c r="K430" i="22"/>
  <c r="L430" i="22" s="1"/>
  <c r="K711" i="22"/>
  <c r="L711" i="22" s="1"/>
  <c r="L88" i="22"/>
  <c r="K354" i="22"/>
  <c r="L354" i="22" s="1"/>
  <c r="K720" i="22"/>
  <c r="L720" i="22" s="1"/>
  <c r="K724" i="22"/>
  <c r="L724" i="22" s="1"/>
  <c r="K568" i="22"/>
  <c r="L568" i="22" s="1"/>
  <c r="K653" i="22"/>
  <c r="L653" i="22" s="1"/>
  <c r="K390" i="22"/>
  <c r="L390" i="22" s="1"/>
  <c r="K617" i="22"/>
  <c r="L617" i="22" s="1"/>
  <c r="K552" i="22"/>
  <c r="L552" i="22" s="1"/>
  <c r="L130" i="22"/>
  <c r="K183" i="22"/>
  <c r="L183" i="22" s="1"/>
  <c r="K319" i="22"/>
  <c r="L319" i="22" s="1"/>
  <c r="K498" i="22"/>
  <c r="L498" i="22" s="1"/>
  <c r="K447" i="22"/>
  <c r="L447" i="22" s="1"/>
  <c r="K246" i="22"/>
  <c r="L246" i="22" s="1"/>
  <c r="L136" i="22"/>
  <c r="K384" i="22"/>
  <c r="L384" i="22" s="1"/>
  <c r="K697" i="22"/>
  <c r="L697" i="22" s="1"/>
  <c r="K490" i="22"/>
  <c r="L490" i="22" s="1"/>
  <c r="K323" i="22"/>
  <c r="L323" i="22" s="1"/>
  <c r="K292" i="22"/>
  <c r="L292" i="22" s="1"/>
  <c r="K692" i="22"/>
  <c r="L692" i="22" s="1"/>
  <c r="K194" i="22"/>
  <c r="L194" i="22" s="1"/>
  <c r="K348" i="22"/>
  <c r="L348" i="22" s="1"/>
  <c r="K636" i="22"/>
  <c r="L636" i="22" s="1"/>
  <c r="L169" i="22"/>
  <c r="K164" i="22"/>
  <c r="L164" i="22" s="1"/>
  <c r="K529" i="22"/>
  <c r="L529" i="22" s="1"/>
  <c r="K444" i="22"/>
  <c r="L444" i="22" s="1"/>
  <c r="L182" i="22"/>
  <c r="K694" i="22"/>
  <c r="L694" i="22" s="1"/>
  <c r="K324" i="22"/>
  <c r="L324" i="22" s="1"/>
  <c r="K381" i="22"/>
  <c r="L381" i="22" s="1"/>
  <c r="K556" i="22"/>
  <c r="L556" i="22" s="1"/>
  <c r="K619" i="22"/>
  <c r="L619" i="22" s="1"/>
  <c r="K29" i="22"/>
  <c r="L29" i="22" s="1"/>
  <c r="L113" i="22"/>
  <c r="K514" i="22"/>
  <c r="L514" i="22" s="1"/>
  <c r="K300" i="22"/>
  <c r="L300" i="22" s="1"/>
  <c r="K493" i="22"/>
  <c r="L493" i="22" s="1"/>
  <c r="K209" i="22"/>
  <c r="L209" i="22" s="1"/>
  <c r="K718" i="22"/>
  <c r="L718" i="22" s="1"/>
  <c r="K370" i="22"/>
  <c r="L370" i="22" s="1"/>
  <c r="L205" i="22"/>
  <c r="K656" i="22"/>
  <c r="L656" i="22" s="1"/>
  <c r="K171" i="22"/>
  <c r="L171" i="22" s="1"/>
  <c r="K581" i="22"/>
  <c r="L581" i="22" s="1"/>
  <c r="K585" i="22"/>
  <c r="L585" i="22" s="1"/>
  <c r="K685" i="22"/>
  <c r="L685" i="22" s="1"/>
  <c r="K428" i="22"/>
  <c r="L428" i="22" s="1"/>
  <c r="K269" i="22"/>
  <c r="L269" i="22" s="1"/>
  <c r="K287" i="22"/>
  <c r="L287" i="22" s="1"/>
  <c r="L56" i="22"/>
  <c r="K211" i="22"/>
  <c r="L211" i="22" s="1"/>
  <c r="L154" i="22"/>
  <c r="K644" i="22"/>
  <c r="L644" i="22" s="1"/>
  <c r="K410" i="22"/>
  <c r="L410" i="22" s="1"/>
  <c r="K274" i="22"/>
  <c r="L274" i="22" s="1"/>
  <c r="L75" i="22"/>
  <c r="K432" i="22"/>
  <c r="L432" i="22" s="1"/>
  <c r="K143" i="22"/>
  <c r="L143" i="22" s="1"/>
  <c r="K313" i="22"/>
  <c r="L313" i="22" s="1"/>
  <c r="K184" i="22"/>
  <c r="L184" i="22" s="1"/>
  <c r="K306" i="22"/>
  <c r="L306" i="22" s="1"/>
  <c r="L201" i="22"/>
  <c r="K690" i="22"/>
  <c r="L690" i="22" s="1"/>
  <c r="K668" i="22"/>
  <c r="L668" i="22" s="1"/>
  <c r="K700" i="22"/>
  <c r="L700" i="22" s="1"/>
  <c r="K273" i="22"/>
  <c r="L273" i="22" s="1"/>
  <c r="L98" i="22"/>
  <c r="K305" i="22"/>
  <c r="L305" i="22" s="1"/>
  <c r="K395" i="22"/>
  <c r="L395" i="22" s="1"/>
  <c r="K275" i="22"/>
  <c r="L275" i="22" s="1"/>
  <c r="K419" i="22"/>
  <c r="L419" i="22" s="1"/>
  <c r="K719" i="22"/>
  <c r="L719" i="22" s="1"/>
  <c r="K613" i="22"/>
  <c r="L613" i="22" s="1"/>
  <c r="K579" i="22"/>
  <c r="L579" i="22" s="1"/>
  <c r="K379" i="22"/>
  <c r="L379" i="22" s="1"/>
  <c r="K393" i="22"/>
  <c r="L393" i="22" s="1"/>
  <c r="L110" i="22"/>
  <c r="K346" i="22"/>
  <c r="L346" i="22" s="1"/>
  <c r="K629" i="22"/>
  <c r="L629" i="22" s="1"/>
  <c r="K539" i="22"/>
  <c r="L539" i="22" s="1"/>
  <c r="K687" i="22"/>
  <c r="L687" i="22" s="1"/>
  <c r="K645" i="22"/>
  <c r="L645" i="22" s="1"/>
  <c r="K649" i="22"/>
  <c r="L649" i="22" s="1"/>
  <c r="K596" i="22"/>
  <c r="L596" i="22" s="1"/>
  <c r="L121" i="22"/>
  <c r="K721" i="22"/>
  <c r="L721" i="22" s="1"/>
  <c r="K391" i="22"/>
  <c r="L391" i="22" s="1"/>
  <c r="K325" i="22"/>
  <c r="L325" i="22" s="1"/>
  <c r="K336" i="22"/>
  <c r="L336" i="22" s="1"/>
  <c r="K652" i="22"/>
  <c r="L652" i="22" s="1"/>
  <c r="L140" i="22"/>
  <c r="K681" i="22"/>
  <c r="L681" i="22" s="1"/>
  <c r="K664" i="22"/>
  <c r="L664" i="22" s="1"/>
  <c r="L200" i="22"/>
  <c r="K673" i="22"/>
  <c r="L673" i="22" s="1"/>
  <c r="K475" i="22"/>
  <c r="L475" i="22" s="1"/>
  <c r="K676" i="22"/>
  <c r="L676" i="22" s="1"/>
  <c r="K439" i="22"/>
  <c r="L439" i="22" s="1"/>
  <c r="K189" i="22"/>
  <c r="L189" i="22" s="1"/>
  <c r="K576" i="22"/>
  <c r="L576" i="22" s="1"/>
  <c r="K373" i="22"/>
  <c r="L373" i="22" s="1"/>
  <c r="K312" i="22"/>
  <c r="L312" i="22" s="1"/>
  <c r="K386" i="22"/>
  <c r="L386" i="22" s="1"/>
  <c r="K202" i="22"/>
  <c r="L202" i="22" s="1"/>
  <c r="K353" i="22"/>
  <c r="L353" i="22" s="1"/>
  <c r="K491" i="22"/>
  <c r="L491" i="22" s="1"/>
  <c r="K696" i="22"/>
  <c r="L696" i="22" s="1"/>
  <c r="K560" i="22"/>
  <c r="L560" i="22" s="1"/>
  <c r="K589" i="22"/>
  <c r="L589" i="22" s="1"/>
  <c r="K541" i="22"/>
  <c r="L541" i="22" s="1"/>
  <c r="K212" i="22"/>
  <c r="L212" i="22" s="1"/>
  <c r="K546" i="22"/>
  <c r="L546" i="22" s="1"/>
  <c r="K573" i="22"/>
  <c r="L573" i="22" s="1"/>
  <c r="K213" i="22"/>
  <c r="L213" i="22" s="1"/>
  <c r="K331" i="22"/>
  <c r="L331" i="22" s="1"/>
  <c r="K426" i="22"/>
  <c r="L426" i="22" s="1"/>
  <c r="K316" i="22"/>
  <c r="L316" i="22" s="1"/>
  <c r="K416" i="22"/>
  <c r="L416" i="22" s="1"/>
  <c r="K483" i="22"/>
  <c r="L483" i="22" s="1"/>
  <c r="L160" i="22"/>
  <c r="K71" i="22"/>
  <c r="L71" i="22" s="1"/>
  <c r="K605" i="22"/>
  <c r="L605" i="22" s="1"/>
  <c r="K111" i="22"/>
  <c r="L111" i="22" s="1"/>
  <c r="K59" i="22"/>
  <c r="L59" i="22" s="1"/>
  <c r="K87" i="22"/>
  <c r="L87" i="22" s="1"/>
  <c r="K526" i="22"/>
  <c r="L526" i="22" s="1"/>
  <c r="K646" i="22"/>
  <c r="L646" i="22" s="1"/>
  <c r="L139" i="22"/>
  <c r="K591" i="22"/>
  <c r="L591" i="22" s="1"/>
  <c r="K222" i="22"/>
  <c r="L222" i="22" s="1"/>
  <c r="K440" i="22"/>
  <c r="L440" i="22" s="1"/>
  <c r="L55" i="22"/>
  <c r="K8" i="22"/>
  <c r="L8" i="22" s="1"/>
  <c r="K538" i="22"/>
  <c r="L538" i="22" s="1"/>
  <c r="K352" i="22"/>
  <c r="L352" i="22" s="1"/>
  <c r="K524" i="22"/>
  <c r="L524" i="22" s="1"/>
  <c r="K446" i="22"/>
  <c r="L446" i="22" s="1"/>
  <c r="L151" i="22"/>
  <c r="K290" i="22"/>
  <c r="L290" i="22" s="1"/>
  <c r="K414" i="22"/>
  <c r="L414" i="22" s="1"/>
  <c r="K452" i="22"/>
  <c r="L452" i="22" s="1"/>
  <c r="K236" i="22"/>
  <c r="L236" i="22" s="1"/>
  <c r="K465" i="22"/>
  <c r="L465" i="22" s="1"/>
  <c r="K210" i="22"/>
  <c r="L210" i="22" s="1"/>
  <c r="K35" i="22"/>
  <c r="L35" i="22" s="1"/>
  <c r="K17" i="22"/>
  <c r="L17" i="22" s="1"/>
  <c r="L38" i="22"/>
  <c r="L27" i="22"/>
  <c r="K375" i="22"/>
  <c r="L375" i="22" s="1"/>
  <c r="K270" i="22"/>
  <c r="L270" i="22" s="1"/>
  <c r="K587" i="22"/>
  <c r="L587" i="22" s="1"/>
  <c r="K277" i="22"/>
  <c r="L277" i="22" s="1"/>
  <c r="L153" i="22"/>
  <c r="K487" i="22"/>
  <c r="L487" i="22" s="1"/>
  <c r="K683" i="22"/>
  <c r="L683" i="22" s="1"/>
  <c r="K454" i="22"/>
  <c r="L454" i="22" s="1"/>
  <c r="L166" i="22"/>
  <c r="K528" i="22"/>
  <c r="L528" i="22" s="1"/>
  <c r="K54" i="22"/>
  <c r="L54" i="22" s="1"/>
  <c r="K289" i="22"/>
  <c r="L289" i="22" s="1"/>
  <c r="K26" i="22"/>
  <c r="L26" i="22" s="1"/>
  <c r="L224" i="22"/>
  <c r="K627" i="22"/>
  <c r="L627" i="22" s="1"/>
  <c r="L28" i="22"/>
  <c r="L25" i="22"/>
  <c r="K309" i="22"/>
  <c r="L309" i="22" s="1"/>
  <c r="K320" i="22"/>
  <c r="L320" i="22" s="1"/>
  <c r="K132" i="22"/>
  <c r="L132" i="22" s="1"/>
  <c r="K162" i="22"/>
  <c r="L162" i="22" s="1"/>
  <c r="L53" i="22"/>
  <c r="L89" i="22"/>
  <c r="K97" i="22"/>
  <c r="L97" i="22" s="1"/>
  <c r="K533" i="22"/>
  <c r="L533" i="22" s="1"/>
  <c r="L190" i="22"/>
  <c r="K606" i="22"/>
  <c r="L606" i="22" s="1"/>
  <c r="K689" i="22"/>
  <c r="L689" i="22" s="1"/>
  <c r="K418" i="22"/>
  <c r="L418" i="22" s="1"/>
  <c r="K19" i="22"/>
  <c r="L19" i="22" s="1"/>
  <c r="L44" i="22"/>
  <c r="K308" i="22"/>
  <c r="L308" i="22" s="1"/>
  <c r="K380" i="22"/>
  <c r="L380" i="22" s="1"/>
  <c r="K633" i="22"/>
  <c r="L633" i="22" s="1"/>
  <c r="K279" i="22"/>
  <c r="L279" i="22" s="1"/>
  <c r="K659" i="22"/>
  <c r="L659" i="22" s="1"/>
  <c r="L206" i="22"/>
  <c r="K484" i="22"/>
  <c r="L484" i="22" s="1"/>
  <c r="K550" i="22"/>
  <c r="L550" i="22" s="1"/>
  <c r="K680" i="22"/>
  <c r="L680" i="22" s="1"/>
  <c r="K318" i="22"/>
  <c r="L318" i="22" s="1"/>
  <c r="K519" i="22"/>
  <c r="L519" i="22" s="1"/>
  <c r="K167" i="22"/>
  <c r="L167" i="22" s="1"/>
  <c r="K705" i="22"/>
  <c r="L705" i="22" s="1"/>
  <c r="K469" i="22"/>
  <c r="L469" i="22" s="1"/>
  <c r="L86" i="22"/>
  <c r="K485" i="22"/>
  <c r="L485" i="22" s="1"/>
  <c r="K328" i="22"/>
  <c r="L328" i="22" s="1"/>
  <c r="K667" i="22"/>
  <c r="L667" i="22" s="1"/>
  <c r="K197" i="22"/>
  <c r="L197" i="22" s="1"/>
  <c r="K240" i="22"/>
  <c r="L240" i="22" s="1"/>
  <c r="K369" i="22"/>
  <c r="L369" i="22" s="1"/>
  <c r="K96" i="22"/>
  <c r="L96" i="22" s="1"/>
  <c r="K307" i="22"/>
  <c r="L307" i="22" s="1"/>
  <c r="K575" i="22"/>
  <c r="L575" i="22" s="1"/>
  <c r="L207" i="22"/>
  <c r="K559" i="22"/>
  <c r="L559" i="22" s="1"/>
  <c r="K281" i="22"/>
  <c r="L281" i="22" s="1"/>
  <c r="K245" i="22"/>
  <c r="L245" i="22" s="1"/>
  <c r="K408" i="22"/>
  <c r="L408" i="22" s="1"/>
  <c r="K350" i="22"/>
  <c r="L350" i="22" s="1"/>
  <c r="K640" i="22"/>
  <c r="L640" i="22" s="1"/>
  <c r="K540" i="22"/>
  <c r="L540" i="22" s="1"/>
  <c r="K415" i="22"/>
  <c r="L415" i="22" s="1"/>
  <c r="K501" i="22"/>
  <c r="L501" i="22" s="1"/>
  <c r="K406" i="22"/>
  <c r="L406" i="22" s="1"/>
  <c r="K123" i="22"/>
  <c r="L123" i="22" s="1"/>
  <c r="K534" i="22"/>
  <c r="L534" i="22" s="1"/>
  <c r="K463" i="22"/>
  <c r="L463" i="22" s="1"/>
  <c r="K52" i="22"/>
  <c r="L52" i="22" s="1"/>
  <c r="K378" i="22"/>
  <c r="L378" i="22" s="1"/>
  <c r="K492" i="22"/>
  <c r="L492" i="22" s="1"/>
  <c r="K507" i="22"/>
  <c r="L507" i="22" s="1"/>
  <c r="K193" i="22"/>
  <c r="L193" i="22" s="1"/>
  <c r="K515" i="22"/>
  <c r="L515" i="22" s="1"/>
  <c r="K343" i="22"/>
  <c r="L343" i="22" s="1"/>
  <c r="K648" i="22"/>
  <c r="L648" i="22" s="1"/>
  <c r="K229" i="22"/>
  <c r="L229" i="22" s="1"/>
  <c r="K126" i="22"/>
  <c r="L126" i="22" s="1"/>
  <c r="K9" i="22"/>
  <c r="L9" i="22" s="1"/>
  <c r="K263" i="22"/>
  <c r="L263" i="22" s="1"/>
  <c r="K434" i="22"/>
  <c r="L434" i="22" s="1"/>
  <c r="K666" i="22"/>
  <c r="L666" i="22" s="1"/>
  <c r="K347" i="22"/>
  <c r="L347" i="22" s="1"/>
  <c r="K717" i="22"/>
  <c r="L717" i="22" s="1"/>
  <c r="K669" i="22"/>
  <c r="L669" i="22" s="1"/>
  <c r="L178" i="22"/>
  <c r="K610" i="22"/>
  <c r="L610" i="22" s="1"/>
  <c r="K624" i="22"/>
  <c r="L624" i="22" s="1"/>
  <c r="L79" i="22"/>
  <c r="L227" i="22"/>
  <c r="L20" i="22"/>
  <c r="K195" i="22"/>
  <c r="L195" i="22" s="1"/>
  <c r="K371" i="22"/>
  <c r="L371" i="22" s="1"/>
  <c r="K615" i="22"/>
  <c r="L615" i="22" s="1"/>
  <c r="K642" i="22"/>
  <c r="L642" i="22" s="1"/>
  <c r="K288" i="22"/>
  <c r="L288" i="22" s="1"/>
  <c r="K530" i="22"/>
  <c r="L530" i="22" s="1"/>
  <c r="K593" i="22"/>
  <c r="L593" i="22" s="1"/>
  <c r="K283" i="22"/>
  <c r="L283" i="22" s="1"/>
  <c r="K233" i="22"/>
  <c r="L233" i="22" s="1"/>
  <c r="K512" i="22"/>
  <c r="L512" i="22" s="1"/>
  <c r="K95" i="22"/>
  <c r="L95" i="22" s="1"/>
  <c r="L100" i="22"/>
  <c r="K443" i="22"/>
  <c r="L443" i="22" s="1"/>
  <c r="L62" i="22"/>
  <c r="K448" i="22"/>
  <c r="L448" i="22" s="1"/>
  <c r="K608" i="22"/>
  <c r="L608" i="22" s="1"/>
  <c r="K445" i="22"/>
  <c r="L445" i="22" s="1"/>
  <c r="L116" i="22"/>
  <c r="L63" i="22"/>
  <c r="K148" i="22"/>
  <c r="L148" i="22" s="1"/>
  <c r="K363" i="22"/>
  <c r="L363" i="22" s="1"/>
  <c r="K508" i="22"/>
  <c r="L508" i="22" s="1"/>
  <c r="K674" i="22"/>
  <c r="L674" i="22" s="1"/>
  <c r="K150" i="22"/>
  <c r="L150" i="22" s="1"/>
  <c r="L18" i="22"/>
  <c r="K482" i="22"/>
  <c r="L482" i="22" s="1"/>
  <c r="K302" i="22"/>
  <c r="L302" i="22" s="1"/>
  <c r="K389" i="22"/>
  <c r="L389" i="22" s="1"/>
  <c r="K599" i="22"/>
  <c r="L599" i="22" s="1"/>
  <c r="K66" i="22"/>
  <c r="L66" i="22" s="1"/>
  <c r="L58" i="22"/>
  <c r="K435" i="22"/>
  <c r="L435" i="22" s="1"/>
  <c r="K693" i="22"/>
  <c r="L693" i="22" s="1"/>
  <c r="K722" i="22"/>
  <c r="L722" i="22" s="1"/>
  <c r="L61" i="22"/>
  <c r="K730" i="22"/>
  <c r="L730" i="22" s="1"/>
  <c r="K480" i="22"/>
  <c r="L480" i="22" s="1"/>
  <c r="K650" i="22"/>
  <c r="L650" i="22" s="1"/>
  <c r="K423" i="22"/>
  <c r="L423" i="22" s="1"/>
  <c r="K385" i="22"/>
  <c r="L385" i="22" s="1"/>
  <c r="K374" i="22"/>
  <c r="L374" i="22" s="1"/>
  <c r="K332" i="22"/>
  <c r="L332" i="22" s="1"/>
  <c r="L10" i="22"/>
  <c r="J81" i="22"/>
  <c r="I247" i="22"/>
  <c r="J247" i="22" s="1"/>
  <c r="I338" i="22"/>
  <c r="J338" i="22" s="1"/>
  <c r="I523" i="22"/>
  <c r="J523" i="22" s="1"/>
  <c r="J124" i="22"/>
  <c r="I461" i="22"/>
  <c r="J461" i="22" s="1"/>
  <c r="I344" i="22"/>
  <c r="J344" i="22" s="1"/>
  <c r="J219" i="22"/>
  <c r="I660" i="22"/>
  <c r="J660" i="22" s="1"/>
  <c r="I565" i="22"/>
  <c r="J565" i="22" s="1"/>
  <c r="I402" i="22"/>
  <c r="J402" i="22" s="1"/>
  <c r="I93" i="22"/>
  <c r="J93" i="22" s="1"/>
  <c r="I726" i="22"/>
  <c r="J726" i="22" s="1"/>
  <c r="I729" i="22"/>
  <c r="J729" i="22" s="1"/>
  <c r="I425" i="22"/>
  <c r="J425" i="22" s="1"/>
  <c r="I622" i="22"/>
  <c r="J622" i="22" s="1"/>
  <c r="I702" i="22"/>
  <c r="J702" i="22" s="1"/>
  <c r="I638" i="22"/>
  <c r="J638" i="22" s="1"/>
  <c r="J84" i="22"/>
  <c r="I266" i="22"/>
  <c r="J266" i="22" s="1"/>
  <c r="I361" i="22"/>
  <c r="J361" i="22" s="1"/>
  <c r="I271" i="22"/>
  <c r="J271" i="22" s="1"/>
  <c r="I412" i="22"/>
  <c r="J412" i="22" s="1"/>
  <c r="I706" i="22"/>
  <c r="J706" i="22" s="1"/>
  <c r="J180" i="22"/>
  <c r="I362" i="22"/>
  <c r="J362" i="22" s="1"/>
  <c r="I359" i="22"/>
  <c r="J359" i="22" s="1"/>
  <c r="I105" i="22"/>
  <c r="J105" i="22" s="1"/>
  <c r="I125" i="22"/>
  <c r="J125" i="22" s="1"/>
  <c r="I303" i="22"/>
  <c r="J303" i="22" s="1"/>
  <c r="I382" i="22"/>
  <c r="J382" i="22" s="1"/>
  <c r="I551" i="22"/>
  <c r="J551" i="22" s="1"/>
  <c r="I555" i="22"/>
  <c r="J555" i="22" s="1"/>
  <c r="I163" i="22"/>
  <c r="J163" i="22" s="1"/>
  <c r="J179" i="22"/>
  <c r="J203" i="22"/>
  <c r="I630" i="22"/>
  <c r="J630" i="22" s="1"/>
  <c r="I30" i="22"/>
  <c r="J30" i="22" s="1"/>
  <c r="I276" i="22"/>
  <c r="J276" i="22" s="1"/>
  <c r="J21" i="22"/>
  <c r="I405" i="22"/>
  <c r="J405" i="22" s="1"/>
  <c r="J170" i="22"/>
  <c r="I698" i="22"/>
  <c r="J698" i="22" s="1"/>
  <c r="I562" i="22"/>
  <c r="J562" i="22" s="1"/>
  <c r="I542" i="22"/>
  <c r="J542" i="22" s="1"/>
  <c r="I662" i="22"/>
  <c r="J662" i="22" s="1"/>
  <c r="I280" i="22"/>
  <c r="J280" i="22" s="1"/>
  <c r="I462" i="22"/>
  <c r="J462" i="22" s="1"/>
  <c r="I187" i="22"/>
  <c r="J187" i="22" s="1"/>
  <c r="I578" i="22"/>
  <c r="J578" i="22" s="1"/>
  <c r="I76" i="22"/>
  <c r="J76" i="22" s="1"/>
  <c r="I411" i="22"/>
  <c r="J411" i="22" s="1"/>
  <c r="I94" i="22"/>
  <c r="J94" i="22" s="1"/>
  <c r="I509" i="22"/>
  <c r="J509" i="22" s="1"/>
  <c r="I684" i="22"/>
  <c r="J684" i="22" s="1"/>
  <c r="I5" i="22"/>
  <c r="I441" i="22"/>
  <c r="J441" i="22" s="1"/>
  <c r="I157" i="22"/>
  <c r="J157" i="22" s="1"/>
  <c r="I732" i="22"/>
  <c r="J732" i="22" s="1"/>
  <c r="I474" i="22"/>
  <c r="J474" i="22" s="1"/>
  <c r="I376" i="22"/>
  <c r="J376" i="22" s="1"/>
  <c r="J80" i="22"/>
  <c r="J4" i="22"/>
  <c r="I549" i="22"/>
  <c r="J549" i="22" s="1"/>
  <c r="I723" i="22"/>
  <c r="J723" i="22" s="1"/>
  <c r="I103" i="22"/>
  <c r="J103" i="22" s="1"/>
  <c r="I107" i="22"/>
  <c r="J107" i="22" s="1"/>
  <c r="I601" i="22"/>
  <c r="J601" i="22" s="1"/>
  <c r="I513" i="22"/>
  <c r="J513" i="22" s="1"/>
  <c r="J158" i="22"/>
  <c r="I661" i="22"/>
  <c r="J661" i="22" s="1"/>
  <c r="I647" i="22"/>
  <c r="J647" i="22" s="1"/>
  <c r="I466" i="22"/>
  <c r="J466" i="22" s="1"/>
  <c r="I387" i="22"/>
  <c r="J387" i="22" s="1"/>
  <c r="I223" i="22"/>
  <c r="J223" i="22" s="1"/>
  <c r="I185" i="22"/>
  <c r="J185" i="22" s="1"/>
  <c r="I631" i="22"/>
  <c r="J631" i="22" s="1"/>
  <c r="I580" i="22"/>
  <c r="J580" i="22" s="1"/>
  <c r="I112" i="22"/>
  <c r="J112" i="22" s="1"/>
  <c r="I628" i="22"/>
  <c r="J628" i="22" s="1"/>
  <c r="I567" i="22"/>
  <c r="J567" i="22" s="1"/>
  <c r="I699" i="22"/>
  <c r="J699" i="22" s="1"/>
  <c r="I594" i="22"/>
  <c r="J594" i="22" s="1"/>
  <c r="I152" i="22"/>
  <c r="J152" i="22" s="1"/>
  <c r="I691" i="22"/>
  <c r="J691" i="22" s="1"/>
  <c r="I488" i="22"/>
  <c r="J488" i="22" s="1"/>
  <c r="I449" i="22"/>
  <c r="J449" i="22" s="1"/>
  <c r="I537" i="22"/>
  <c r="J537" i="22" s="1"/>
  <c r="I399" i="22"/>
  <c r="J399" i="22" s="1"/>
  <c r="I228" i="22"/>
  <c r="J228" i="22" s="1"/>
  <c r="I479" i="22"/>
  <c r="J479" i="22" s="1"/>
  <c r="I397" i="22"/>
  <c r="J397" i="22" s="1"/>
  <c r="I520" i="22"/>
  <c r="J520" i="22" s="1"/>
  <c r="I257" i="22"/>
  <c r="J257" i="22" s="1"/>
  <c r="I12" i="22"/>
  <c r="J12" i="22" s="1"/>
  <c r="I675" i="22"/>
  <c r="J675" i="22" s="1"/>
  <c r="J147" i="22"/>
  <c r="J37" i="22"/>
  <c r="I632" i="22"/>
  <c r="J632" i="22" s="1"/>
  <c r="I503" i="22"/>
  <c r="J503" i="22" s="1"/>
  <c r="I548" i="22"/>
  <c r="J548" i="22" s="1"/>
  <c r="I525" i="22"/>
  <c r="J525" i="22" s="1"/>
  <c r="I114" i="22"/>
  <c r="J114" i="22" s="1"/>
  <c r="I144" i="22"/>
  <c r="J144" i="22" s="1"/>
  <c r="I168" i="22"/>
  <c r="J168" i="22" s="1"/>
  <c r="I455" i="22"/>
  <c r="J455" i="22" s="1"/>
  <c r="I563" i="22"/>
  <c r="J563" i="22" s="1"/>
  <c r="I582" i="22"/>
  <c r="J582" i="22" s="1"/>
  <c r="I634" i="22"/>
  <c r="J634" i="22" s="1"/>
  <c r="J141" i="22"/>
  <c r="I282" i="22"/>
  <c r="J282" i="22" s="1"/>
  <c r="I516" i="22"/>
  <c r="J516" i="22" s="1"/>
  <c r="I510" i="22"/>
  <c r="J510" i="22" s="1"/>
  <c r="I686" i="22"/>
  <c r="J686" i="22" s="1"/>
  <c r="J78" i="22"/>
  <c r="I6" i="22"/>
  <c r="J6" i="22" s="1"/>
  <c r="I366" i="22"/>
  <c r="J366" i="22" s="1"/>
  <c r="J173" i="22"/>
  <c r="J142" i="22"/>
  <c r="I254" i="22"/>
  <c r="J254" i="22" s="1"/>
  <c r="I329" i="22"/>
  <c r="J329" i="22" s="1"/>
  <c r="I377" i="22"/>
  <c r="J377" i="22" s="1"/>
  <c r="I120" i="22"/>
  <c r="J120" i="22" s="1"/>
  <c r="I677" i="22"/>
  <c r="J677" i="22" s="1"/>
  <c r="J146" i="22"/>
  <c r="I521" i="22"/>
  <c r="J521" i="22" s="1"/>
  <c r="I101" i="22"/>
  <c r="J101" i="22" s="1"/>
  <c r="I535" i="22"/>
  <c r="J535" i="22" s="1"/>
  <c r="I149" i="22"/>
  <c r="J149" i="22" s="1"/>
  <c r="I218" i="22"/>
  <c r="J218" i="22" s="1"/>
  <c r="J67" i="22"/>
  <c r="I620" i="22"/>
  <c r="J620" i="22" s="1"/>
  <c r="I494" i="22"/>
  <c r="J494" i="22" s="1"/>
  <c r="I725" i="22"/>
  <c r="J725" i="22" s="1"/>
  <c r="I314" i="22"/>
  <c r="J314" i="22" s="1"/>
  <c r="I522" i="22"/>
  <c r="J522" i="22" s="1"/>
  <c r="I671" i="22"/>
  <c r="J671" i="22" s="1"/>
  <c r="I3" i="22"/>
  <c r="J3" i="22" s="1"/>
  <c r="I249" i="22"/>
  <c r="J249" i="22" s="1"/>
  <c r="I278" i="22"/>
  <c r="J278" i="22" s="1"/>
  <c r="I342" i="22"/>
  <c r="J342" i="22" s="1"/>
  <c r="J72" i="22"/>
  <c r="I464" i="22"/>
  <c r="J464" i="22" s="1"/>
  <c r="I356" i="22"/>
  <c r="J356" i="22" s="1"/>
  <c r="I531" i="22"/>
  <c r="J531" i="22" s="1"/>
  <c r="I181" i="22"/>
  <c r="J181" i="22" s="1"/>
  <c r="J14" i="22"/>
  <c r="I364" i="22"/>
  <c r="J364" i="22" s="1"/>
  <c r="I623" i="22"/>
  <c r="J623" i="22" s="1"/>
  <c r="I322" i="22"/>
  <c r="J322" i="22" s="1"/>
  <c r="J60" i="22"/>
  <c r="I655" i="22"/>
  <c r="J655" i="22" s="1"/>
  <c r="I543" i="22"/>
  <c r="J543" i="22" s="1"/>
  <c r="I467" i="22"/>
  <c r="J467" i="22" s="1"/>
  <c r="I122" i="22"/>
  <c r="J122" i="22" s="1"/>
  <c r="I612" i="22"/>
  <c r="J612" i="22" s="1"/>
  <c r="I198" i="22"/>
  <c r="J198" i="22" s="1"/>
  <c r="I712" i="22"/>
  <c r="J712" i="22" s="1"/>
  <c r="I176" i="22"/>
  <c r="J176" i="22" s="1"/>
  <c r="J104" i="22"/>
  <c r="I159" i="22"/>
  <c r="J159" i="22" s="1"/>
  <c r="I604" i="22"/>
  <c r="J604" i="22" s="1"/>
  <c r="I400" i="22"/>
  <c r="J400" i="22" s="1"/>
  <c r="I602" i="22"/>
  <c r="J602" i="22" s="1"/>
  <c r="J118" i="22"/>
  <c r="I310" i="22"/>
  <c r="J310" i="22" s="1"/>
  <c r="J177" i="22"/>
  <c r="J161" i="22"/>
  <c r="I91" i="22"/>
  <c r="J91" i="22" s="1"/>
  <c r="I106" i="22"/>
  <c r="J106" i="22" s="1"/>
  <c r="I704" i="22"/>
  <c r="J704" i="22" s="1"/>
  <c r="I597" i="22"/>
  <c r="J597" i="22" s="1"/>
  <c r="I577" i="22"/>
  <c r="J577" i="22" s="1"/>
  <c r="J216" i="22"/>
  <c r="I321" i="22"/>
  <c r="J321" i="22" s="1"/>
  <c r="J115" i="22"/>
  <c r="J15" i="22"/>
  <c r="I566" i="22"/>
  <c r="J566" i="22" s="1"/>
  <c r="J109" i="22"/>
  <c r="I500" i="22"/>
  <c r="J500" i="22" s="1"/>
  <c r="I701" i="22"/>
  <c r="J701" i="22" s="1"/>
  <c r="I239" i="22"/>
  <c r="J239" i="22" s="1"/>
  <c r="I618" i="22"/>
  <c r="J618" i="22" s="1"/>
  <c r="I595" i="22"/>
  <c r="J595" i="22" s="1"/>
  <c r="I256" i="22"/>
  <c r="J256" i="22" s="1"/>
  <c r="I215" i="22"/>
  <c r="J215" i="22" s="1"/>
  <c r="I651" i="22"/>
  <c r="J651" i="22" s="1"/>
  <c r="I293" i="22"/>
  <c r="J293" i="22" s="1"/>
  <c r="J165" i="22"/>
  <c r="I383" i="22"/>
  <c r="J383" i="22" s="1"/>
  <c r="I349" i="22"/>
  <c r="J349" i="22" s="1"/>
  <c r="I252" i="22"/>
  <c r="J252" i="22" s="1"/>
  <c r="I670" i="22"/>
  <c r="J670" i="22" s="1"/>
  <c r="I486" i="22"/>
  <c r="J486" i="22" s="1"/>
  <c r="I715" i="22"/>
  <c r="J715" i="22" s="1"/>
  <c r="I456" i="22"/>
  <c r="J456" i="22" s="1"/>
  <c r="I616" i="22"/>
  <c r="J616" i="22" s="1"/>
  <c r="J192" i="22"/>
  <c r="I340" i="22"/>
  <c r="J340" i="22" s="1"/>
  <c r="I401" i="22"/>
  <c r="J401" i="22" s="1"/>
  <c r="I417" i="22"/>
  <c r="J417" i="22" s="1"/>
  <c r="I358" i="22"/>
  <c r="J358" i="22" s="1"/>
  <c r="I643" i="22"/>
  <c r="J643" i="22" s="1"/>
  <c r="I351" i="22"/>
  <c r="J351" i="22" s="1"/>
  <c r="I598" i="22"/>
  <c r="J598" i="22" s="1"/>
  <c r="J16" i="22"/>
  <c r="I716" i="22"/>
  <c r="J716" i="22" s="1"/>
  <c r="I637" i="22"/>
  <c r="J637" i="22" s="1"/>
  <c r="I251" i="22"/>
  <c r="J251" i="22" s="1"/>
  <c r="I421" i="22"/>
  <c r="J421" i="22" s="1"/>
  <c r="I99" i="22"/>
  <c r="J99" i="22" s="1"/>
  <c r="I272" i="22"/>
  <c r="J272" i="22" s="1"/>
  <c r="I459" i="22"/>
  <c r="J459" i="22" s="1"/>
  <c r="J214" i="22"/>
  <c r="I232" i="22"/>
  <c r="J232" i="22" s="1"/>
  <c r="J135" i="22"/>
  <c r="I102" i="22"/>
  <c r="J102" i="22" s="1"/>
  <c r="I244" i="22"/>
  <c r="J244" i="22" s="1"/>
  <c r="I231" i="22"/>
  <c r="J231" i="22" s="1"/>
  <c r="I458" i="22"/>
  <c r="J458" i="22" s="1"/>
  <c r="I295" i="22"/>
  <c r="J295" i="22" s="1"/>
  <c r="I663" i="22"/>
  <c r="J663" i="22" s="1"/>
  <c r="I682" i="22"/>
  <c r="J682" i="22" s="1"/>
  <c r="I453" i="22"/>
  <c r="J453" i="22" s="1"/>
  <c r="I574" i="22"/>
  <c r="J574" i="22" s="1"/>
  <c r="I372" i="22"/>
  <c r="J372" i="22" s="1"/>
  <c r="I429" i="22"/>
  <c r="J429" i="22" s="1"/>
  <c r="I665" i="22"/>
  <c r="J665" i="22" s="1"/>
  <c r="I243" i="22"/>
  <c r="J243" i="22" s="1"/>
  <c r="I413" i="22"/>
  <c r="J413" i="22" s="1"/>
  <c r="I658" i="22"/>
  <c r="J658" i="22" s="1"/>
  <c r="I641" i="22"/>
  <c r="J641" i="22" s="1"/>
  <c r="I544" i="22"/>
  <c r="J544" i="22" s="1"/>
  <c r="I518" i="22"/>
  <c r="J518" i="22" s="1"/>
  <c r="I127" i="22"/>
  <c r="J127" i="22" s="1"/>
  <c r="I709" i="22"/>
  <c r="J709" i="22" s="1"/>
  <c r="J34" i="22"/>
  <c r="I317" i="22"/>
  <c r="J317" i="22" s="1"/>
  <c r="J32" i="22"/>
  <c r="I570" i="22"/>
  <c r="J570" i="22" s="1"/>
  <c r="I333" i="22"/>
  <c r="J333" i="22" s="1"/>
  <c r="I291" i="22"/>
  <c r="J291" i="22" s="1"/>
  <c r="I301" i="22"/>
  <c r="J301" i="22" s="1"/>
  <c r="I74" i="22"/>
  <c r="J74" i="22" s="1"/>
  <c r="I635" i="22"/>
  <c r="J635" i="22" s="1"/>
  <c r="I460" i="22"/>
  <c r="J460" i="22" s="1"/>
  <c r="I420" i="22"/>
  <c r="J420" i="22" s="1"/>
  <c r="I424" i="22"/>
  <c r="J424" i="22" s="1"/>
  <c r="I496" i="22"/>
  <c r="J496" i="22" s="1"/>
  <c r="I433" i="22"/>
  <c r="J433" i="22" s="1"/>
  <c r="I259" i="22"/>
  <c r="J259" i="22" s="1"/>
  <c r="I477" i="22"/>
  <c r="J477" i="22" s="1"/>
  <c r="I728" i="22"/>
  <c r="J728" i="22" s="1"/>
  <c r="I172" i="22"/>
  <c r="J172" i="22" s="1"/>
  <c r="I431" i="22"/>
  <c r="J431" i="22" s="1"/>
  <c r="I707" i="22"/>
  <c r="J707" i="22" s="1"/>
  <c r="I557" i="22"/>
  <c r="J557" i="22" s="1"/>
  <c r="J119" i="22"/>
  <c r="J85" i="22"/>
  <c r="I39" i="22"/>
  <c r="J39" i="22" s="1"/>
  <c r="I48" i="22"/>
  <c r="J48" i="22" s="1"/>
  <c r="I357" i="22"/>
  <c r="J357" i="22" s="1"/>
  <c r="I355" i="22"/>
  <c r="J355" i="22" s="1"/>
  <c r="I388" i="22"/>
  <c r="J388" i="22" s="1"/>
  <c r="J199" i="22"/>
  <c r="I442" i="22"/>
  <c r="J442" i="22" s="1"/>
  <c r="J64" i="22"/>
  <c r="I396" i="22"/>
  <c r="J396" i="22" s="1"/>
  <c r="I600" i="22"/>
  <c r="J600" i="22" s="1"/>
  <c r="I267" i="22"/>
  <c r="J267" i="22" s="1"/>
  <c r="I368" i="22"/>
  <c r="J368" i="22" s="1"/>
  <c r="I268" i="22"/>
  <c r="J268" i="22" s="1"/>
  <c r="I311" i="22"/>
  <c r="J311" i="22" s="1"/>
  <c r="I472" i="22"/>
  <c r="J472" i="22" s="1"/>
  <c r="J117" i="22"/>
  <c r="I427" i="22"/>
  <c r="J427" i="22" s="1"/>
  <c r="J68" i="22"/>
  <c r="I230" i="22"/>
  <c r="J230" i="22" s="1"/>
  <c r="I569" i="22"/>
  <c r="J569" i="22" s="1"/>
  <c r="J137" i="22"/>
  <c r="I365" i="22"/>
  <c r="J365" i="22" s="1"/>
  <c r="I502" i="22"/>
  <c r="J502" i="22" s="1"/>
  <c r="I265" i="22"/>
  <c r="J265" i="22" s="1"/>
  <c r="I727" i="22"/>
  <c r="J727" i="22" s="1"/>
  <c r="I294" i="22"/>
  <c r="J294" i="22" s="1"/>
  <c r="I564" i="22"/>
  <c r="J564" i="22" s="1"/>
  <c r="I345" i="22"/>
  <c r="J345" i="22" s="1"/>
  <c r="J186" i="22"/>
  <c r="J131" i="22"/>
  <c r="J73" i="22"/>
  <c r="I679" i="22"/>
  <c r="J679" i="22" s="1"/>
  <c r="I422" i="22"/>
  <c r="J422" i="22" s="1"/>
  <c r="I603" i="22"/>
  <c r="J603" i="22" s="1"/>
  <c r="I489" i="22"/>
  <c r="J489" i="22" s="1"/>
  <c r="I626" i="22"/>
  <c r="J626" i="22" s="1"/>
  <c r="I341" i="22"/>
  <c r="J341" i="22" s="1"/>
  <c r="I327" i="22"/>
  <c r="J327" i="22" s="1"/>
  <c r="I238" i="22"/>
  <c r="J238" i="22" s="1"/>
  <c r="I339" i="22"/>
  <c r="J339" i="22" s="1"/>
  <c r="I471" i="22"/>
  <c r="J471" i="22" s="1"/>
  <c r="I478" i="22"/>
  <c r="J478" i="22" s="1"/>
  <c r="I672" i="22"/>
  <c r="J672" i="22" s="1"/>
  <c r="I174" i="22"/>
  <c r="J174" i="22" s="1"/>
  <c r="I547" i="22"/>
  <c r="J547" i="22" s="1"/>
  <c r="J45" i="22"/>
  <c r="I129" i="22"/>
  <c r="J129" i="22" s="1"/>
  <c r="I614" i="22"/>
  <c r="J614" i="22" s="1"/>
  <c r="I156" i="22"/>
  <c r="J156" i="22" s="1"/>
  <c r="J70" i="22"/>
  <c r="I558" i="22"/>
  <c r="J558" i="22" s="1"/>
  <c r="I297" i="22"/>
  <c r="J297" i="22" s="1"/>
  <c r="I657" i="22"/>
  <c r="J657" i="22" s="1"/>
  <c r="I226" i="22"/>
  <c r="J226" i="22" s="1"/>
  <c r="I457" i="22"/>
  <c r="J457" i="22" s="1"/>
  <c r="I511" i="22"/>
  <c r="J511" i="22" s="1"/>
  <c r="I527" i="22"/>
  <c r="J527" i="22" s="1"/>
  <c r="I47" i="22"/>
  <c r="J47" i="22" s="1"/>
  <c r="I572" i="22"/>
  <c r="J572" i="22" s="1"/>
  <c r="I532" i="22"/>
  <c r="J532" i="22" s="1"/>
  <c r="J57" i="22"/>
  <c r="J208" i="22"/>
  <c r="J155" i="22"/>
  <c r="J50" i="22"/>
  <c r="I497" i="22"/>
  <c r="J497" i="22" s="1"/>
  <c r="J43" i="22"/>
  <c r="I588" i="22"/>
  <c r="J588" i="22" s="1"/>
  <c r="I145" i="22"/>
  <c r="J145" i="22" s="1"/>
  <c r="J51" i="22"/>
  <c r="J204" i="22"/>
  <c r="I625" i="22"/>
  <c r="J625" i="22" s="1"/>
  <c r="J42" i="22"/>
  <c r="I468" i="22"/>
  <c r="J468" i="22" s="1"/>
  <c r="I284" i="22"/>
  <c r="J284" i="22" s="1"/>
  <c r="I225" i="22"/>
  <c r="J225" i="22" s="1"/>
  <c r="I708" i="22"/>
  <c r="J708" i="22" s="1"/>
  <c r="J77" i="22"/>
  <c r="I476" i="22"/>
  <c r="J476" i="22" s="1"/>
  <c r="I138" i="22"/>
  <c r="J138" i="22" s="1"/>
  <c r="J83" i="22"/>
  <c r="I607" i="22"/>
  <c r="J607" i="22" s="1"/>
  <c r="I367" i="22"/>
  <c r="J367" i="22" s="1"/>
  <c r="I7" i="22"/>
  <c r="J7" i="22" s="1"/>
  <c r="J69" i="22"/>
  <c r="I304" i="22"/>
  <c r="J304" i="22" s="1"/>
  <c r="I451" i="22"/>
  <c r="J451" i="22" s="1"/>
  <c r="I506" i="22"/>
  <c r="J506" i="22" s="1"/>
  <c r="J217" i="22"/>
  <c r="I473" i="22"/>
  <c r="J473" i="22" s="1"/>
  <c r="I586" i="22"/>
  <c r="J586" i="22" s="1"/>
  <c r="I583" i="22"/>
  <c r="J583" i="22" s="1"/>
  <c r="I590" i="22"/>
  <c r="J590" i="22" s="1"/>
  <c r="I41" i="22"/>
  <c r="J41" i="22" s="1"/>
  <c r="I334" i="22"/>
  <c r="J334" i="22" s="1"/>
  <c r="I337" i="22"/>
  <c r="J337" i="22" s="1"/>
  <c r="I688" i="22"/>
  <c r="J688" i="22" s="1"/>
  <c r="I234" i="22"/>
  <c r="J234" i="22" s="1"/>
  <c r="I695" i="22"/>
  <c r="J695" i="22" s="1"/>
  <c r="J40" i="22"/>
  <c r="I286" i="22"/>
  <c r="J286" i="22" s="1"/>
  <c r="I326" i="22"/>
  <c r="J326" i="22" s="1"/>
  <c r="I241" i="22"/>
  <c r="J241" i="22" s="1"/>
  <c r="J220" i="22"/>
  <c r="I481" i="22"/>
  <c r="J481" i="22" s="1"/>
  <c r="I621" i="22"/>
  <c r="J621" i="22" s="1"/>
  <c r="I703" i="22"/>
  <c r="J703" i="22" s="1"/>
  <c r="I285" i="22"/>
  <c r="J285" i="22" s="1"/>
  <c r="I499" i="22"/>
  <c r="J499" i="22" s="1"/>
  <c r="I584" i="22"/>
  <c r="J584" i="22" s="1"/>
  <c r="J134" i="22"/>
  <c r="I128" i="22"/>
  <c r="J128" i="22" s="1"/>
  <c r="I315" i="22"/>
  <c r="J315" i="22" s="1"/>
  <c r="J191" i="22"/>
  <c r="I264" i="22"/>
  <c r="J264" i="22" s="1"/>
  <c r="I360" i="22"/>
  <c r="J360" i="22" s="1"/>
  <c r="I258" i="22"/>
  <c r="J258" i="22" s="1"/>
  <c r="I470" i="22"/>
  <c r="J470" i="22" s="1"/>
  <c r="J82" i="22"/>
  <c r="I733" i="22"/>
  <c r="J733" i="22" s="1"/>
  <c r="I403" i="22"/>
  <c r="J403" i="22" s="1"/>
  <c r="I714" i="22"/>
  <c r="J714" i="22" s="1"/>
  <c r="I654" i="22"/>
  <c r="J654" i="22" s="1"/>
  <c r="I409" i="22"/>
  <c r="J409" i="22" s="1"/>
  <c r="I495" i="22"/>
  <c r="J495" i="22" s="1"/>
  <c r="I438" i="22"/>
  <c r="J438" i="22" s="1"/>
  <c r="J23" i="22"/>
  <c r="I31" i="22"/>
  <c r="J31" i="22" s="1"/>
  <c r="I261" i="22"/>
  <c r="J261" i="22" s="1"/>
  <c r="I592" i="22"/>
  <c r="J592" i="22" s="1"/>
  <c r="I196" i="22"/>
  <c r="J196" i="22" s="1"/>
  <c r="I235" i="22"/>
  <c r="J235" i="22" s="1"/>
  <c r="I11" i="22"/>
  <c r="J11" i="22" s="1"/>
  <c r="I611" i="22"/>
  <c r="J611" i="22" s="1"/>
  <c r="J188" i="22"/>
  <c r="I430" i="22"/>
  <c r="J430" i="22" s="1"/>
  <c r="I711" i="22"/>
  <c r="J711" i="22" s="1"/>
  <c r="J88" i="22"/>
  <c r="I354" i="22"/>
  <c r="J354" i="22" s="1"/>
  <c r="I720" i="22"/>
  <c r="J720" i="22" s="1"/>
  <c r="I724" i="22"/>
  <c r="J724" i="22" s="1"/>
  <c r="I568" i="22"/>
  <c r="J568" i="22" s="1"/>
  <c r="I653" i="22"/>
  <c r="J653" i="22" s="1"/>
  <c r="I390" i="22"/>
  <c r="J390" i="22" s="1"/>
  <c r="I617" i="22"/>
  <c r="J617" i="22" s="1"/>
  <c r="I552" i="22"/>
  <c r="J552" i="22" s="1"/>
  <c r="J130" i="22"/>
  <c r="I183" i="22"/>
  <c r="J183" i="22" s="1"/>
  <c r="I319" i="22"/>
  <c r="J319" i="22" s="1"/>
  <c r="I498" i="22"/>
  <c r="J498" i="22" s="1"/>
  <c r="I447" i="22"/>
  <c r="J447" i="22" s="1"/>
  <c r="I246" i="22"/>
  <c r="J246" i="22" s="1"/>
  <c r="J136" i="22"/>
  <c r="I384" i="22"/>
  <c r="J384" i="22" s="1"/>
  <c r="I697" i="22"/>
  <c r="J697" i="22" s="1"/>
  <c r="I490" i="22"/>
  <c r="J490" i="22" s="1"/>
  <c r="I323" i="22"/>
  <c r="J323" i="22" s="1"/>
  <c r="I292" i="22"/>
  <c r="J292" i="22" s="1"/>
  <c r="I692" i="22"/>
  <c r="J692" i="22" s="1"/>
  <c r="I194" i="22"/>
  <c r="J194" i="22" s="1"/>
  <c r="I348" i="22"/>
  <c r="J348" i="22" s="1"/>
  <c r="I636" i="22"/>
  <c r="J636" i="22" s="1"/>
  <c r="J169" i="22"/>
  <c r="I164" i="22"/>
  <c r="J164" i="22" s="1"/>
  <c r="I529" i="22"/>
  <c r="J529" i="22" s="1"/>
  <c r="I444" i="22"/>
  <c r="J444" i="22" s="1"/>
  <c r="J182" i="22"/>
  <c r="I694" i="22"/>
  <c r="J694" i="22" s="1"/>
  <c r="I324" i="22"/>
  <c r="J324" i="22" s="1"/>
  <c r="I381" i="22"/>
  <c r="J381" i="22" s="1"/>
  <c r="I556" i="22"/>
  <c r="J556" i="22" s="1"/>
  <c r="I619" i="22"/>
  <c r="J619" i="22" s="1"/>
  <c r="I29" i="22"/>
  <c r="J29" i="22" s="1"/>
  <c r="J113" i="22"/>
  <c r="I514" i="22"/>
  <c r="J514" i="22" s="1"/>
  <c r="I300" i="22"/>
  <c r="J300" i="22" s="1"/>
  <c r="I493" i="22"/>
  <c r="J493" i="22" s="1"/>
  <c r="I209" i="22"/>
  <c r="J209" i="22" s="1"/>
  <c r="I718" i="22"/>
  <c r="J718" i="22" s="1"/>
  <c r="I370" i="22"/>
  <c r="J370" i="22" s="1"/>
  <c r="J205" i="22"/>
  <c r="I656" i="22"/>
  <c r="J656" i="22" s="1"/>
  <c r="I171" i="22"/>
  <c r="J171" i="22" s="1"/>
  <c r="I581" i="22"/>
  <c r="J581" i="22" s="1"/>
  <c r="I585" i="22"/>
  <c r="J585" i="22" s="1"/>
  <c r="I685" i="22"/>
  <c r="J685" i="22" s="1"/>
  <c r="I428" i="22"/>
  <c r="J428" i="22" s="1"/>
  <c r="I269" i="22"/>
  <c r="J269" i="22" s="1"/>
  <c r="I287" i="22"/>
  <c r="J287" i="22" s="1"/>
  <c r="J56" i="22"/>
  <c r="I211" i="22"/>
  <c r="J211" i="22" s="1"/>
  <c r="J154" i="22"/>
  <c r="I644" i="22"/>
  <c r="J644" i="22" s="1"/>
  <c r="I410" i="22"/>
  <c r="J410" i="22" s="1"/>
  <c r="I274" i="22"/>
  <c r="J274" i="22" s="1"/>
  <c r="J75" i="22"/>
  <c r="I432" i="22"/>
  <c r="J432" i="22" s="1"/>
  <c r="I143" i="22"/>
  <c r="J143" i="22" s="1"/>
  <c r="I313" i="22"/>
  <c r="J313" i="22" s="1"/>
  <c r="I184" i="22"/>
  <c r="J184" i="22" s="1"/>
  <c r="I306" i="22"/>
  <c r="J306" i="22" s="1"/>
  <c r="J201" i="22"/>
  <c r="I690" i="22"/>
  <c r="J690" i="22" s="1"/>
  <c r="I668" i="22"/>
  <c r="J668" i="22" s="1"/>
  <c r="I700" i="22"/>
  <c r="J700" i="22" s="1"/>
  <c r="I273" i="22"/>
  <c r="J273" i="22" s="1"/>
  <c r="J98" i="22"/>
  <c r="I305" i="22"/>
  <c r="J305" i="22" s="1"/>
  <c r="I395" i="22"/>
  <c r="J395" i="22" s="1"/>
  <c r="I275" i="22"/>
  <c r="J275" i="22" s="1"/>
  <c r="I419" i="22"/>
  <c r="J419" i="22" s="1"/>
  <c r="I719" i="22"/>
  <c r="J719" i="22" s="1"/>
  <c r="I613" i="22"/>
  <c r="J613" i="22" s="1"/>
  <c r="I579" i="22"/>
  <c r="J579" i="22" s="1"/>
  <c r="I379" i="22"/>
  <c r="J379" i="22" s="1"/>
  <c r="I393" i="22"/>
  <c r="J393" i="22" s="1"/>
  <c r="J110" i="22"/>
  <c r="I346" i="22"/>
  <c r="J346" i="22" s="1"/>
  <c r="I629" i="22"/>
  <c r="J629" i="22" s="1"/>
  <c r="I539" i="22"/>
  <c r="J539" i="22" s="1"/>
  <c r="I687" i="22"/>
  <c r="J687" i="22" s="1"/>
  <c r="I645" i="22"/>
  <c r="J645" i="22" s="1"/>
  <c r="I649" i="22"/>
  <c r="J649" i="22" s="1"/>
  <c r="I596" i="22"/>
  <c r="J596" i="22" s="1"/>
  <c r="J121" i="22"/>
  <c r="I721" i="22"/>
  <c r="J721" i="22" s="1"/>
  <c r="I391" i="22"/>
  <c r="J391" i="22" s="1"/>
  <c r="I325" i="22"/>
  <c r="J325" i="22" s="1"/>
  <c r="I336" i="22"/>
  <c r="J336" i="22" s="1"/>
  <c r="I652" i="22"/>
  <c r="J652" i="22" s="1"/>
  <c r="J140" i="22"/>
  <c r="I681" i="22"/>
  <c r="J681" i="22" s="1"/>
  <c r="I664" i="22"/>
  <c r="J664" i="22" s="1"/>
  <c r="J200" i="22"/>
  <c r="I673" i="22"/>
  <c r="J673" i="22" s="1"/>
  <c r="I475" i="22"/>
  <c r="J475" i="22" s="1"/>
  <c r="I676" i="22"/>
  <c r="J676" i="22" s="1"/>
  <c r="I439" i="22"/>
  <c r="J439" i="22" s="1"/>
  <c r="I189" i="22"/>
  <c r="J189" i="22" s="1"/>
  <c r="I576" i="22"/>
  <c r="J576" i="22" s="1"/>
  <c r="I373" i="22"/>
  <c r="J373" i="22" s="1"/>
  <c r="I312" i="22"/>
  <c r="J312" i="22" s="1"/>
  <c r="I386" i="22"/>
  <c r="J386" i="22" s="1"/>
  <c r="I202" i="22"/>
  <c r="J202" i="22" s="1"/>
  <c r="I353" i="22"/>
  <c r="J353" i="22" s="1"/>
  <c r="I491" i="22"/>
  <c r="J491" i="22" s="1"/>
  <c r="I696" i="22"/>
  <c r="J696" i="22" s="1"/>
  <c r="I560" i="22"/>
  <c r="J560" i="22" s="1"/>
  <c r="I589" i="22"/>
  <c r="J589" i="22" s="1"/>
  <c r="I541" i="22"/>
  <c r="J541" i="22" s="1"/>
  <c r="I212" i="22"/>
  <c r="J212" i="22" s="1"/>
  <c r="I546" i="22"/>
  <c r="J546" i="22" s="1"/>
  <c r="I573" i="22"/>
  <c r="J573" i="22" s="1"/>
  <c r="I213" i="22"/>
  <c r="J213" i="22" s="1"/>
  <c r="I331" i="22"/>
  <c r="J331" i="22" s="1"/>
  <c r="I426" i="22"/>
  <c r="J426" i="22" s="1"/>
  <c r="I316" i="22"/>
  <c r="J316" i="22" s="1"/>
  <c r="I416" i="22"/>
  <c r="J416" i="22" s="1"/>
  <c r="I483" i="22"/>
  <c r="J483" i="22" s="1"/>
  <c r="J160" i="22"/>
  <c r="I71" i="22"/>
  <c r="J71" i="22" s="1"/>
  <c r="I605" i="22"/>
  <c r="J605" i="22" s="1"/>
  <c r="I111" i="22"/>
  <c r="J111" i="22" s="1"/>
  <c r="I59" i="22"/>
  <c r="J59" i="22" s="1"/>
  <c r="I87" i="22"/>
  <c r="J87" i="22" s="1"/>
  <c r="I526" i="22"/>
  <c r="J526" i="22" s="1"/>
  <c r="I646" i="22"/>
  <c r="J646" i="22" s="1"/>
  <c r="J139" i="22"/>
  <c r="I591" i="22"/>
  <c r="J591" i="22" s="1"/>
  <c r="I222" i="22"/>
  <c r="J222" i="22" s="1"/>
  <c r="I440" i="22"/>
  <c r="J440" i="22" s="1"/>
  <c r="J55" i="22"/>
  <c r="I8" i="22"/>
  <c r="J8" i="22" s="1"/>
  <c r="I538" i="22"/>
  <c r="J538" i="22" s="1"/>
  <c r="I352" i="22"/>
  <c r="J352" i="22" s="1"/>
  <c r="I524" i="22"/>
  <c r="J524" i="22" s="1"/>
  <c r="I446" i="22"/>
  <c r="J446" i="22" s="1"/>
  <c r="J151" i="22"/>
  <c r="I290" i="22"/>
  <c r="J290" i="22" s="1"/>
  <c r="I414" i="22"/>
  <c r="J414" i="22" s="1"/>
  <c r="I452" i="22"/>
  <c r="J452" i="22" s="1"/>
  <c r="I236" i="22"/>
  <c r="J236" i="22" s="1"/>
  <c r="I465" i="22"/>
  <c r="J465" i="22" s="1"/>
  <c r="I210" i="22"/>
  <c r="J210" i="22" s="1"/>
  <c r="I35" i="22"/>
  <c r="J35" i="22" s="1"/>
  <c r="I17" i="22"/>
  <c r="J17" i="22" s="1"/>
  <c r="J38" i="22"/>
  <c r="J27" i="22"/>
  <c r="I375" i="22"/>
  <c r="J375" i="22" s="1"/>
  <c r="I270" i="22"/>
  <c r="J270" i="22" s="1"/>
  <c r="I587" i="22"/>
  <c r="J587" i="22" s="1"/>
  <c r="I277" i="22"/>
  <c r="J277" i="22" s="1"/>
  <c r="J153" i="22"/>
  <c r="I487" i="22"/>
  <c r="J487" i="22" s="1"/>
  <c r="I683" i="22"/>
  <c r="J683" i="22" s="1"/>
  <c r="I454" i="22"/>
  <c r="J454" i="22" s="1"/>
  <c r="J166" i="22"/>
  <c r="I528" i="22"/>
  <c r="J528" i="22" s="1"/>
  <c r="I54" i="22"/>
  <c r="J54" i="22" s="1"/>
  <c r="I289" i="22"/>
  <c r="J289" i="22" s="1"/>
  <c r="I26" i="22"/>
  <c r="J26" i="22" s="1"/>
  <c r="J224" i="22"/>
  <c r="I627" i="22"/>
  <c r="J627" i="22" s="1"/>
  <c r="J28" i="22"/>
  <c r="J25" i="22"/>
  <c r="I309" i="22"/>
  <c r="J309" i="22" s="1"/>
  <c r="I320" i="22"/>
  <c r="J320" i="22" s="1"/>
  <c r="I132" i="22"/>
  <c r="J132" i="22" s="1"/>
  <c r="I162" i="22"/>
  <c r="J162" i="22" s="1"/>
  <c r="J53" i="22"/>
  <c r="J89" i="22"/>
  <c r="I97" i="22"/>
  <c r="J97" i="22" s="1"/>
  <c r="I533" i="22"/>
  <c r="J533" i="22" s="1"/>
  <c r="J190" i="22"/>
  <c r="I606" i="22"/>
  <c r="J606" i="22" s="1"/>
  <c r="I689" i="22"/>
  <c r="J689" i="22" s="1"/>
  <c r="I418" i="22"/>
  <c r="J418" i="22" s="1"/>
  <c r="I19" i="22"/>
  <c r="J19" i="22" s="1"/>
  <c r="J44" i="22"/>
  <c r="I308" i="22"/>
  <c r="J308" i="22" s="1"/>
  <c r="I380" i="22"/>
  <c r="J380" i="22" s="1"/>
  <c r="I633" i="22"/>
  <c r="J633" i="22" s="1"/>
  <c r="I279" i="22"/>
  <c r="J279" i="22" s="1"/>
  <c r="I659" i="22"/>
  <c r="J659" i="22" s="1"/>
  <c r="J206" i="22"/>
  <c r="I484" i="22"/>
  <c r="J484" i="22" s="1"/>
  <c r="I550" i="22"/>
  <c r="J550" i="22" s="1"/>
  <c r="I680" i="22"/>
  <c r="J680" i="22" s="1"/>
  <c r="I318" i="22"/>
  <c r="J318" i="22" s="1"/>
  <c r="I519" i="22"/>
  <c r="J519" i="22" s="1"/>
  <c r="I167" i="22"/>
  <c r="J167" i="22" s="1"/>
  <c r="I705" i="22"/>
  <c r="J705" i="22" s="1"/>
  <c r="I469" i="22"/>
  <c r="J469" i="22" s="1"/>
  <c r="J86" i="22"/>
  <c r="I485" i="22"/>
  <c r="J485" i="22" s="1"/>
  <c r="I328" i="22"/>
  <c r="J328" i="22" s="1"/>
  <c r="I667" i="22"/>
  <c r="J667" i="22" s="1"/>
  <c r="I197" i="22"/>
  <c r="J197" i="22" s="1"/>
  <c r="I240" i="22"/>
  <c r="J240" i="22" s="1"/>
  <c r="I369" i="22"/>
  <c r="J369" i="22" s="1"/>
  <c r="I96" i="22"/>
  <c r="J96" i="22" s="1"/>
  <c r="I307" i="22"/>
  <c r="J307" i="22" s="1"/>
  <c r="I575" i="22"/>
  <c r="J575" i="22" s="1"/>
  <c r="J207" i="22"/>
  <c r="I559" i="22"/>
  <c r="J559" i="22" s="1"/>
  <c r="I281" i="22"/>
  <c r="J281" i="22" s="1"/>
  <c r="I245" i="22"/>
  <c r="J245" i="22" s="1"/>
  <c r="I408" i="22"/>
  <c r="J408" i="22" s="1"/>
  <c r="I350" i="22"/>
  <c r="J350" i="22" s="1"/>
  <c r="I640" i="22"/>
  <c r="J640" i="22" s="1"/>
  <c r="I540" i="22"/>
  <c r="J540" i="22" s="1"/>
  <c r="I415" i="22"/>
  <c r="J415" i="22" s="1"/>
  <c r="I501" i="22"/>
  <c r="J501" i="22" s="1"/>
  <c r="I406" i="22"/>
  <c r="J406" i="22" s="1"/>
  <c r="I123" i="22"/>
  <c r="J123" i="22" s="1"/>
  <c r="I534" i="22"/>
  <c r="J534" i="22" s="1"/>
  <c r="I463" i="22"/>
  <c r="J463" i="22" s="1"/>
  <c r="I52" i="22"/>
  <c r="J52" i="22" s="1"/>
  <c r="I378" i="22"/>
  <c r="J378" i="22" s="1"/>
  <c r="I492" i="22"/>
  <c r="J492" i="22" s="1"/>
  <c r="I507" i="22"/>
  <c r="J507" i="22" s="1"/>
  <c r="I193" i="22"/>
  <c r="J193" i="22" s="1"/>
  <c r="I515" i="22"/>
  <c r="J515" i="22" s="1"/>
  <c r="I343" i="22"/>
  <c r="J343" i="22" s="1"/>
  <c r="I648" i="22"/>
  <c r="J648" i="22" s="1"/>
  <c r="I229" i="22"/>
  <c r="J229" i="22" s="1"/>
  <c r="I126" i="22"/>
  <c r="J126" i="22" s="1"/>
  <c r="I9" i="22"/>
  <c r="J9" i="22" s="1"/>
  <c r="I263" i="22"/>
  <c r="J263" i="22" s="1"/>
  <c r="I434" i="22"/>
  <c r="J434" i="22" s="1"/>
  <c r="I666" i="22"/>
  <c r="J666" i="22" s="1"/>
  <c r="I347" i="22"/>
  <c r="J347" i="22" s="1"/>
  <c r="I717" i="22"/>
  <c r="J717" i="22" s="1"/>
  <c r="I669" i="22"/>
  <c r="J669" i="22" s="1"/>
  <c r="J178" i="22"/>
  <c r="I610" i="22"/>
  <c r="J610" i="22" s="1"/>
  <c r="I624" i="22"/>
  <c r="J624" i="22" s="1"/>
  <c r="J79" i="22"/>
  <c r="J227" i="22"/>
  <c r="J20" i="22"/>
  <c r="I195" i="22"/>
  <c r="J195" i="22" s="1"/>
  <c r="I371" i="22"/>
  <c r="J371" i="22" s="1"/>
  <c r="I615" i="22"/>
  <c r="J615" i="22" s="1"/>
  <c r="I642" i="22"/>
  <c r="J642" i="22" s="1"/>
  <c r="I288" i="22"/>
  <c r="J288" i="22" s="1"/>
  <c r="I530" i="22"/>
  <c r="J530" i="22" s="1"/>
  <c r="I593" i="22"/>
  <c r="J593" i="22" s="1"/>
  <c r="I283" i="22"/>
  <c r="J283" i="22" s="1"/>
  <c r="I233" i="22"/>
  <c r="J233" i="22" s="1"/>
  <c r="I512" i="22"/>
  <c r="J512" i="22" s="1"/>
  <c r="I95" i="22"/>
  <c r="J95" i="22" s="1"/>
  <c r="J100" i="22"/>
  <c r="I443" i="22"/>
  <c r="J443" i="22" s="1"/>
  <c r="J62" i="22"/>
  <c r="I448" i="22"/>
  <c r="J448" i="22" s="1"/>
  <c r="I608" i="22"/>
  <c r="J608" i="22" s="1"/>
  <c r="I445" i="22"/>
  <c r="J445" i="22" s="1"/>
  <c r="J116" i="22"/>
  <c r="J63" i="22"/>
  <c r="I148" i="22"/>
  <c r="J148" i="22" s="1"/>
  <c r="I363" i="22"/>
  <c r="J363" i="22" s="1"/>
  <c r="I508" i="22"/>
  <c r="J508" i="22" s="1"/>
  <c r="I674" i="22"/>
  <c r="J674" i="22" s="1"/>
  <c r="I150" i="22"/>
  <c r="J150" i="22" s="1"/>
  <c r="J18" i="22"/>
  <c r="I482" i="22"/>
  <c r="J482" i="22" s="1"/>
  <c r="I302" i="22"/>
  <c r="J302" i="22" s="1"/>
  <c r="I389" i="22"/>
  <c r="J389" i="22" s="1"/>
  <c r="I599" i="22"/>
  <c r="J599" i="22" s="1"/>
  <c r="I66" i="22"/>
  <c r="J66" i="22" s="1"/>
  <c r="J58" i="22"/>
  <c r="I435" i="22"/>
  <c r="J435" i="22" s="1"/>
  <c r="I693" i="22"/>
  <c r="J693" i="22" s="1"/>
  <c r="I722" i="22"/>
  <c r="J722" i="22" s="1"/>
  <c r="J61" i="22"/>
  <c r="I730" i="22"/>
  <c r="J730" i="22" s="1"/>
  <c r="I480" i="22"/>
  <c r="J480" i="22" s="1"/>
  <c r="I650" i="22"/>
  <c r="J650" i="22" s="1"/>
  <c r="I423" i="22"/>
  <c r="J423" i="22" s="1"/>
  <c r="I385" i="22"/>
  <c r="J385" i="22" s="1"/>
  <c r="I374" i="22"/>
  <c r="J374" i="22" s="1"/>
  <c r="I332" i="22"/>
  <c r="J332" i="22" s="1"/>
  <c r="J10" i="22"/>
  <c r="F81" i="22"/>
  <c r="G81" i="22" s="1"/>
  <c r="H81" i="22" s="1"/>
  <c r="E247" i="22"/>
  <c r="F247" i="22" s="1"/>
  <c r="G247" i="22" s="1"/>
  <c r="H247" i="22" s="1"/>
  <c r="E338" i="22"/>
  <c r="F338" i="22" s="1"/>
  <c r="G338" i="22" s="1"/>
  <c r="E523" i="22"/>
  <c r="F523" i="22" s="1"/>
  <c r="G523" i="22" s="1"/>
  <c r="F124" i="22"/>
  <c r="G124" i="22" s="1"/>
  <c r="H124" i="22" s="1"/>
  <c r="E461" i="22"/>
  <c r="F461" i="22" s="1"/>
  <c r="G461" i="22" s="1"/>
  <c r="H461" i="22" s="1"/>
  <c r="E344" i="22"/>
  <c r="F344" i="22" s="1"/>
  <c r="G344" i="22" s="1"/>
  <c r="H344" i="22" s="1"/>
  <c r="F219" i="22"/>
  <c r="G219" i="22" s="1"/>
  <c r="H219" i="22" s="1"/>
  <c r="E660" i="22"/>
  <c r="F660" i="22" s="1"/>
  <c r="G660" i="22" s="1"/>
  <c r="H660" i="22" s="1"/>
  <c r="E565" i="22"/>
  <c r="F565" i="22" s="1"/>
  <c r="G565" i="22" s="1"/>
  <c r="E402" i="22"/>
  <c r="F402" i="22" s="1"/>
  <c r="G402" i="22" s="1"/>
  <c r="E93" i="22"/>
  <c r="F93" i="22" s="1"/>
  <c r="G93" i="22" s="1"/>
  <c r="H93" i="22" s="1"/>
  <c r="E726" i="22"/>
  <c r="F726" i="22" s="1"/>
  <c r="G726" i="22" s="1"/>
  <c r="H726" i="22" s="1"/>
  <c r="E729" i="22"/>
  <c r="F729" i="22" s="1"/>
  <c r="G729" i="22" s="1"/>
  <c r="H729" i="22" s="1"/>
  <c r="E425" i="22"/>
  <c r="F425" i="22" s="1"/>
  <c r="G425" i="22" s="1"/>
  <c r="H425" i="22" s="1"/>
  <c r="E622" i="22"/>
  <c r="F622" i="22" s="1"/>
  <c r="G622" i="22" s="1"/>
  <c r="H622" i="22" s="1"/>
  <c r="E702" i="22"/>
  <c r="F702" i="22" s="1"/>
  <c r="G702" i="22" s="1"/>
  <c r="H702" i="22" s="1"/>
  <c r="E638" i="22"/>
  <c r="F638" i="22" s="1"/>
  <c r="G638" i="22" s="1"/>
  <c r="G84" i="22"/>
  <c r="E266" i="22"/>
  <c r="F266" i="22" s="1"/>
  <c r="G266" i="22" s="1"/>
  <c r="E361" i="22"/>
  <c r="F361" i="22" s="1"/>
  <c r="G361" i="22" s="1"/>
  <c r="E271" i="22"/>
  <c r="F271" i="22" s="1"/>
  <c r="G271" i="22" s="1"/>
  <c r="H271" i="22" s="1"/>
  <c r="E412" i="22"/>
  <c r="F412" i="22" s="1"/>
  <c r="G412" i="22" s="1"/>
  <c r="H412" i="22" s="1"/>
  <c r="E706" i="22"/>
  <c r="F706" i="22" s="1"/>
  <c r="G706" i="22" s="1"/>
  <c r="H706" i="22" s="1"/>
  <c r="F180" i="22"/>
  <c r="G180" i="22" s="1"/>
  <c r="H180" i="22" s="1"/>
  <c r="E362" i="22"/>
  <c r="F362" i="22" s="1"/>
  <c r="G362" i="22" s="1"/>
  <c r="E359" i="22"/>
  <c r="F359" i="22" s="1"/>
  <c r="G359" i="22" s="1"/>
  <c r="E22" i="22"/>
  <c r="F22" i="22" s="1"/>
  <c r="G22" i="22" s="1"/>
  <c r="H22" i="22" s="1"/>
  <c r="E105" i="22"/>
  <c r="F105" i="22" s="1"/>
  <c r="G105" i="22" s="1"/>
  <c r="H105" i="22" s="1"/>
  <c r="E125" i="22"/>
  <c r="F125" i="22" s="1"/>
  <c r="G125" i="22" s="1"/>
  <c r="E303" i="22"/>
  <c r="F303" i="22" s="1"/>
  <c r="G303" i="22" s="1"/>
  <c r="H303" i="22" s="1"/>
  <c r="E382" i="22"/>
  <c r="F382" i="22" s="1"/>
  <c r="G382" i="22" s="1"/>
  <c r="H382" i="22" s="1"/>
  <c r="E551" i="22"/>
  <c r="F551" i="22" s="1"/>
  <c r="G551" i="22" s="1"/>
  <c r="H551" i="22" s="1"/>
  <c r="E555" i="22"/>
  <c r="F555" i="22" s="1"/>
  <c r="G555" i="22" s="1"/>
  <c r="E163" i="22"/>
  <c r="F163" i="22" s="1"/>
  <c r="G163" i="22" s="1"/>
  <c r="H163" i="22" s="1"/>
  <c r="F179" i="22"/>
  <c r="G179" i="22" s="1"/>
  <c r="F203" i="22"/>
  <c r="G203" i="22" s="1"/>
  <c r="H203" i="22" s="1"/>
  <c r="E630" i="22"/>
  <c r="F630" i="22" s="1"/>
  <c r="G630" i="22" s="1"/>
  <c r="H630" i="22" s="1"/>
  <c r="E30" i="22"/>
  <c r="F30" i="22" s="1"/>
  <c r="G30" i="22" s="1"/>
  <c r="H30" i="22" s="1"/>
  <c r="E276" i="22"/>
  <c r="F276" i="22" s="1"/>
  <c r="G276" i="22" s="1"/>
  <c r="H276" i="22" s="1"/>
  <c r="F21" i="22"/>
  <c r="G21" i="22" s="1"/>
  <c r="H21" i="22" s="1"/>
  <c r="E405" i="22"/>
  <c r="F405" i="22" s="1"/>
  <c r="G405" i="22" s="1"/>
  <c r="F170" i="22"/>
  <c r="G170" i="22" s="1"/>
  <c r="E698" i="22"/>
  <c r="F698" i="22" s="1"/>
  <c r="G698" i="22" s="1"/>
  <c r="H698" i="22" s="1"/>
  <c r="E562" i="22"/>
  <c r="F562" i="22" s="1"/>
  <c r="G562" i="22" s="1"/>
  <c r="H562" i="22" s="1"/>
  <c r="E542" i="22"/>
  <c r="F542" i="22" s="1"/>
  <c r="G542" i="22" s="1"/>
  <c r="E662" i="22"/>
  <c r="F662" i="22" s="1"/>
  <c r="G662" i="22" s="1"/>
  <c r="H662" i="22" s="1"/>
  <c r="E280" i="22"/>
  <c r="F280" i="22" s="1"/>
  <c r="G280" i="22" s="1"/>
  <c r="H280" i="22" s="1"/>
  <c r="E462" i="22"/>
  <c r="F462" i="22" s="1"/>
  <c r="G462" i="22" s="1"/>
  <c r="H462" i="22" s="1"/>
  <c r="E187" i="22"/>
  <c r="F187" i="22" s="1"/>
  <c r="G187" i="22" s="1"/>
  <c r="E578" i="22"/>
  <c r="F578" i="22" s="1"/>
  <c r="G578" i="22" s="1"/>
  <c r="H578" i="22" s="1"/>
  <c r="E76" i="22"/>
  <c r="F76" i="22" s="1"/>
  <c r="G76" i="22" s="1"/>
  <c r="E411" i="22"/>
  <c r="F411" i="22" s="1"/>
  <c r="G411" i="22" s="1"/>
  <c r="E94" i="22"/>
  <c r="F94" i="22" s="1"/>
  <c r="G94" i="22" s="1"/>
  <c r="H94" i="22" s="1"/>
  <c r="E509" i="22"/>
  <c r="F509" i="22" s="1"/>
  <c r="G509" i="22" s="1"/>
  <c r="H509" i="22" s="1"/>
  <c r="E684" i="22"/>
  <c r="F684" i="22" s="1"/>
  <c r="G684" i="22" s="1"/>
  <c r="H684" i="22" s="1"/>
  <c r="E5" i="22"/>
  <c r="F5" i="22" s="1"/>
  <c r="G5" i="22" s="1"/>
  <c r="H5" i="22" s="1"/>
  <c r="E441" i="22"/>
  <c r="F441" i="22" s="1"/>
  <c r="G441" i="22" s="1"/>
  <c r="H441" i="22" s="1"/>
  <c r="E157" i="22"/>
  <c r="F157" i="22" s="1"/>
  <c r="G157" i="22" s="1"/>
  <c r="H157" i="22" s="1"/>
  <c r="E732" i="22"/>
  <c r="F732" i="22" s="1"/>
  <c r="G732" i="22" s="1"/>
  <c r="H732" i="22" s="1"/>
  <c r="E474" i="22"/>
  <c r="F474" i="22" s="1"/>
  <c r="G474" i="22" s="1"/>
  <c r="H474" i="22" s="1"/>
  <c r="E376" i="22"/>
  <c r="F376" i="22" s="1"/>
  <c r="G376" i="22" s="1"/>
  <c r="H376" i="22" s="1"/>
  <c r="F80" i="22"/>
  <c r="G80" i="22" s="1"/>
  <c r="H80" i="22" s="1"/>
  <c r="F4" i="22"/>
  <c r="G4" i="22" s="1"/>
  <c r="H4" i="22" s="1"/>
  <c r="E549" i="22"/>
  <c r="F549" i="22" s="1"/>
  <c r="G549" i="22" s="1"/>
  <c r="H549" i="22" s="1"/>
  <c r="E723" i="22"/>
  <c r="F723" i="22" s="1"/>
  <c r="G723" i="22" s="1"/>
  <c r="E103" i="22"/>
  <c r="F103" i="22" s="1"/>
  <c r="G103" i="22" s="1"/>
  <c r="H103" i="22" s="1"/>
  <c r="E107" i="22"/>
  <c r="F107" i="22" s="1"/>
  <c r="G107" i="22" s="1"/>
  <c r="E601" i="22"/>
  <c r="F601" i="22" s="1"/>
  <c r="G601" i="22" s="1"/>
  <c r="H601" i="22" s="1"/>
  <c r="E513" i="22"/>
  <c r="F513" i="22" s="1"/>
  <c r="G513" i="22" s="1"/>
  <c r="H513" i="22" s="1"/>
  <c r="F158" i="22"/>
  <c r="G158" i="22" s="1"/>
  <c r="H158" i="22" s="1"/>
  <c r="E661" i="22"/>
  <c r="F661" i="22" s="1"/>
  <c r="G661" i="22" s="1"/>
  <c r="H661" i="22" s="1"/>
  <c r="E647" i="22"/>
  <c r="F647" i="22" s="1"/>
  <c r="G647" i="22" s="1"/>
  <c r="H647" i="22" s="1"/>
  <c r="E466" i="22"/>
  <c r="F466" i="22" s="1"/>
  <c r="G466" i="22" s="1"/>
  <c r="H466" i="22" s="1"/>
  <c r="E387" i="22"/>
  <c r="F387" i="22" s="1"/>
  <c r="G387" i="22" s="1"/>
  <c r="E223" i="22"/>
  <c r="F223" i="22" s="1"/>
  <c r="G223" i="22" s="1"/>
  <c r="E185" i="22"/>
  <c r="F185" i="22" s="1"/>
  <c r="G185" i="22" s="1"/>
  <c r="H185" i="22" s="1"/>
  <c r="E631" i="22"/>
  <c r="F631" i="22" s="1"/>
  <c r="G631" i="22" s="1"/>
  <c r="H631" i="22" s="1"/>
  <c r="E580" i="22"/>
  <c r="F580" i="22" s="1"/>
  <c r="G580" i="22" s="1"/>
  <c r="H580" i="22" s="1"/>
  <c r="E112" i="22"/>
  <c r="F112" i="22" s="1"/>
  <c r="G112" i="22" s="1"/>
  <c r="H112" i="22" s="1"/>
  <c r="E628" i="22"/>
  <c r="F628" i="22" s="1"/>
  <c r="G628" i="22" s="1"/>
  <c r="H628" i="22" s="1"/>
  <c r="E567" i="22"/>
  <c r="F567" i="22" s="1"/>
  <c r="G567" i="22" s="1"/>
  <c r="H567" i="22" s="1"/>
  <c r="E699" i="22"/>
  <c r="F699" i="22" s="1"/>
  <c r="G699" i="22" s="1"/>
  <c r="E594" i="22"/>
  <c r="F594" i="22" s="1"/>
  <c r="G594" i="22" s="1"/>
  <c r="H594" i="22" s="1"/>
  <c r="E152" i="22"/>
  <c r="F152" i="22" s="1"/>
  <c r="G152" i="22" s="1"/>
  <c r="H152" i="22" s="1"/>
  <c r="E691" i="22"/>
  <c r="F691" i="22" s="1"/>
  <c r="G691" i="22" s="1"/>
  <c r="H691" i="22" s="1"/>
  <c r="E488" i="22"/>
  <c r="F488" i="22" s="1"/>
  <c r="G488" i="22" s="1"/>
  <c r="H488" i="22" s="1"/>
  <c r="E449" i="22"/>
  <c r="F449" i="22" s="1"/>
  <c r="G449" i="22" s="1"/>
  <c r="H449" i="22" s="1"/>
  <c r="E537" i="22"/>
  <c r="F537" i="22" s="1"/>
  <c r="G537" i="22" s="1"/>
  <c r="H537" i="22" s="1"/>
  <c r="E399" i="22"/>
  <c r="F399" i="22" s="1"/>
  <c r="G399" i="22" s="1"/>
  <c r="E228" i="22"/>
  <c r="F228" i="22" s="1"/>
  <c r="G228" i="22" s="1"/>
  <c r="H228" i="22" s="1"/>
  <c r="E479" i="22"/>
  <c r="F479" i="22" s="1"/>
  <c r="G479" i="22" s="1"/>
  <c r="E397" i="22"/>
  <c r="F397" i="22" s="1"/>
  <c r="G397" i="22" s="1"/>
  <c r="H397" i="22" s="1"/>
  <c r="E520" i="22"/>
  <c r="F520" i="22" s="1"/>
  <c r="G520" i="22" s="1"/>
  <c r="H520" i="22" s="1"/>
  <c r="E257" i="22"/>
  <c r="F257" i="22" s="1"/>
  <c r="G257" i="22" s="1"/>
  <c r="H257" i="22" s="1"/>
  <c r="E12" i="22"/>
  <c r="F12" i="22" s="1"/>
  <c r="G12" i="22" s="1"/>
  <c r="H12" i="22" s="1"/>
  <c r="E675" i="22"/>
  <c r="F675" i="22" s="1"/>
  <c r="G675" i="22" s="1"/>
  <c r="H675" i="22" s="1"/>
  <c r="F147" i="22"/>
  <c r="G147" i="22" s="1"/>
  <c r="F37" i="22"/>
  <c r="G37" i="22" s="1"/>
  <c r="E632" i="22"/>
  <c r="F632" i="22" s="1"/>
  <c r="G632" i="22" s="1"/>
  <c r="H632" i="22" s="1"/>
  <c r="E503" i="22"/>
  <c r="F503" i="22" s="1"/>
  <c r="G503" i="22" s="1"/>
  <c r="H503" i="22" s="1"/>
  <c r="E548" i="22"/>
  <c r="F548" i="22" s="1"/>
  <c r="G548" i="22" s="1"/>
  <c r="H548" i="22" s="1"/>
  <c r="E525" i="22"/>
  <c r="F525" i="22" s="1"/>
  <c r="G525" i="22" s="1"/>
  <c r="H525" i="22" s="1"/>
  <c r="E114" i="22"/>
  <c r="F114" i="22" s="1"/>
  <c r="G114" i="22" s="1"/>
  <c r="H114" i="22" s="1"/>
  <c r="E144" i="22"/>
  <c r="F144" i="22" s="1"/>
  <c r="G144" i="22" s="1"/>
  <c r="H144" i="22" s="1"/>
  <c r="E168" i="22"/>
  <c r="F168" i="22" s="1"/>
  <c r="G168" i="22" s="1"/>
  <c r="H168" i="22" s="1"/>
  <c r="E455" i="22"/>
  <c r="F455" i="22" s="1"/>
  <c r="G455" i="22" s="1"/>
  <c r="E563" i="22"/>
  <c r="F563" i="22" s="1"/>
  <c r="G563" i="22" s="1"/>
  <c r="E582" i="22"/>
  <c r="F582" i="22" s="1"/>
  <c r="G582" i="22" s="1"/>
  <c r="H582" i="22" s="1"/>
  <c r="E634" i="22"/>
  <c r="F634" i="22" s="1"/>
  <c r="G634" i="22" s="1"/>
  <c r="H634" i="22" s="1"/>
  <c r="F141" i="22"/>
  <c r="G141" i="22" s="1"/>
  <c r="H141" i="22" s="1"/>
  <c r="E282" i="22"/>
  <c r="F282" i="22" s="1"/>
  <c r="G282" i="22" s="1"/>
  <c r="H282" i="22" s="1"/>
  <c r="E516" i="22"/>
  <c r="F516" i="22" s="1"/>
  <c r="G516" i="22" s="1"/>
  <c r="H516" i="22" s="1"/>
  <c r="E510" i="22"/>
  <c r="F510" i="22" s="1"/>
  <c r="G510" i="22" s="1"/>
  <c r="E686" i="22"/>
  <c r="F686" i="22" s="1"/>
  <c r="G686" i="22" s="1"/>
  <c r="H686" i="22" s="1"/>
  <c r="F78" i="22"/>
  <c r="G78" i="22" s="1"/>
  <c r="E6" i="22"/>
  <c r="F6" i="22" s="1"/>
  <c r="G6" i="22" s="1"/>
  <c r="H6" i="22" s="1"/>
  <c r="E366" i="22"/>
  <c r="F366" i="22" s="1"/>
  <c r="G366" i="22" s="1"/>
  <c r="H366" i="22" s="1"/>
  <c r="F173" i="22"/>
  <c r="G173" i="22" s="1"/>
  <c r="H173" i="22" s="1"/>
  <c r="F142" i="22"/>
  <c r="G142" i="22" s="1"/>
  <c r="H142" i="22" s="1"/>
  <c r="E254" i="22"/>
  <c r="F254" i="22" s="1"/>
  <c r="G254" i="22" s="1"/>
  <c r="H254" i="22" s="1"/>
  <c r="E329" i="22"/>
  <c r="F329" i="22" s="1"/>
  <c r="G329" i="22" s="1"/>
  <c r="H329" i="22" s="1"/>
  <c r="E377" i="22"/>
  <c r="F377" i="22" s="1"/>
  <c r="G377" i="22" s="1"/>
  <c r="H377" i="22" s="1"/>
  <c r="E120" i="22"/>
  <c r="F120" i="22" s="1"/>
  <c r="G120" i="22" s="1"/>
  <c r="E677" i="22"/>
  <c r="F677" i="22" s="1"/>
  <c r="G677" i="22" s="1"/>
  <c r="H677" i="22" s="1"/>
  <c r="F146" i="22"/>
  <c r="G146" i="22" s="1"/>
  <c r="E521" i="22"/>
  <c r="F521" i="22" s="1"/>
  <c r="G521" i="22" s="1"/>
  <c r="H521" i="22" s="1"/>
  <c r="E101" i="22"/>
  <c r="F101" i="22" s="1"/>
  <c r="G101" i="22" s="1"/>
  <c r="H101" i="22" s="1"/>
  <c r="E535" i="22"/>
  <c r="F535" i="22" s="1"/>
  <c r="G535" i="22" s="1"/>
  <c r="H535" i="22" s="1"/>
  <c r="E149" i="22"/>
  <c r="F149" i="22" s="1"/>
  <c r="G149" i="22" s="1"/>
  <c r="H149" i="22" s="1"/>
  <c r="E218" i="22"/>
  <c r="F218" i="22" s="1"/>
  <c r="G218" i="22" s="1"/>
  <c r="F67" i="22"/>
  <c r="G67" i="22" s="1"/>
  <c r="E620" i="22"/>
  <c r="F620" i="22" s="1"/>
  <c r="G620" i="22" s="1"/>
  <c r="H620" i="22" s="1"/>
  <c r="E494" i="22"/>
  <c r="F494" i="22" s="1"/>
  <c r="G494" i="22" s="1"/>
  <c r="H494" i="22" s="1"/>
  <c r="E725" i="22"/>
  <c r="F725" i="22" s="1"/>
  <c r="G725" i="22" s="1"/>
  <c r="H725" i="22" s="1"/>
  <c r="E314" i="22"/>
  <c r="F314" i="22" s="1"/>
  <c r="G314" i="22" s="1"/>
  <c r="H314" i="22" s="1"/>
  <c r="E522" i="22"/>
  <c r="F522" i="22" s="1"/>
  <c r="G522" i="22" s="1"/>
  <c r="H522" i="22" s="1"/>
  <c r="E671" i="22"/>
  <c r="F671" i="22" s="1"/>
  <c r="G671" i="22" s="1"/>
  <c r="H671" i="22" s="1"/>
  <c r="E3" i="22"/>
  <c r="F3" i="22" s="1"/>
  <c r="G3" i="22" s="1"/>
  <c r="E249" i="22"/>
  <c r="F249" i="22" s="1"/>
  <c r="G249" i="22" s="1"/>
  <c r="H249" i="22" s="1"/>
  <c r="E278" i="22"/>
  <c r="F278" i="22" s="1"/>
  <c r="G278" i="22" s="1"/>
  <c r="H278" i="22" s="1"/>
  <c r="E342" i="22"/>
  <c r="F342" i="22" s="1"/>
  <c r="G342" i="22" s="1"/>
  <c r="H342" i="22" s="1"/>
  <c r="F72" i="22"/>
  <c r="G72" i="22" s="1"/>
  <c r="H72" i="22" s="1"/>
  <c r="E464" i="22"/>
  <c r="F464" i="22" s="1"/>
  <c r="G464" i="22" s="1"/>
  <c r="H464" i="22" s="1"/>
  <c r="E356" i="22"/>
  <c r="F356" i="22" s="1"/>
  <c r="G356" i="22" s="1"/>
  <c r="H356" i="22" s="1"/>
  <c r="E531" i="22"/>
  <c r="F531" i="22" s="1"/>
  <c r="G531" i="22" s="1"/>
  <c r="E181" i="22"/>
  <c r="F181" i="22" s="1"/>
  <c r="G181" i="22" s="1"/>
  <c r="H181" i="22" s="1"/>
  <c r="F14" i="22"/>
  <c r="G14" i="22" s="1"/>
  <c r="E364" i="22"/>
  <c r="F364" i="22" s="1"/>
  <c r="G364" i="22" s="1"/>
  <c r="H364" i="22" s="1"/>
  <c r="E623" i="22"/>
  <c r="F623" i="22" s="1"/>
  <c r="G623" i="22" s="1"/>
  <c r="H623" i="22" s="1"/>
  <c r="E322" i="22"/>
  <c r="F322" i="22" s="1"/>
  <c r="G322" i="22" s="1"/>
  <c r="H322" i="22" s="1"/>
  <c r="F60" i="22"/>
  <c r="G60" i="22" s="1"/>
  <c r="H60" i="22" s="1"/>
  <c r="E655" i="22"/>
  <c r="F655" i="22" s="1"/>
  <c r="G655" i="22" s="1"/>
  <c r="H655" i="22" s="1"/>
  <c r="E543" i="22"/>
  <c r="F543" i="22" s="1"/>
  <c r="G543" i="22" s="1"/>
  <c r="H543" i="22" s="1"/>
  <c r="E467" i="22"/>
  <c r="F467" i="22" s="1"/>
  <c r="G467" i="22" s="1"/>
  <c r="E122" i="22"/>
  <c r="F122" i="22" s="1"/>
  <c r="G122" i="22" s="1"/>
  <c r="H122" i="22" s="1"/>
  <c r="E612" i="22"/>
  <c r="F612" i="22" s="1"/>
  <c r="G612" i="22" s="1"/>
  <c r="H612" i="22" s="1"/>
  <c r="E198" i="22"/>
  <c r="F198" i="22" s="1"/>
  <c r="G198" i="22" s="1"/>
  <c r="H198" i="22" s="1"/>
  <c r="E712" i="22"/>
  <c r="F712" i="22" s="1"/>
  <c r="G712" i="22" s="1"/>
  <c r="H712" i="22" s="1"/>
  <c r="E176" i="22"/>
  <c r="F176" i="22" s="1"/>
  <c r="G176" i="22" s="1"/>
  <c r="H176" i="22" s="1"/>
  <c r="F104" i="22"/>
  <c r="G104" i="22" s="1"/>
  <c r="H104" i="22" s="1"/>
  <c r="E159" i="22"/>
  <c r="F159" i="22" s="1"/>
  <c r="G159" i="22" s="1"/>
  <c r="E604" i="22"/>
  <c r="F604" i="22" s="1"/>
  <c r="G604" i="22" s="1"/>
  <c r="H604" i="22" s="1"/>
  <c r="E400" i="22"/>
  <c r="F400" i="22" s="1"/>
  <c r="G400" i="22" s="1"/>
  <c r="H400" i="22" s="1"/>
  <c r="E602" i="22"/>
  <c r="F602" i="22" s="1"/>
  <c r="G602" i="22" s="1"/>
  <c r="H602" i="22" s="1"/>
  <c r="F118" i="22"/>
  <c r="G118" i="22" s="1"/>
  <c r="H118" i="22" s="1"/>
  <c r="E310" i="22"/>
  <c r="F310" i="22" s="1"/>
  <c r="G310" i="22" s="1"/>
  <c r="H310" i="22" s="1"/>
  <c r="F177" i="22"/>
  <c r="G177" i="22" s="1"/>
  <c r="H177" i="22" s="1"/>
  <c r="F161" i="22"/>
  <c r="G161" i="22" s="1"/>
  <c r="H161" i="22" s="1"/>
  <c r="E91" i="22"/>
  <c r="F91" i="22" s="1"/>
  <c r="G91" i="22" s="1"/>
  <c r="E106" i="22"/>
  <c r="F106" i="22" s="1"/>
  <c r="G106" i="22" s="1"/>
  <c r="H106" i="22" s="1"/>
  <c r="E704" i="22"/>
  <c r="F704" i="22" s="1"/>
  <c r="G704" i="22" s="1"/>
  <c r="E597" i="22"/>
  <c r="F597" i="22" s="1"/>
  <c r="G597" i="22" s="1"/>
  <c r="H597" i="22" s="1"/>
  <c r="E577" i="22"/>
  <c r="F577" i="22" s="1"/>
  <c r="G577" i="22" s="1"/>
  <c r="H577" i="22" s="1"/>
  <c r="F216" i="22"/>
  <c r="G216" i="22" s="1"/>
  <c r="H216" i="22" s="1"/>
  <c r="E321" i="22"/>
  <c r="F321" i="22" s="1"/>
  <c r="G321" i="22" s="1"/>
  <c r="H321" i="22" s="1"/>
  <c r="F115" i="22"/>
  <c r="G115" i="22" s="1"/>
  <c r="H115" i="22" s="1"/>
  <c r="F15" i="22"/>
  <c r="G15" i="22" s="1"/>
  <c r="E566" i="22"/>
  <c r="F566" i="22" s="1"/>
  <c r="G566" i="22" s="1"/>
  <c r="H566" i="22" s="1"/>
  <c r="F109" i="22"/>
  <c r="G109" i="22" s="1"/>
  <c r="E500" i="22"/>
  <c r="F500" i="22" s="1"/>
  <c r="G500" i="22" s="1"/>
  <c r="H500" i="22" s="1"/>
  <c r="E701" i="22"/>
  <c r="F701" i="22" s="1"/>
  <c r="G701" i="22" s="1"/>
  <c r="H701" i="22" s="1"/>
  <c r="E239" i="22"/>
  <c r="F239" i="22" s="1"/>
  <c r="G239" i="22" s="1"/>
  <c r="H239" i="22" s="1"/>
  <c r="E618" i="22"/>
  <c r="F618" i="22" s="1"/>
  <c r="G618" i="22" s="1"/>
  <c r="H618" i="22" s="1"/>
  <c r="E595" i="22"/>
  <c r="F595" i="22" s="1"/>
  <c r="G595" i="22" s="1"/>
  <c r="H595" i="22" s="1"/>
  <c r="E256" i="22"/>
  <c r="F256" i="22" s="1"/>
  <c r="G256" i="22" s="1"/>
  <c r="E215" i="22"/>
  <c r="F215" i="22" s="1"/>
  <c r="G215" i="22" s="1"/>
  <c r="H215" i="22" s="1"/>
  <c r="E651" i="22"/>
  <c r="F651" i="22" s="1"/>
  <c r="G651" i="22" s="1"/>
  <c r="H651" i="22" s="1"/>
  <c r="E293" i="22"/>
  <c r="F293" i="22" s="1"/>
  <c r="G293" i="22" s="1"/>
  <c r="H293" i="22" s="1"/>
  <c r="F165" i="22"/>
  <c r="G165" i="22" s="1"/>
  <c r="H165" i="22" s="1"/>
  <c r="E383" i="22"/>
  <c r="F383" i="22" s="1"/>
  <c r="G383" i="22" s="1"/>
  <c r="H383" i="22" s="1"/>
  <c r="E349" i="22"/>
  <c r="F349" i="22" s="1"/>
  <c r="G349" i="22" s="1"/>
  <c r="H349" i="22" s="1"/>
  <c r="E252" i="22"/>
  <c r="F252" i="22" s="1"/>
  <c r="G252" i="22" s="1"/>
  <c r="H252" i="22" s="1"/>
  <c r="E670" i="22"/>
  <c r="F670" i="22" s="1"/>
  <c r="G670" i="22" s="1"/>
  <c r="H670" i="22" s="1"/>
  <c r="E486" i="22"/>
  <c r="F486" i="22" s="1"/>
  <c r="G486" i="22" s="1"/>
  <c r="H486" i="22" s="1"/>
  <c r="E715" i="22"/>
  <c r="F715" i="22" s="1"/>
  <c r="G715" i="22" s="1"/>
  <c r="H715" i="22" s="1"/>
  <c r="E456" i="22"/>
  <c r="F456" i="22" s="1"/>
  <c r="G456" i="22" s="1"/>
  <c r="H456" i="22" s="1"/>
  <c r="E616" i="22"/>
  <c r="F616" i="22" s="1"/>
  <c r="G616" i="22" s="1"/>
  <c r="F192" i="22"/>
  <c r="G192" i="22" s="1"/>
  <c r="H192" i="22" s="1"/>
  <c r="E340" i="22"/>
  <c r="F340" i="22" s="1"/>
  <c r="G340" i="22" s="1"/>
  <c r="H340" i="22" s="1"/>
  <c r="E401" i="22"/>
  <c r="F401" i="22" s="1"/>
  <c r="G401" i="22" s="1"/>
  <c r="H401" i="22" s="1"/>
  <c r="E417" i="22"/>
  <c r="F417" i="22" s="1"/>
  <c r="G417" i="22" s="1"/>
  <c r="E358" i="22"/>
  <c r="F358" i="22" s="1"/>
  <c r="G358" i="22" s="1"/>
  <c r="E643" i="22"/>
  <c r="F643" i="22" s="1"/>
  <c r="G643" i="22" s="1"/>
  <c r="H643" i="22" s="1"/>
  <c r="E351" i="22"/>
  <c r="F351" i="22" s="1"/>
  <c r="G351" i="22" s="1"/>
  <c r="H351" i="22" s="1"/>
  <c r="E598" i="22"/>
  <c r="F598" i="22" s="1"/>
  <c r="G598" i="22" s="1"/>
  <c r="H598" i="22" s="1"/>
  <c r="F16" i="22"/>
  <c r="G16" i="22" s="1"/>
  <c r="H16" i="22" s="1"/>
  <c r="E716" i="22"/>
  <c r="F716" i="22" s="1"/>
  <c r="G716" i="22" s="1"/>
  <c r="H716" i="22" s="1"/>
  <c r="E637" i="22"/>
  <c r="F637" i="22" s="1"/>
  <c r="G637" i="22" s="1"/>
  <c r="H637" i="22" s="1"/>
  <c r="E251" i="22"/>
  <c r="F251" i="22" s="1"/>
  <c r="G251" i="22" s="1"/>
  <c r="H251" i="22" s="1"/>
  <c r="E421" i="22"/>
  <c r="F421" i="22" s="1"/>
  <c r="G421" i="22" s="1"/>
  <c r="E99" i="22"/>
  <c r="F99" i="22" s="1"/>
  <c r="G99" i="22" s="1"/>
  <c r="E272" i="22"/>
  <c r="F272" i="22" s="1"/>
  <c r="G272" i="22" s="1"/>
  <c r="H272" i="22" s="1"/>
  <c r="E459" i="22"/>
  <c r="F459" i="22" s="1"/>
  <c r="G459" i="22" s="1"/>
  <c r="H459" i="22" s="1"/>
  <c r="F214" i="22"/>
  <c r="G214" i="22" s="1"/>
  <c r="H214" i="22" s="1"/>
  <c r="E232" i="22"/>
  <c r="F232" i="22" s="1"/>
  <c r="G232" i="22" s="1"/>
  <c r="H232" i="22" s="1"/>
  <c r="F135" i="22"/>
  <c r="G135" i="22" s="1"/>
  <c r="H135" i="22" s="1"/>
  <c r="E102" i="22"/>
  <c r="F102" i="22" s="1"/>
  <c r="G102" i="22" s="1"/>
  <c r="H102" i="22" s="1"/>
  <c r="E244" i="22"/>
  <c r="F244" i="22" s="1"/>
  <c r="G244" i="22" s="1"/>
  <c r="E231" i="22"/>
  <c r="F231" i="22" s="1"/>
  <c r="G231" i="22" s="1"/>
  <c r="E458" i="22"/>
  <c r="F458" i="22" s="1"/>
  <c r="G458" i="22" s="1"/>
  <c r="H458" i="22" s="1"/>
  <c r="E295" i="22"/>
  <c r="F295" i="22" s="1"/>
  <c r="G295" i="22" s="1"/>
  <c r="H295" i="22" s="1"/>
  <c r="E663" i="22"/>
  <c r="F663" i="22" s="1"/>
  <c r="G663" i="22" s="1"/>
  <c r="H663" i="22" s="1"/>
  <c r="E682" i="22"/>
  <c r="F682" i="22" s="1"/>
  <c r="G682" i="22" s="1"/>
  <c r="H682" i="22" s="1"/>
  <c r="E453" i="22"/>
  <c r="F453" i="22" s="1"/>
  <c r="G453" i="22" s="1"/>
  <c r="H453" i="22" s="1"/>
  <c r="E574" i="22"/>
  <c r="F574" i="22" s="1"/>
  <c r="G574" i="22" s="1"/>
  <c r="H574" i="22" s="1"/>
  <c r="E372" i="22"/>
  <c r="F372" i="22" s="1"/>
  <c r="G372" i="22" s="1"/>
  <c r="E429" i="22"/>
  <c r="F429" i="22" s="1"/>
  <c r="G429" i="22" s="1"/>
  <c r="H429" i="22" s="1"/>
  <c r="E665" i="22"/>
  <c r="F665" i="22" s="1"/>
  <c r="G665" i="22" s="1"/>
  <c r="H665" i="22" s="1"/>
  <c r="E243" i="22"/>
  <c r="F243" i="22" s="1"/>
  <c r="G243" i="22" s="1"/>
  <c r="H243" i="22" s="1"/>
  <c r="E413" i="22"/>
  <c r="F413" i="22" s="1"/>
  <c r="G413" i="22" s="1"/>
  <c r="H413" i="22" s="1"/>
  <c r="E658" i="22"/>
  <c r="F658" i="22" s="1"/>
  <c r="G658" i="22" s="1"/>
  <c r="H658" i="22" s="1"/>
  <c r="E641" i="22"/>
  <c r="F641" i="22" s="1"/>
  <c r="G641" i="22" s="1"/>
  <c r="H641" i="22" s="1"/>
  <c r="E544" i="22"/>
  <c r="F544" i="22" s="1"/>
  <c r="G544" i="22" s="1"/>
  <c r="E518" i="22"/>
  <c r="F518" i="22" s="1"/>
  <c r="G518" i="22" s="1"/>
  <c r="E127" i="22"/>
  <c r="F127" i="22" s="1"/>
  <c r="G127" i="22" s="1"/>
  <c r="E709" i="22"/>
  <c r="F709" i="22" s="1"/>
  <c r="G709" i="22" s="1"/>
  <c r="F34" i="22"/>
  <c r="G34" i="22" s="1"/>
  <c r="H34" i="22" s="1"/>
  <c r="E317" i="22"/>
  <c r="F317" i="22" s="1"/>
  <c r="G317" i="22" s="1"/>
  <c r="H317" i="22" s="1"/>
  <c r="F32" i="22"/>
  <c r="G32" i="22" s="1"/>
  <c r="H32" i="22" s="1"/>
  <c r="E570" i="22"/>
  <c r="F570" i="22" s="1"/>
  <c r="G570" i="22" s="1"/>
  <c r="H570" i="22" s="1"/>
  <c r="E333" i="22"/>
  <c r="F333" i="22" s="1"/>
  <c r="G333" i="22" s="1"/>
  <c r="E504" i="22"/>
  <c r="F504" i="22" s="1"/>
  <c r="G504" i="22" s="1"/>
  <c r="H504" i="22" s="1"/>
  <c r="E291" i="22"/>
  <c r="F291" i="22" s="1"/>
  <c r="G291" i="22" s="1"/>
  <c r="E301" i="22"/>
  <c r="F301" i="22" s="1"/>
  <c r="G301" i="22" s="1"/>
  <c r="H301" i="22" s="1"/>
  <c r="E74" i="22"/>
  <c r="F74" i="22" s="1"/>
  <c r="G74" i="22" s="1"/>
  <c r="H74" i="22" s="1"/>
  <c r="E635" i="22"/>
  <c r="F635" i="22" s="1"/>
  <c r="G635" i="22" s="1"/>
  <c r="H635" i="22" s="1"/>
  <c r="E505" i="22"/>
  <c r="F505" i="22" s="1"/>
  <c r="G505" i="22" s="1"/>
  <c r="H505" i="22" s="1"/>
  <c r="E460" i="22"/>
  <c r="F460" i="22" s="1"/>
  <c r="G460" i="22" s="1"/>
  <c r="H460" i="22" s="1"/>
  <c r="E420" i="22"/>
  <c r="F420" i="22" s="1"/>
  <c r="G420" i="22" s="1"/>
  <c r="H420" i="22" s="1"/>
  <c r="E424" i="22"/>
  <c r="F424" i="22" s="1"/>
  <c r="G424" i="22" s="1"/>
  <c r="E496" i="22"/>
  <c r="F496" i="22" s="1"/>
  <c r="G496" i="22" s="1"/>
  <c r="H496" i="22" s="1"/>
  <c r="E433" i="22"/>
  <c r="F433" i="22" s="1"/>
  <c r="G433" i="22" s="1"/>
  <c r="H433" i="22" s="1"/>
  <c r="E259" i="22"/>
  <c r="F259" i="22" s="1"/>
  <c r="G259" i="22" s="1"/>
  <c r="H259" i="22" s="1"/>
  <c r="E477" i="22"/>
  <c r="F477" i="22" s="1"/>
  <c r="G477" i="22" s="1"/>
  <c r="H477" i="22" s="1"/>
  <c r="E728" i="22"/>
  <c r="F728" i="22" s="1"/>
  <c r="G728" i="22" s="1"/>
  <c r="H728" i="22" s="1"/>
  <c r="E172" i="22"/>
  <c r="F172" i="22" s="1"/>
  <c r="G172" i="22" s="1"/>
  <c r="H172" i="22" s="1"/>
  <c r="E431" i="22"/>
  <c r="F431" i="22" s="1"/>
  <c r="G431" i="22" s="1"/>
  <c r="E707" i="22"/>
  <c r="F707" i="22" s="1"/>
  <c r="G707" i="22" s="1"/>
  <c r="H707" i="22" s="1"/>
  <c r="E557" i="22"/>
  <c r="F557" i="22" s="1"/>
  <c r="G557" i="22" s="1"/>
  <c r="F119" i="22"/>
  <c r="G119" i="22" s="1"/>
  <c r="H119" i="22" s="1"/>
  <c r="F85" i="22"/>
  <c r="G85" i="22" s="1"/>
  <c r="H85" i="22" s="1"/>
  <c r="E39" i="22"/>
  <c r="F39" i="22" s="1"/>
  <c r="G39" i="22" s="1"/>
  <c r="H39" i="22" s="1"/>
  <c r="E48" i="22"/>
  <c r="F48" i="22" s="1"/>
  <c r="G48" i="22" s="1"/>
  <c r="H48" i="22" s="1"/>
  <c r="E357" i="22"/>
  <c r="F357" i="22" s="1"/>
  <c r="G357" i="22" s="1"/>
  <c r="H357" i="22" s="1"/>
  <c r="E355" i="22"/>
  <c r="F355" i="22" s="1"/>
  <c r="G355" i="22" s="1"/>
  <c r="E388" i="22"/>
  <c r="F388" i="22" s="1"/>
  <c r="G388" i="22" s="1"/>
  <c r="H388" i="22" s="1"/>
  <c r="F199" i="22"/>
  <c r="G199" i="22" s="1"/>
  <c r="H199" i="22" s="1"/>
  <c r="E442" i="22"/>
  <c r="F442" i="22" s="1"/>
  <c r="G442" i="22" s="1"/>
  <c r="H442" i="22" s="1"/>
  <c r="F64" i="22"/>
  <c r="G64" i="22" s="1"/>
  <c r="H64" i="22" s="1"/>
  <c r="E396" i="22"/>
  <c r="F396" i="22" s="1"/>
  <c r="G396" i="22" s="1"/>
  <c r="H396" i="22" s="1"/>
  <c r="E600" i="22"/>
  <c r="F600" i="22" s="1"/>
  <c r="G600" i="22" s="1"/>
  <c r="H600" i="22" s="1"/>
  <c r="E267" i="22"/>
  <c r="F267" i="22" s="1"/>
  <c r="G267" i="22" s="1"/>
  <c r="H267" i="22" s="1"/>
  <c r="E368" i="22"/>
  <c r="F368" i="22" s="1"/>
  <c r="G368" i="22" s="1"/>
  <c r="H368" i="22" s="1"/>
  <c r="E268" i="22"/>
  <c r="F268" i="22" s="1"/>
  <c r="G268" i="22" s="1"/>
  <c r="E311" i="22"/>
  <c r="F311" i="22" s="1"/>
  <c r="G311" i="22" s="1"/>
  <c r="H311" i="22" s="1"/>
  <c r="E472" i="22"/>
  <c r="F472" i="22" s="1"/>
  <c r="G472" i="22" s="1"/>
  <c r="H472" i="22" s="1"/>
  <c r="F117" i="22"/>
  <c r="G117" i="22" s="1"/>
  <c r="H117" i="22" s="1"/>
  <c r="E427" i="22"/>
  <c r="F427" i="22" s="1"/>
  <c r="G427" i="22" s="1"/>
  <c r="H427" i="22" s="1"/>
  <c r="F68" i="22"/>
  <c r="G68" i="22" s="1"/>
  <c r="H68" i="22" s="1"/>
  <c r="E230" i="22"/>
  <c r="F230" i="22" s="1"/>
  <c r="G230" i="22" s="1"/>
  <c r="H230" i="22" s="1"/>
  <c r="E569" i="22"/>
  <c r="F569" i="22" s="1"/>
  <c r="G569" i="22" s="1"/>
  <c r="F137" i="22"/>
  <c r="G137" i="22" s="1"/>
  <c r="E365" i="22"/>
  <c r="F365" i="22" s="1"/>
  <c r="G365" i="22" s="1"/>
  <c r="E502" i="22"/>
  <c r="F502" i="22" s="1"/>
  <c r="G502" i="22" s="1"/>
  <c r="H502" i="22" s="1"/>
  <c r="E265" i="22"/>
  <c r="F265" i="22" s="1"/>
  <c r="G265" i="22" s="1"/>
  <c r="E727" i="22"/>
  <c r="F727" i="22" s="1"/>
  <c r="G727" i="22" s="1"/>
  <c r="H727" i="22" s="1"/>
  <c r="E294" i="22"/>
  <c r="F294" i="22" s="1"/>
  <c r="G294" i="22" s="1"/>
  <c r="H294" i="22" s="1"/>
  <c r="E564" i="22"/>
  <c r="F564" i="22" s="1"/>
  <c r="G564" i="22" s="1"/>
  <c r="H564" i="22" s="1"/>
  <c r="E345" i="22"/>
  <c r="F345" i="22" s="1"/>
  <c r="G345" i="22" s="1"/>
  <c r="F186" i="22"/>
  <c r="G186" i="22" s="1"/>
  <c r="F131" i="22"/>
  <c r="G131" i="22" s="1"/>
  <c r="F73" i="22"/>
  <c r="G73" i="22" s="1"/>
  <c r="H73" i="22" s="1"/>
  <c r="E679" i="22"/>
  <c r="F679" i="22" s="1"/>
  <c r="G679" i="22" s="1"/>
  <c r="H679" i="22" s="1"/>
  <c r="E422" i="22"/>
  <c r="F422" i="22" s="1"/>
  <c r="G422" i="22" s="1"/>
  <c r="H422" i="22" s="1"/>
  <c r="E603" i="22"/>
  <c r="F603" i="22" s="1"/>
  <c r="G603" i="22" s="1"/>
  <c r="H603" i="22" s="1"/>
  <c r="E489" i="22"/>
  <c r="F489" i="22" s="1"/>
  <c r="G489" i="22" s="1"/>
  <c r="H489" i="22" s="1"/>
  <c r="E626" i="22"/>
  <c r="F626" i="22" s="1"/>
  <c r="G626" i="22" s="1"/>
  <c r="E341" i="22"/>
  <c r="F341" i="22" s="1"/>
  <c r="G341" i="22" s="1"/>
  <c r="E327" i="22"/>
  <c r="F327" i="22" s="1"/>
  <c r="G327" i="22" s="1"/>
  <c r="H327" i="22" s="1"/>
  <c r="E238" i="22"/>
  <c r="F238" i="22" s="1"/>
  <c r="G238" i="22" s="1"/>
  <c r="H238" i="22" s="1"/>
  <c r="E339" i="22"/>
  <c r="F339" i="22" s="1"/>
  <c r="G339" i="22" s="1"/>
  <c r="H339" i="22" s="1"/>
  <c r="E471" i="22"/>
  <c r="F471" i="22" s="1"/>
  <c r="G471" i="22" s="1"/>
  <c r="H471" i="22" s="1"/>
  <c r="E478" i="22"/>
  <c r="F478" i="22" s="1"/>
  <c r="G478" i="22" s="1"/>
  <c r="H478" i="22" s="1"/>
  <c r="E672" i="22"/>
  <c r="F672" i="22" s="1"/>
  <c r="G672" i="22" s="1"/>
  <c r="H672" i="22" s="1"/>
  <c r="E174" i="22"/>
  <c r="F174" i="22" s="1"/>
  <c r="G174" i="22" s="1"/>
  <c r="E547" i="22"/>
  <c r="F547" i="22" s="1"/>
  <c r="G547" i="22" s="1"/>
  <c r="H547" i="22" s="1"/>
  <c r="F45" i="22"/>
  <c r="G45" i="22" s="1"/>
  <c r="E129" i="22"/>
  <c r="F129" i="22" s="1"/>
  <c r="G129" i="22" s="1"/>
  <c r="H129" i="22" s="1"/>
  <c r="E614" i="22"/>
  <c r="F614" i="22" s="1"/>
  <c r="G614" i="22" s="1"/>
  <c r="H614" i="22" s="1"/>
  <c r="E156" i="22"/>
  <c r="F156" i="22" s="1"/>
  <c r="G156" i="22" s="1"/>
  <c r="H156" i="22" s="1"/>
  <c r="F70" i="22"/>
  <c r="G70" i="22" s="1"/>
  <c r="H70" i="22" s="1"/>
  <c r="E558" i="22"/>
  <c r="F558" i="22" s="1"/>
  <c r="G558" i="22" s="1"/>
  <c r="H558" i="22" s="1"/>
  <c r="E297" i="22"/>
  <c r="F297" i="22" s="1"/>
  <c r="G297" i="22" s="1"/>
  <c r="E657" i="22"/>
  <c r="F657" i="22" s="1"/>
  <c r="G657" i="22" s="1"/>
  <c r="E226" i="22"/>
  <c r="F226" i="22" s="1"/>
  <c r="G226" i="22" s="1"/>
  <c r="H226" i="22" s="1"/>
  <c r="E457" i="22"/>
  <c r="F457" i="22" s="1"/>
  <c r="G457" i="22" s="1"/>
  <c r="H457" i="22" s="1"/>
  <c r="E511" i="22"/>
  <c r="F511" i="22" s="1"/>
  <c r="G511" i="22" s="1"/>
  <c r="H511" i="22" s="1"/>
  <c r="E527" i="22"/>
  <c r="F527" i="22" s="1"/>
  <c r="G527" i="22" s="1"/>
  <c r="E47" i="22"/>
  <c r="F47" i="22" s="1"/>
  <c r="G47" i="22" s="1"/>
  <c r="H47" i="22" s="1"/>
  <c r="E572" i="22"/>
  <c r="F572" i="22" s="1"/>
  <c r="G572" i="22" s="1"/>
  <c r="H572" i="22" s="1"/>
  <c r="E532" i="22"/>
  <c r="F532" i="22" s="1"/>
  <c r="G532" i="22" s="1"/>
  <c r="F57" i="22"/>
  <c r="G57" i="22" s="1"/>
  <c r="F208" i="22"/>
  <c r="G208" i="22" s="1"/>
  <c r="F155" i="22"/>
  <c r="G155" i="22" s="1"/>
  <c r="H155" i="22" s="1"/>
  <c r="F50" i="22"/>
  <c r="G50" i="22" s="1"/>
  <c r="H50" i="22" s="1"/>
  <c r="E497" i="22"/>
  <c r="F497" i="22" s="1"/>
  <c r="G497" i="22" s="1"/>
  <c r="H497" i="22" s="1"/>
  <c r="F43" i="22"/>
  <c r="G43" i="22" s="1"/>
  <c r="H43" i="22" s="1"/>
  <c r="E588" i="22"/>
  <c r="F588" i="22" s="1"/>
  <c r="G588" i="22" s="1"/>
  <c r="H588" i="22" s="1"/>
  <c r="E145" i="22"/>
  <c r="F145" i="22" s="1"/>
  <c r="G145" i="22" s="1"/>
  <c r="F51" i="22"/>
  <c r="G51" i="22" s="1"/>
  <c r="F204" i="22"/>
  <c r="G204" i="22" s="1"/>
  <c r="H204" i="22" s="1"/>
  <c r="E625" i="22"/>
  <c r="F625" i="22" s="1"/>
  <c r="G625" i="22" s="1"/>
  <c r="H625" i="22" s="1"/>
  <c r="F42" i="22"/>
  <c r="G42" i="22" s="1"/>
  <c r="H42" i="22" s="1"/>
  <c r="E468" i="22"/>
  <c r="F468" i="22" s="1"/>
  <c r="G468" i="22" s="1"/>
  <c r="H468" i="22" s="1"/>
  <c r="E284" i="22"/>
  <c r="F284" i="22" s="1"/>
  <c r="G284" i="22" s="1"/>
  <c r="H284" i="22" s="1"/>
  <c r="E225" i="22"/>
  <c r="F225" i="22" s="1"/>
  <c r="G225" i="22" s="1"/>
  <c r="H225" i="22" s="1"/>
  <c r="E708" i="22"/>
  <c r="F708" i="22" s="1"/>
  <c r="G708" i="22" s="1"/>
  <c r="F77" i="22"/>
  <c r="G77" i="22" s="1"/>
  <c r="E476" i="22"/>
  <c r="F476" i="22" s="1"/>
  <c r="G476" i="22" s="1"/>
  <c r="H476" i="22" s="1"/>
  <c r="E138" i="22"/>
  <c r="F138" i="22" s="1"/>
  <c r="G138" i="22" s="1"/>
  <c r="H138" i="22" s="1"/>
  <c r="F83" i="22"/>
  <c r="G83" i="22" s="1"/>
  <c r="H83" i="22" s="1"/>
  <c r="E607" i="22"/>
  <c r="F607" i="22" s="1"/>
  <c r="G607" i="22" s="1"/>
  <c r="H607" i="22" s="1"/>
  <c r="E367" i="22"/>
  <c r="F367" i="22" s="1"/>
  <c r="G367" i="22" s="1"/>
  <c r="H367" i="22" s="1"/>
  <c r="E7" i="22"/>
  <c r="F7" i="22" s="1"/>
  <c r="G7" i="22" s="1"/>
  <c r="H7" i="22" s="1"/>
  <c r="F69" i="22"/>
  <c r="G69" i="22" s="1"/>
  <c r="E304" i="22"/>
  <c r="F304" i="22" s="1"/>
  <c r="G304" i="22" s="1"/>
  <c r="H304" i="22" s="1"/>
  <c r="E451" i="22"/>
  <c r="F451" i="22" s="1"/>
  <c r="G451" i="22" s="1"/>
  <c r="E506" i="22"/>
  <c r="F506" i="22" s="1"/>
  <c r="G506" i="22" s="1"/>
  <c r="H506" i="22" s="1"/>
  <c r="F217" i="22"/>
  <c r="G217" i="22" s="1"/>
  <c r="E473" i="22"/>
  <c r="F473" i="22" s="1"/>
  <c r="G473" i="22" s="1"/>
  <c r="H473" i="22" s="1"/>
  <c r="E586" i="22"/>
  <c r="F586" i="22" s="1"/>
  <c r="G586" i="22" s="1"/>
  <c r="H586" i="22" s="1"/>
  <c r="E583" i="22"/>
  <c r="F583" i="22" s="1"/>
  <c r="G583" i="22" s="1"/>
  <c r="H583" i="22" s="1"/>
  <c r="E590" i="22"/>
  <c r="F590" i="22" s="1"/>
  <c r="G590" i="22" s="1"/>
  <c r="H590" i="22" s="1"/>
  <c r="E41" i="22"/>
  <c r="F41" i="22" s="1"/>
  <c r="G41" i="22" s="1"/>
  <c r="E334" i="22"/>
  <c r="F334" i="22" s="1"/>
  <c r="G334" i="22" s="1"/>
  <c r="E337" i="22"/>
  <c r="F337" i="22" s="1"/>
  <c r="G337" i="22" s="1"/>
  <c r="H337" i="22" s="1"/>
  <c r="E688" i="22"/>
  <c r="F688" i="22" s="1"/>
  <c r="G688" i="22" s="1"/>
  <c r="H688" i="22" s="1"/>
  <c r="E234" i="22"/>
  <c r="F234" i="22" s="1"/>
  <c r="G234" i="22" s="1"/>
  <c r="H234" i="22" s="1"/>
  <c r="E695" i="22"/>
  <c r="F695" i="22" s="1"/>
  <c r="G695" i="22" s="1"/>
  <c r="H695" i="22" s="1"/>
  <c r="F40" i="22"/>
  <c r="G40" i="22" s="1"/>
  <c r="H40" i="22" s="1"/>
  <c r="E286" i="22"/>
  <c r="F286" i="22" s="1"/>
  <c r="G286" i="22" s="1"/>
  <c r="H286" i="22" s="1"/>
  <c r="E326" i="22"/>
  <c r="F326" i="22" s="1"/>
  <c r="G326" i="22" s="1"/>
  <c r="E241" i="22"/>
  <c r="F241" i="22" s="1"/>
  <c r="G241" i="22" s="1"/>
  <c r="H241" i="22" s="1"/>
  <c r="F220" i="22"/>
  <c r="G220" i="22" s="1"/>
  <c r="H220" i="22" s="1"/>
  <c r="E481" i="22"/>
  <c r="F481" i="22" s="1"/>
  <c r="G481" i="22" s="1"/>
  <c r="H481" i="22" s="1"/>
  <c r="E621" i="22"/>
  <c r="F621" i="22" s="1"/>
  <c r="G621" i="22" s="1"/>
  <c r="H621" i="22" s="1"/>
  <c r="E703" i="22"/>
  <c r="F703" i="22" s="1"/>
  <c r="G703" i="22" s="1"/>
  <c r="H703" i="22" s="1"/>
  <c r="E285" i="22"/>
  <c r="F285" i="22" s="1"/>
  <c r="G285" i="22" s="1"/>
  <c r="H285" i="22" s="1"/>
  <c r="E499" i="22"/>
  <c r="F499" i="22" s="1"/>
  <c r="G499" i="22" s="1"/>
  <c r="H499" i="22" s="1"/>
  <c r="E584" i="22"/>
  <c r="F584" i="22" s="1"/>
  <c r="G584" i="22" s="1"/>
  <c r="F134" i="22"/>
  <c r="G134" i="22" s="1"/>
  <c r="E128" i="22"/>
  <c r="F128" i="22" s="1"/>
  <c r="G128" i="22" s="1"/>
  <c r="H128" i="22" s="1"/>
  <c r="E315" i="22"/>
  <c r="F315" i="22" s="1"/>
  <c r="G315" i="22" s="1"/>
  <c r="H315" i="22" s="1"/>
  <c r="F191" i="22"/>
  <c r="G191" i="22" s="1"/>
  <c r="H191" i="22" s="1"/>
  <c r="E264" i="22"/>
  <c r="F264" i="22" s="1"/>
  <c r="G264" i="22" s="1"/>
  <c r="H264" i="22" s="1"/>
  <c r="E360" i="22"/>
  <c r="F360" i="22" s="1"/>
  <c r="G360" i="22" s="1"/>
  <c r="H360" i="22" s="1"/>
  <c r="E258" i="22"/>
  <c r="F258" i="22" s="1"/>
  <c r="G258" i="22" s="1"/>
  <c r="E470" i="22"/>
  <c r="F470" i="22" s="1"/>
  <c r="G470" i="22" s="1"/>
  <c r="H470" i="22" s="1"/>
  <c r="F82" i="22"/>
  <c r="G82" i="22" s="1"/>
  <c r="E733" i="22"/>
  <c r="F733" i="22" s="1"/>
  <c r="G733" i="22" s="1"/>
  <c r="H733" i="22" s="1"/>
  <c r="E403" i="22"/>
  <c r="F403" i="22" s="1"/>
  <c r="G403" i="22" s="1"/>
  <c r="H403" i="22" s="1"/>
  <c r="E714" i="22"/>
  <c r="F714" i="22" s="1"/>
  <c r="G714" i="22" s="1"/>
  <c r="H714" i="22" s="1"/>
  <c r="E654" i="22"/>
  <c r="F654" i="22" s="1"/>
  <c r="G654" i="22" s="1"/>
  <c r="H654" i="22" s="1"/>
  <c r="E409" i="22"/>
  <c r="F409" i="22" s="1"/>
  <c r="G409" i="22" s="1"/>
  <c r="H409" i="22" s="1"/>
  <c r="E495" i="22"/>
  <c r="F495" i="22" s="1"/>
  <c r="G495" i="22" s="1"/>
  <c r="E438" i="22"/>
  <c r="F438" i="22" s="1"/>
  <c r="G438" i="22" s="1"/>
  <c r="F23" i="22"/>
  <c r="G23" i="22" s="1"/>
  <c r="E31" i="22"/>
  <c r="F31" i="22" s="1"/>
  <c r="G31" i="22" s="1"/>
  <c r="H31" i="22" s="1"/>
  <c r="E261" i="22"/>
  <c r="F261" i="22" s="1"/>
  <c r="G261" i="22" s="1"/>
  <c r="H261" i="22" s="1"/>
  <c r="E592" i="22"/>
  <c r="F592" i="22" s="1"/>
  <c r="G592" i="22" s="1"/>
  <c r="H592" i="22" s="1"/>
  <c r="E196" i="22"/>
  <c r="F196" i="22" s="1"/>
  <c r="G196" i="22" s="1"/>
  <c r="H196" i="22" s="1"/>
  <c r="E235" i="22"/>
  <c r="F235" i="22" s="1"/>
  <c r="G235" i="22" s="1"/>
  <c r="H235" i="22" s="1"/>
  <c r="E11" i="22"/>
  <c r="F11" i="22" s="1"/>
  <c r="G11" i="22" s="1"/>
  <c r="H11" i="22" s="1"/>
  <c r="E611" i="22"/>
  <c r="F611" i="22" s="1"/>
  <c r="G611" i="22" s="1"/>
  <c r="H611" i="22" s="1"/>
  <c r="F188" i="22"/>
  <c r="G188" i="22" s="1"/>
  <c r="H188" i="22" s="1"/>
  <c r="E430" i="22"/>
  <c r="F430" i="22" s="1"/>
  <c r="G430" i="22" s="1"/>
  <c r="H430" i="22" s="1"/>
  <c r="E711" i="22"/>
  <c r="F711" i="22" s="1"/>
  <c r="G711" i="22" s="1"/>
  <c r="H711" i="22" s="1"/>
  <c r="F88" i="22"/>
  <c r="G88" i="22" s="1"/>
  <c r="H88" i="22" s="1"/>
  <c r="E354" i="22"/>
  <c r="F354" i="22" s="1"/>
  <c r="G354" i="22" s="1"/>
  <c r="H354" i="22" s="1"/>
  <c r="E720" i="22"/>
  <c r="F720" i="22" s="1"/>
  <c r="G720" i="22" s="1"/>
  <c r="H720" i="22" s="1"/>
  <c r="E724" i="22"/>
  <c r="F724" i="22" s="1"/>
  <c r="G724" i="22" s="1"/>
  <c r="H724" i="22" s="1"/>
  <c r="E568" i="22"/>
  <c r="F568" i="22" s="1"/>
  <c r="G568" i="22" s="1"/>
  <c r="H568" i="22" s="1"/>
  <c r="E653" i="22"/>
  <c r="F653" i="22" s="1"/>
  <c r="G653" i="22" s="1"/>
  <c r="H653" i="22" s="1"/>
  <c r="E390" i="22"/>
  <c r="F390" i="22" s="1"/>
  <c r="G390" i="22" s="1"/>
  <c r="H390" i="22" s="1"/>
  <c r="E617" i="22"/>
  <c r="F617" i="22" s="1"/>
  <c r="G617" i="22" s="1"/>
  <c r="H617" i="22" s="1"/>
  <c r="E552" i="22"/>
  <c r="F552" i="22" s="1"/>
  <c r="G552" i="22" s="1"/>
  <c r="H552" i="22" s="1"/>
  <c r="F130" i="22"/>
  <c r="G130" i="22" s="1"/>
  <c r="H130" i="22" s="1"/>
  <c r="E183" i="22"/>
  <c r="F183" i="22" s="1"/>
  <c r="G183" i="22" s="1"/>
  <c r="H183" i="22" s="1"/>
  <c r="E319" i="22"/>
  <c r="F319" i="22" s="1"/>
  <c r="G319" i="22" s="1"/>
  <c r="E498" i="22"/>
  <c r="F498" i="22" s="1"/>
  <c r="G498" i="22" s="1"/>
  <c r="H498" i="22" s="1"/>
  <c r="E447" i="22"/>
  <c r="F447" i="22" s="1"/>
  <c r="G447" i="22" s="1"/>
  <c r="H447" i="22" s="1"/>
  <c r="E246" i="22"/>
  <c r="F246" i="22" s="1"/>
  <c r="G246" i="22" s="1"/>
  <c r="H246" i="22" s="1"/>
  <c r="F136" i="22"/>
  <c r="G136" i="22" s="1"/>
  <c r="H136" i="22" s="1"/>
  <c r="E384" i="22"/>
  <c r="F384" i="22" s="1"/>
  <c r="G384" i="22" s="1"/>
  <c r="H384" i="22" s="1"/>
  <c r="E697" i="22"/>
  <c r="F697" i="22" s="1"/>
  <c r="G697" i="22" s="1"/>
  <c r="H697" i="22" s="1"/>
  <c r="E490" i="22"/>
  <c r="F490" i="22" s="1"/>
  <c r="G490" i="22" s="1"/>
  <c r="H490" i="22" s="1"/>
  <c r="E323" i="22"/>
  <c r="F323" i="22" s="1"/>
  <c r="G323" i="22" s="1"/>
  <c r="E292" i="22"/>
  <c r="F292" i="22" s="1"/>
  <c r="G292" i="22" s="1"/>
  <c r="H292" i="22" s="1"/>
  <c r="E692" i="22"/>
  <c r="F692" i="22" s="1"/>
  <c r="G692" i="22" s="1"/>
  <c r="E194" i="22"/>
  <c r="F194" i="22" s="1"/>
  <c r="G194" i="22" s="1"/>
  <c r="H194" i="22" s="1"/>
  <c r="E348" i="22"/>
  <c r="F348" i="22" s="1"/>
  <c r="G348" i="22" s="1"/>
  <c r="H348" i="22" s="1"/>
  <c r="E636" i="22"/>
  <c r="F636" i="22" s="1"/>
  <c r="G636" i="22" s="1"/>
  <c r="H636" i="22" s="1"/>
  <c r="F169" i="22"/>
  <c r="G169" i="22" s="1"/>
  <c r="H169" i="22" s="1"/>
  <c r="E164" i="22"/>
  <c r="F164" i="22" s="1"/>
  <c r="G164" i="22" s="1"/>
  <c r="H164" i="22" s="1"/>
  <c r="E529" i="22"/>
  <c r="F529" i="22" s="1"/>
  <c r="G529" i="22" s="1"/>
  <c r="H529" i="22" s="1"/>
  <c r="E444" i="22"/>
  <c r="F444" i="22" s="1"/>
  <c r="G444" i="22" s="1"/>
  <c r="H444" i="22" s="1"/>
  <c r="F182" i="22"/>
  <c r="G182" i="22" s="1"/>
  <c r="H182" i="22" s="1"/>
  <c r="E694" i="22"/>
  <c r="F694" i="22" s="1"/>
  <c r="G694" i="22" s="1"/>
  <c r="H694" i="22" s="1"/>
  <c r="E324" i="22"/>
  <c r="F324" i="22" s="1"/>
  <c r="G324" i="22" s="1"/>
  <c r="H324" i="22" s="1"/>
  <c r="E381" i="22"/>
  <c r="F381" i="22" s="1"/>
  <c r="G381" i="22" s="1"/>
  <c r="H381" i="22" s="1"/>
  <c r="E556" i="22"/>
  <c r="F556" i="22" s="1"/>
  <c r="G556" i="22" s="1"/>
  <c r="H556" i="22" s="1"/>
  <c r="E619" i="22"/>
  <c r="F619" i="22" s="1"/>
  <c r="G619" i="22" s="1"/>
  <c r="H619" i="22" s="1"/>
  <c r="E29" i="22"/>
  <c r="F29" i="22" s="1"/>
  <c r="G29" i="22" s="1"/>
  <c r="F113" i="22"/>
  <c r="G113" i="22" s="1"/>
  <c r="E514" i="22"/>
  <c r="F514" i="22" s="1"/>
  <c r="G514" i="22" s="1"/>
  <c r="H514" i="22" s="1"/>
  <c r="E300" i="22"/>
  <c r="F300" i="22" s="1"/>
  <c r="G300" i="22" s="1"/>
  <c r="H300" i="22" s="1"/>
  <c r="E209" i="22"/>
  <c r="F209" i="22" s="1"/>
  <c r="G209" i="22" s="1"/>
  <c r="H209" i="22" s="1"/>
  <c r="E718" i="22"/>
  <c r="F718" i="22" s="1"/>
  <c r="G718" i="22" s="1"/>
  <c r="H718" i="22" s="1"/>
  <c r="E370" i="22"/>
  <c r="F370" i="22" s="1"/>
  <c r="G370" i="22" s="1"/>
  <c r="H370" i="22" s="1"/>
  <c r="F205" i="22"/>
  <c r="G205" i="22" s="1"/>
  <c r="H205" i="22" s="1"/>
  <c r="E656" i="22"/>
  <c r="F656" i="22" s="1"/>
  <c r="G656" i="22" s="1"/>
  <c r="H656" i="22" s="1"/>
  <c r="E171" i="22"/>
  <c r="F171" i="22" s="1"/>
  <c r="G171" i="22" s="1"/>
  <c r="H171" i="22" s="1"/>
  <c r="E581" i="22"/>
  <c r="F581" i="22" s="1"/>
  <c r="G581" i="22" s="1"/>
  <c r="H581" i="22" s="1"/>
  <c r="E585" i="22"/>
  <c r="F585" i="22" s="1"/>
  <c r="G585" i="22" s="1"/>
  <c r="H585" i="22" s="1"/>
  <c r="E685" i="22"/>
  <c r="F685" i="22" s="1"/>
  <c r="G685" i="22" s="1"/>
  <c r="H685" i="22" s="1"/>
  <c r="E428" i="22"/>
  <c r="F428" i="22" s="1"/>
  <c r="G428" i="22" s="1"/>
  <c r="H428" i="22" s="1"/>
  <c r="E269" i="22"/>
  <c r="F269" i="22" s="1"/>
  <c r="G269" i="22" s="1"/>
  <c r="H269" i="22" s="1"/>
  <c r="E287" i="22"/>
  <c r="F287" i="22" s="1"/>
  <c r="G287" i="22" s="1"/>
  <c r="H287" i="22" s="1"/>
  <c r="F56" i="22"/>
  <c r="G56" i="22" s="1"/>
  <c r="E211" i="22"/>
  <c r="F211" i="22" s="1"/>
  <c r="G211" i="22" s="1"/>
  <c r="H211" i="22" s="1"/>
  <c r="F154" i="22"/>
  <c r="G154" i="22" s="1"/>
  <c r="E644" i="22"/>
  <c r="F644" i="22" s="1"/>
  <c r="G644" i="22" s="1"/>
  <c r="H644" i="22" s="1"/>
  <c r="E410" i="22"/>
  <c r="F410" i="22" s="1"/>
  <c r="G410" i="22" s="1"/>
  <c r="H410" i="22" s="1"/>
  <c r="E274" i="22"/>
  <c r="F274" i="22" s="1"/>
  <c r="G274" i="22" s="1"/>
  <c r="H274" i="22" s="1"/>
  <c r="F75" i="22"/>
  <c r="G75" i="22" s="1"/>
  <c r="H75" i="22" s="1"/>
  <c r="E432" i="22"/>
  <c r="F432" i="22" s="1"/>
  <c r="G432" i="22" s="1"/>
  <c r="H432" i="22" s="1"/>
  <c r="E143" i="22"/>
  <c r="F143" i="22" s="1"/>
  <c r="G143" i="22" s="1"/>
  <c r="E313" i="22"/>
  <c r="F313" i="22" s="1"/>
  <c r="G313" i="22" s="1"/>
  <c r="H313" i="22" s="1"/>
  <c r="E184" i="22"/>
  <c r="F184" i="22" s="1"/>
  <c r="G184" i="22" s="1"/>
  <c r="H184" i="22" s="1"/>
  <c r="E306" i="22"/>
  <c r="F306" i="22" s="1"/>
  <c r="G306" i="22" s="1"/>
  <c r="H306" i="22" s="1"/>
  <c r="F201" i="22"/>
  <c r="G201" i="22" s="1"/>
  <c r="H201" i="22" s="1"/>
  <c r="E690" i="22"/>
  <c r="F690" i="22" s="1"/>
  <c r="G690" i="22" s="1"/>
  <c r="H690" i="22" s="1"/>
  <c r="E668" i="22"/>
  <c r="F668" i="22" s="1"/>
  <c r="G668" i="22" s="1"/>
  <c r="H668" i="22" s="1"/>
  <c r="F700" i="22"/>
  <c r="G700" i="22" s="1"/>
  <c r="H700" i="22" s="1"/>
  <c r="E273" i="22"/>
  <c r="F273" i="22" s="1"/>
  <c r="G273" i="22" s="1"/>
  <c r="H273" i="22" s="1"/>
  <c r="F98" i="22"/>
  <c r="G98" i="22" s="1"/>
  <c r="H98" i="22" s="1"/>
  <c r="E305" i="22"/>
  <c r="F305" i="22" s="1"/>
  <c r="G305" i="22" s="1"/>
  <c r="H305" i="22" s="1"/>
  <c r="E395" i="22"/>
  <c r="F395" i="22" s="1"/>
  <c r="G395" i="22" s="1"/>
  <c r="H395" i="22" s="1"/>
  <c r="E275" i="22"/>
  <c r="F275" i="22" s="1"/>
  <c r="G275" i="22" s="1"/>
  <c r="H275" i="22" s="1"/>
  <c r="E419" i="22"/>
  <c r="F419" i="22" s="1"/>
  <c r="G419" i="22" s="1"/>
  <c r="H419" i="22" s="1"/>
  <c r="E719" i="22"/>
  <c r="F719" i="22" s="1"/>
  <c r="G719" i="22" s="1"/>
  <c r="H719" i="22" s="1"/>
  <c r="E613" i="22"/>
  <c r="F613" i="22" s="1"/>
  <c r="G613" i="22" s="1"/>
  <c r="H613" i="22" s="1"/>
  <c r="E579" i="22"/>
  <c r="F579" i="22" s="1"/>
  <c r="G579" i="22" s="1"/>
  <c r="H579" i="22" s="1"/>
  <c r="E379" i="22"/>
  <c r="F379" i="22" s="1"/>
  <c r="G379" i="22" s="1"/>
  <c r="E393" i="22"/>
  <c r="F393" i="22" s="1"/>
  <c r="G393" i="22" s="1"/>
  <c r="H393" i="22" s="1"/>
  <c r="F110" i="22"/>
  <c r="G110" i="22" s="1"/>
  <c r="H110" i="22" s="1"/>
  <c r="E346" i="22"/>
  <c r="F346" i="22" s="1"/>
  <c r="G346" i="22" s="1"/>
  <c r="E629" i="22"/>
  <c r="F629" i="22" s="1"/>
  <c r="G629" i="22" s="1"/>
  <c r="H629" i="22" s="1"/>
  <c r="E539" i="22"/>
  <c r="F539" i="22" s="1"/>
  <c r="G539" i="22" s="1"/>
  <c r="H539" i="22" s="1"/>
  <c r="E687" i="22"/>
  <c r="F687" i="22" s="1"/>
  <c r="G687" i="22" s="1"/>
  <c r="H687" i="22" s="1"/>
  <c r="E645" i="22"/>
  <c r="F645" i="22" s="1"/>
  <c r="G645" i="22" s="1"/>
  <c r="H645" i="22" s="1"/>
  <c r="E649" i="22"/>
  <c r="F649" i="22" s="1"/>
  <c r="G649" i="22" s="1"/>
  <c r="H649" i="22" s="1"/>
  <c r="E596" i="22"/>
  <c r="F596" i="22" s="1"/>
  <c r="G596" i="22" s="1"/>
  <c r="F121" i="22"/>
  <c r="G121" i="22" s="1"/>
  <c r="H121" i="22" s="1"/>
  <c r="E721" i="22"/>
  <c r="F721" i="22" s="1"/>
  <c r="G721" i="22" s="1"/>
  <c r="H721" i="22" s="1"/>
  <c r="E391" i="22"/>
  <c r="F391" i="22" s="1"/>
  <c r="G391" i="22" s="1"/>
  <c r="H391" i="22" s="1"/>
  <c r="E325" i="22"/>
  <c r="F325" i="22" s="1"/>
  <c r="G325" i="22" s="1"/>
  <c r="H325" i="22" s="1"/>
  <c r="E336" i="22"/>
  <c r="F336" i="22" s="1"/>
  <c r="G336" i="22" s="1"/>
  <c r="H336" i="22" s="1"/>
  <c r="E652" i="22"/>
  <c r="F652" i="22" s="1"/>
  <c r="G652" i="22" s="1"/>
  <c r="F140" i="22"/>
  <c r="G140" i="22" s="1"/>
  <c r="H140" i="22" s="1"/>
  <c r="E681" i="22"/>
  <c r="F681" i="22" s="1"/>
  <c r="G681" i="22" s="1"/>
  <c r="H681" i="22" s="1"/>
  <c r="E664" i="22"/>
  <c r="F664" i="22" s="1"/>
  <c r="G664" i="22" s="1"/>
  <c r="H664" i="22" s="1"/>
  <c r="F200" i="22"/>
  <c r="G200" i="22" s="1"/>
  <c r="H200" i="22" s="1"/>
  <c r="E673" i="22"/>
  <c r="F673" i="22" s="1"/>
  <c r="G673" i="22" s="1"/>
  <c r="H673" i="22" s="1"/>
  <c r="E475" i="22"/>
  <c r="F475" i="22" s="1"/>
  <c r="G475" i="22" s="1"/>
  <c r="H475" i="22" s="1"/>
  <c r="E676" i="22"/>
  <c r="F676" i="22" s="1"/>
  <c r="G676" i="22" s="1"/>
  <c r="H676" i="22" s="1"/>
  <c r="E439" i="22"/>
  <c r="F439" i="22" s="1"/>
  <c r="G439" i="22" s="1"/>
  <c r="E189" i="22"/>
  <c r="F189" i="22" s="1"/>
  <c r="G189" i="22" s="1"/>
  <c r="H189" i="22" s="1"/>
  <c r="E576" i="22"/>
  <c r="F576" i="22" s="1"/>
  <c r="G576" i="22" s="1"/>
  <c r="H576" i="22" s="1"/>
  <c r="E373" i="22"/>
  <c r="F373" i="22" s="1"/>
  <c r="G373" i="22" s="1"/>
  <c r="H373" i="22" s="1"/>
  <c r="E312" i="22"/>
  <c r="F312" i="22" s="1"/>
  <c r="G312" i="22" s="1"/>
  <c r="H312" i="22" s="1"/>
  <c r="E386" i="22"/>
  <c r="F386" i="22" s="1"/>
  <c r="G386" i="22" s="1"/>
  <c r="H386" i="22" s="1"/>
  <c r="E202" i="22"/>
  <c r="F202" i="22" s="1"/>
  <c r="G202" i="22" s="1"/>
  <c r="H202" i="22" s="1"/>
  <c r="E353" i="22"/>
  <c r="F353" i="22" s="1"/>
  <c r="G353" i="22" s="1"/>
  <c r="H353" i="22" s="1"/>
  <c r="E491" i="22"/>
  <c r="F491" i="22" s="1"/>
  <c r="G491" i="22" s="1"/>
  <c r="E696" i="22"/>
  <c r="F696" i="22" s="1"/>
  <c r="G696" i="22" s="1"/>
  <c r="H696" i="22" s="1"/>
  <c r="E560" i="22"/>
  <c r="F560" i="22" s="1"/>
  <c r="G560" i="22" s="1"/>
  <c r="H560" i="22" s="1"/>
  <c r="E571" i="22"/>
  <c r="F571" i="22" s="1"/>
  <c r="G571" i="22" s="1"/>
  <c r="H571" i="22" s="1"/>
  <c r="E589" i="22"/>
  <c r="F589" i="22" s="1"/>
  <c r="G589" i="22" s="1"/>
  <c r="H589" i="22" s="1"/>
  <c r="E541" i="22"/>
  <c r="F541" i="22" s="1"/>
  <c r="G541" i="22" s="1"/>
  <c r="H541" i="22" s="1"/>
  <c r="E212" i="22"/>
  <c r="F212" i="22" s="1"/>
  <c r="G212" i="22" s="1"/>
  <c r="H212" i="22" s="1"/>
  <c r="E546" i="22"/>
  <c r="F546" i="22" s="1"/>
  <c r="G546" i="22" s="1"/>
  <c r="H546" i="22" s="1"/>
  <c r="E573" i="22"/>
  <c r="F573" i="22" s="1"/>
  <c r="G573" i="22" s="1"/>
  <c r="H573" i="22" s="1"/>
  <c r="E213" i="22"/>
  <c r="F213" i="22" s="1"/>
  <c r="G213" i="22" s="1"/>
  <c r="H213" i="22" s="1"/>
  <c r="E331" i="22"/>
  <c r="F331" i="22" s="1"/>
  <c r="G331" i="22" s="1"/>
  <c r="H331" i="22" s="1"/>
  <c r="E426" i="22"/>
  <c r="F426" i="22" s="1"/>
  <c r="G426" i="22" s="1"/>
  <c r="H426" i="22" s="1"/>
  <c r="E316" i="22"/>
  <c r="F316" i="22" s="1"/>
  <c r="G316" i="22" s="1"/>
  <c r="H316" i="22" s="1"/>
  <c r="E416" i="22"/>
  <c r="F416" i="22" s="1"/>
  <c r="G416" i="22" s="1"/>
  <c r="H416" i="22" s="1"/>
  <c r="E483" i="22"/>
  <c r="F483" i="22" s="1"/>
  <c r="G483" i="22" s="1"/>
  <c r="H483" i="22" s="1"/>
  <c r="F160" i="22"/>
  <c r="G160" i="22" s="1"/>
  <c r="H160" i="22" s="1"/>
  <c r="E71" i="22"/>
  <c r="F71" i="22" s="1"/>
  <c r="G71" i="22" s="1"/>
  <c r="E605" i="22"/>
  <c r="F605" i="22" s="1"/>
  <c r="G605" i="22" s="1"/>
  <c r="H605" i="22" s="1"/>
  <c r="E111" i="22"/>
  <c r="F111" i="22" s="1"/>
  <c r="G111" i="22" s="1"/>
  <c r="E59" i="22"/>
  <c r="F59" i="22" s="1"/>
  <c r="G59" i="22" s="1"/>
  <c r="H59" i="22" s="1"/>
  <c r="E87" i="22"/>
  <c r="F87" i="22" s="1"/>
  <c r="G87" i="22" s="1"/>
  <c r="H87" i="22" s="1"/>
  <c r="E526" i="22"/>
  <c r="F526" i="22" s="1"/>
  <c r="G526" i="22" s="1"/>
  <c r="H526" i="22" s="1"/>
  <c r="E646" i="22"/>
  <c r="F646" i="22" s="1"/>
  <c r="G646" i="22" s="1"/>
  <c r="H646" i="22" s="1"/>
  <c r="F139" i="22"/>
  <c r="G139" i="22" s="1"/>
  <c r="H139" i="22" s="1"/>
  <c r="E591" i="22"/>
  <c r="F591" i="22" s="1"/>
  <c r="G591" i="22" s="1"/>
  <c r="H591" i="22" s="1"/>
  <c r="E222" i="22"/>
  <c r="F222" i="22" s="1"/>
  <c r="G222" i="22" s="1"/>
  <c r="H222" i="22" s="1"/>
  <c r="E440" i="22"/>
  <c r="F440" i="22" s="1"/>
  <c r="G440" i="22" s="1"/>
  <c r="F55" i="22"/>
  <c r="G55" i="22" s="1"/>
  <c r="H55" i="22" s="1"/>
  <c r="E8" i="22"/>
  <c r="F8" i="22" s="1"/>
  <c r="E538" i="22"/>
  <c r="F538" i="22" s="1"/>
  <c r="G538" i="22" s="1"/>
  <c r="H538" i="22" s="1"/>
  <c r="E352" i="22"/>
  <c r="F352" i="22" s="1"/>
  <c r="G352" i="22" s="1"/>
  <c r="H352" i="22" s="1"/>
  <c r="E524" i="22"/>
  <c r="F524" i="22" s="1"/>
  <c r="G524" i="22" s="1"/>
  <c r="H524" i="22" s="1"/>
  <c r="E446" i="22"/>
  <c r="F446" i="22" s="1"/>
  <c r="G446" i="22" s="1"/>
  <c r="H446" i="22" s="1"/>
  <c r="F151" i="22"/>
  <c r="G151" i="22" s="1"/>
  <c r="H151" i="22" s="1"/>
  <c r="E290" i="22"/>
  <c r="F290" i="22" s="1"/>
  <c r="G290" i="22" s="1"/>
  <c r="H290" i="22" s="1"/>
  <c r="E414" i="22"/>
  <c r="F414" i="22" s="1"/>
  <c r="G414" i="22" s="1"/>
  <c r="H414" i="22" s="1"/>
  <c r="E452" i="22"/>
  <c r="F452" i="22" s="1"/>
  <c r="G452" i="22" s="1"/>
  <c r="H452" i="22" s="1"/>
  <c r="E236" i="22"/>
  <c r="F236" i="22" s="1"/>
  <c r="G236" i="22" s="1"/>
  <c r="H236" i="22" s="1"/>
  <c r="E465" i="22"/>
  <c r="F465" i="22" s="1"/>
  <c r="G465" i="22" s="1"/>
  <c r="H465" i="22" s="1"/>
  <c r="E210" i="22"/>
  <c r="F210" i="22" s="1"/>
  <c r="G210" i="22" s="1"/>
  <c r="H210" i="22" s="1"/>
  <c r="E35" i="22"/>
  <c r="F35" i="22" s="1"/>
  <c r="G35" i="22" s="1"/>
  <c r="H35" i="22" s="1"/>
  <c r="E17" i="22"/>
  <c r="F17" i="22" s="1"/>
  <c r="G17" i="22" s="1"/>
  <c r="H17" i="22" s="1"/>
  <c r="F38" i="22"/>
  <c r="G38" i="22" s="1"/>
  <c r="H38" i="22" s="1"/>
  <c r="F27" i="22"/>
  <c r="G27" i="22" s="1"/>
  <c r="H27" i="22" s="1"/>
  <c r="E375" i="22"/>
  <c r="F375" i="22" s="1"/>
  <c r="G375" i="22" s="1"/>
  <c r="H375" i="22" s="1"/>
  <c r="E270" i="22"/>
  <c r="F270" i="22" s="1"/>
  <c r="G270" i="22" s="1"/>
  <c r="H270" i="22" s="1"/>
  <c r="E587" i="22"/>
  <c r="F587" i="22" s="1"/>
  <c r="G587" i="22" s="1"/>
  <c r="H587" i="22" s="1"/>
  <c r="E277" i="22"/>
  <c r="F277" i="22" s="1"/>
  <c r="G277" i="22" s="1"/>
  <c r="H277" i="22" s="1"/>
  <c r="F153" i="22"/>
  <c r="G153" i="22" s="1"/>
  <c r="E487" i="22"/>
  <c r="F487" i="22" s="1"/>
  <c r="G487" i="22" s="1"/>
  <c r="H487" i="22" s="1"/>
  <c r="E683" i="22"/>
  <c r="F683" i="22" s="1"/>
  <c r="G683" i="22" s="1"/>
  <c r="H683" i="22" s="1"/>
  <c r="E454" i="22"/>
  <c r="F454" i="22" s="1"/>
  <c r="G454" i="22" s="1"/>
  <c r="H454" i="22" s="1"/>
  <c r="F166" i="22"/>
  <c r="G166" i="22" s="1"/>
  <c r="H166" i="22" s="1"/>
  <c r="E528" i="22"/>
  <c r="F528" i="22" s="1"/>
  <c r="G528" i="22" s="1"/>
  <c r="H528" i="22" s="1"/>
  <c r="E54" i="22"/>
  <c r="F54" i="22" s="1"/>
  <c r="G54" i="22" s="1"/>
  <c r="H54" i="22" s="1"/>
  <c r="E289" i="22"/>
  <c r="F289" i="22" s="1"/>
  <c r="G289" i="22" s="1"/>
  <c r="H289" i="22" s="1"/>
  <c r="E26" i="22"/>
  <c r="F26" i="22" s="1"/>
  <c r="G26" i="22" s="1"/>
  <c r="F224" i="22"/>
  <c r="G224" i="22" s="1"/>
  <c r="H224" i="22" s="1"/>
  <c r="E627" i="22"/>
  <c r="F627" i="22" s="1"/>
  <c r="G627" i="22" s="1"/>
  <c r="H627" i="22" s="1"/>
  <c r="F28" i="22"/>
  <c r="G28" i="22" s="1"/>
  <c r="H28" i="22" s="1"/>
  <c r="F25" i="22"/>
  <c r="G25" i="22" s="1"/>
  <c r="H25" i="22" s="1"/>
  <c r="E309" i="22"/>
  <c r="F309" i="22" s="1"/>
  <c r="G309" i="22" s="1"/>
  <c r="H309" i="22" s="1"/>
  <c r="E320" i="22"/>
  <c r="F320" i="22" s="1"/>
  <c r="G320" i="22" s="1"/>
  <c r="H320" i="22" s="1"/>
  <c r="E132" i="22"/>
  <c r="F132" i="22" s="1"/>
  <c r="G132" i="22" s="1"/>
  <c r="H132" i="22" s="1"/>
  <c r="E162" i="22"/>
  <c r="F162" i="22" s="1"/>
  <c r="G162" i="22" s="1"/>
  <c r="H162" i="22" s="1"/>
  <c r="F53" i="22"/>
  <c r="G53" i="22" s="1"/>
  <c r="H53" i="22" s="1"/>
  <c r="F89" i="22"/>
  <c r="G89" i="22" s="1"/>
  <c r="H89" i="22" s="1"/>
  <c r="E97" i="22"/>
  <c r="F97" i="22" s="1"/>
  <c r="G97" i="22" s="1"/>
  <c r="H97" i="22" s="1"/>
  <c r="E533" i="22"/>
  <c r="F533" i="22" s="1"/>
  <c r="G533" i="22" s="1"/>
  <c r="H533" i="22" s="1"/>
  <c r="F190" i="22"/>
  <c r="G190" i="22" s="1"/>
  <c r="H190" i="22" s="1"/>
  <c r="E606" i="22"/>
  <c r="F606" i="22" s="1"/>
  <c r="G606" i="22" s="1"/>
  <c r="H606" i="22" s="1"/>
  <c r="E689" i="22"/>
  <c r="F689" i="22" s="1"/>
  <c r="G689" i="22" s="1"/>
  <c r="H689" i="22" s="1"/>
  <c r="E418" i="22"/>
  <c r="F418" i="22" s="1"/>
  <c r="G418" i="22" s="1"/>
  <c r="H418" i="22" s="1"/>
  <c r="E19" i="22"/>
  <c r="F19" i="22" s="1"/>
  <c r="G19" i="22" s="1"/>
  <c r="H19" i="22" s="1"/>
  <c r="F44" i="22"/>
  <c r="G44" i="22" s="1"/>
  <c r="H44" i="22" s="1"/>
  <c r="E308" i="22"/>
  <c r="F308" i="22" s="1"/>
  <c r="G308" i="22" s="1"/>
  <c r="H308" i="22" s="1"/>
  <c r="E380" i="22"/>
  <c r="F380" i="22" s="1"/>
  <c r="G380" i="22" s="1"/>
  <c r="E633" i="22"/>
  <c r="F633" i="22" s="1"/>
  <c r="G633" i="22" s="1"/>
  <c r="H633" i="22" s="1"/>
  <c r="E279" i="22"/>
  <c r="F279" i="22" s="1"/>
  <c r="G279" i="22" s="1"/>
  <c r="H279" i="22" s="1"/>
  <c r="E659" i="22"/>
  <c r="F659" i="22" s="1"/>
  <c r="G659" i="22" s="1"/>
  <c r="H659" i="22" s="1"/>
  <c r="F206" i="22"/>
  <c r="G206" i="22" s="1"/>
  <c r="E484" i="22"/>
  <c r="F484" i="22" s="1"/>
  <c r="G484" i="22" s="1"/>
  <c r="E550" i="22"/>
  <c r="F550" i="22" s="1"/>
  <c r="G550" i="22" s="1"/>
  <c r="H550" i="22" s="1"/>
  <c r="E680" i="22"/>
  <c r="F680" i="22" s="1"/>
  <c r="G680" i="22" s="1"/>
  <c r="H680" i="22" s="1"/>
  <c r="E609" i="22"/>
  <c r="F609" i="22" s="1"/>
  <c r="G609" i="22" s="1"/>
  <c r="H609" i="22" s="1"/>
  <c r="E318" i="22"/>
  <c r="F318" i="22" s="1"/>
  <c r="G318" i="22" s="1"/>
  <c r="H318" i="22" s="1"/>
  <c r="E519" i="22"/>
  <c r="F519" i="22" s="1"/>
  <c r="G519" i="22" s="1"/>
  <c r="H519" i="22" s="1"/>
  <c r="E167" i="22"/>
  <c r="F167" i="22" s="1"/>
  <c r="G167" i="22" s="1"/>
  <c r="H167" i="22" s="1"/>
  <c r="E705" i="22"/>
  <c r="F705" i="22" s="1"/>
  <c r="G705" i="22" s="1"/>
  <c r="H705" i="22" s="1"/>
  <c r="E469" i="22"/>
  <c r="F469" i="22" s="1"/>
  <c r="G469" i="22" s="1"/>
  <c r="H469" i="22" s="1"/>
  <c r="F86" i="22"/>
  <c r="G86" i="22" s="1"/>
  <c r="H86" i="22" s="1"/>
  <c r="E485" i="22"/>
  <c r="F485" i="22" s="1"/>
  <c r="G485" i="22" s="1"/>
  <c r="H485" i="22" s="1"/>
  <c r="E328" i="22"/>
  <c r="F328" i="22" s="1"/>
  <c r="G328" i="22" s="1"/>
  <c r="H328" i="22" s="1"/>
  <c r="E667" i="22"/>
  <c r="F667" i="22" s="1"/>
  <c r="G667" i="22" s="1"/>
  <c r="H667" i="22" s="1"/>
  <c r="E197" i="22"/>
  <c r="F197" i="22" s="1"/>
  <c r="G197" i="22" s="1"/>
  <c r="H197" i="22" s="1"/>
  <c r="E240" i="22"/>
  <c r="F240" i="22" s="1"/>
  <c r="G240" i="22" s="1"/>
  <c r="H240" i="22" s="1"/>
  <c r="E369" i="22"/>
  <c r="F369" i="22" s="1"/>
  <c r="G369" i="22" s="1"/>
  <c r="H369" i="22" s="1"/>
  <c r="E96" i="22"/>
  <c r="F96" i="22" s="1"/>
  <c r="G96" i="22" s="1"/>
  <c r="H96" i="22" s="1"/>
  <c r="E307" i="22"/>
  <c r="F307" i="22" s="1"/>
  <c r="G307" i="22" s="1"/>
  <c r="H307" i="22" s="1"/>
  <c r="E575" i="22"/>
  <c r="F575" i="22" s="1"/>
  <c r="G575" i="22" s="1"/>
  <c r="H575" i="22" s="1"/>
  <c r="F207" i="22"/>
  <c r="G207" i="22" s="1"/>
  <c r="E559" i="22"/>
  <c r="F559" i="22" s="1"/>
  <c r="G559" i="22" s="1"/>
  <c r="H559" i="22" s="1"/>
  <c r="E281" i="22"/>
  <c r="F281" i="22" s="1"/>
  <c r="G281" i="22" s="1"/>
  <c r="H281" i="22" s="1"/>
  <c r="E245" i="22"/>
  <c r="F245" i="22" s="1"/>
  <c r="G245" i="22" s="1"/>
  <c r="H245" i="22" s="1"/>
  <c r="E408" i="22"/>
  <c r="F408" i="22" s="1"/>
  <c r="G408" i="22" s="1"/>
  <c r="E350" i="22"/>
  <c r="F350" i="22" s="1"/>
  <c r="G350" i="22" s="1"/>
  <c r="H350" i="22" s="1"/>
  <c r="E640" i="22"/>
  <c r="F640" i="22" s="1"/>
  <c r="G640" i="22" s="1"/>
  <c r="H640" i="22" s="1"/>
  <c r="E540" i="22"/>
  <c r="F540" i="22" s="1"/>
  <c r="G540" i="22" s="1"/>
  <c r="H540" i="22" s="1"/>
  <c r="E415" i="22"/>
  <c r="F415" i="22" s="1"/>
  <c r="G415" i="22" s="1"/>
  <c r="H415" i="22" s="1"/>
  <c r="E501" i="22"/>
  <c r="F501" i="22" s="1"/>
  <c r="G501" i="22" s="1"/>
  <c r="H501" i="22" s="1"/>
  <c r="E406" i="22"/>
  <c r="F406" i="22" s="1"/>
  <c r="G406" i="22" s="1"/>
  <c r="H406" i="22" s="1"/>
  <c r="E123" i="22"/>
  <c r="F123" i="22" s="1"/>
  <c r="G123" i="22" s="1"/>
  <c r="H123" i="22" s="1"/>
  <c r="E534" i="22"/>
  <c r="F534" i="22" s="1"/>
  <c r="G534" i="22" s="1"/>
  <c r="H534" i="22" s="1"/>
  <c r="E463" i="22"/>
  <c r="F463" i="22" s="1"/>
  <c r="G463" i="22" s="1"/>
  <c r="H463" i="22" s="1"/>
  <c r="E52" i="22"/>
  <c r="F52" i="22" s="1"/>
  <c r="G52" i="22" s="1"/>
  <c r="H52" i="22" s="1"/>
  <c r="E378" i="22"/>
  <c r="F378" i="22" s="1"/>
  <c r="G378" i="22" s="1"/>
  <c r="H378" i="22" s="1"/>
  <c r="E492" i="22"/>
  <c r="F492" i="22" s="1"/>
  <c r="G492" i="22" s="1"/>
  <c r="H492" i="22" s="1"/>
  <c r="E507" i="22"/>
  <c r="F507" i="22" s="1"/>
  <c r="G507" i="22" s="1"/>
  <c r="H507" i="22" s="1"/>
  <c r="E193" i="22"/>
  <c r="F193" i="22" s="1"/>
  <c r="G193" i="22" s="1"/>
  <c r="H193" i="22" s="1"/>
  <c r="E515" i="22"/>
  <c r="F515" i="22" s="1"/>
  <c r="G515" i="22" s="1"/>
  <c r="H515" i="22" s="1"/>
  <c r="G343" i="22"/>
  <c r="H343" i="22" s="1"/>
  <c r="E648" i="22"/>
  <c r="F648" i="22" s="1"/>
  <c r="G648" i="22" s="1"/>
  <c r="H648" i="22" s="1"/>
  <c r="E229" i="22"/>
  <c r="F229" i="22" s="1"/>
  <c r="G229" i="22" s="1"/>
  <c r="H229" i="22" s="1"/>
  <c r="E126" i="22"/>
  <c r="F126" i="22" s="1"/>
  <c r="G126" i="22" s="1"/>
  <c r="H126" i="22" s="1"/>
  <c r="E9" i="22"/>
  <c r="F9" i="22" s="1"/>
  <c r="G9" i="22" s="1"/>
  <c r="H9" i="22" s="1"/>
  <c r="E263" i="22"/>
  <c r="F263" i="22" s="1"/>
  <c r="G263" i="22" s="1"/>
  <c r="H263" i="22" s="1"/>
  <c r="E434" i="22"/>
  <c r="F434" i="22" s="1"/>
  <c r="G434" i="22" s="1"/>
  <c r="H434" i="22" s="1"/>
  <c r="E666" i="22"/>
  <c r="F666" i="22" s="1"/>
  <c r="G666" i="22" s="1"/>
  <c r="H666" i="22" s="1"/>
  <c r="E347" i="22"/>
  <c r="F347" i="22" s="1"/>
  <c r="G347" i="22" s="1"/>
  <c r="H347" i="22" s="1"/>
  <c r="E717" i="22"/>
  <c r="F717" i="22" s="1"/>
  <c r="G717" i="22" s="1"/>
  <c r="H717" i="22" s="1"/>
  <c r="E669" i="22"/>
  <c r="F669" i="22" s="1"/>
  <c r="G669" i="22" s="1"/>
  <c r="H669" i="22" s="1"/>
  <c r="F178" i="22"/>
  <c r="G178" i="22" s="1"/>
  <c r="H178" i="22" s="1"/>
  <c r="E610" i="22"/>
  <c r="F610" i="22" s="1"/>
  <c r="G610" i="22" s="1"/>
  <c r="H610" i="22" s="1"/>
  <c r="E624" i="22"/>
  <c r="F624" i="22" s="1"/>
  <c r="G624" i="22" s="1"/>
  <c r="H624" i="22" s="1"/>
  <c r="F79" i="22"/>
  <c r="G79" i="22" s="1"/>
  <c r="H79" i="22" s="1"/>
  <c r="F227" i="22"/>
  <c r="G227" i="22" s="1"/>
  <c r="H227" i="22" s="1"/>
  <c r="F20" i="22"/>
  <c r="G20" i="22" s="1"/>
  <c r="H20" i="22" s="1"/>
  <c r="E195" i="22"/>
  <c r="F195" i="22" s="1"/>
  <c r="G195" i="22" s="1"/>
  <c r="H195" i="22" s="1"/>
  <c r="E371" i="22"/>
  <c r="F371" i="22" s="1"/>
  <c r="G371" i="22" s="1"/>
  <c r="H371" i="22" s="1"/>
  <c r="E615" i="22"/>
  <c r="F615" i="22" s="1"/>
  <c r="G615" i="22" s="1"/>
  <c r="H615" i="22" s="1"/>
  <c r="E642" i="22"/>
  <c r="F642" i="22" s="1"/>
  <c r="G642" i="22" s="1"/>
  <c r="H642" i="22" s="1"/>
  <c r="E288" i="22"/>
  <c r="F288" i="22" s="1"/>
  <c r="G288" i="22" s="1"/>
  <c r="H288" i="22" s="1"/>
  <c r="E530" i="22"/>
  <c r="F530" i="22" s="1"/>
  <c r="G530" i="22" s="1"/>
  <c r="H530" i="22" s="1"/>
  <c r="E593" i="22"/>
  <c r="F593" i="22" s="1"/>
  <c r="G593" i="22" s="1"/>
  <c r="H593" i="22" s="1"/>
  <c r="E283" i="22"/>
  <c r="F283" i="22" s="1"/>
  <c r="G283" i="22" s="1"/>
  <c r="H283" i="22" s="1"/>
  <c r="E233" i="22"/>
  <c r="F233" i="22" s="1"/>
  <c r="G233" i="22" s="1"/>
  <c r="H233" i="22" s="1"/>
  <c r="E512" i="22"/>
  <c r="F512" i="22" s="1"/>
  <c r="G512" i="22" s="1"/>
  <c r="H512" i="22" s="1"/>
  <c r="E95" i="22"/>
  <c r="F95" i="22" s="1"/>
  <c r="G95" i="22" s="1"/>
  <c r="H95" i="22" s="1"/>
  <c r="F100" i="22"/>
  <c r="G100" i="22" s="1"/>
  <c r="H100" i="22" s="1"/>
  <c r="E443" i="22"/>
  <c r="F443" i="22" s="1"/>
  <c r="G443" i="22" s="1"/>
  <c r="H443" i="22" s="1"/>
  <c r="F62" i="22"/>
  <c r="G62" i="22" s="1"/>
  <c r="H62" i="22" s="1"/>
  <c r="E448" i="22"/>
  <c r="F448" i="22" s="1"/>
  <c r="G448" i="22" s="1"/>
  <c r="H448" i="22" s="1"/>
  <c r="F608" i="22"/>
  <c r="G608" i="22" s="1"/>
  <c r="H608" i="22" s="1"/>
  <c r="E445" i="22"/>
  <c r="F445" i="22" s="1"/>
  <c r="G445" i="22" s="1"/>
  <c r="H445" i="22" s="1"/>
  <c r="F116" i="22"/>
  <c r="G116" i="22" s="1"/>
  <c r="H116" i="22" s="1"/>
  <c r="F63" i="22"/>
  <c r="G63" i="22" s="1"/>
  <c r="H63" i="22" s="1"/>
  <c r="E148" i="22"/>
  <c r="F148" i="22" s="1"/>
  <c r="G148" i="22" s="1"/>
  <c r="H148" i="22" s="1"/>
  <c r="E363" i="22"/>
  <c r="F363" i="22" s="1"/>
  <c r="G363" i="22" s="1"/>
  <c r="H363" i="22" s="1"/>
  <c r="E508" i="22"/>
  <c r="F508" i="22" s="1"/>
  <c r="G508" i="22" s="1"/>
  <c r="H508" i="22" s="1"/>
  <c r="E674" i="22"/>
  <c r="F674" i="22" s="1"/>
  <c r="G674" i="22" s="1"/>
  <c r="H674" i="22" s="1"/>
  <c r="E150" i="22"/>
  <c r="F150" i="22" s="1"/>
  <c r="G150" i="22" s="1"/>
  <c r="H150" i="22" s="1"/>
  <c r="F18" i="22"/>
  <c r="G18" i="22" s="1"/>
  <c r="H18" i="22" s="1"/>
  <c r="E482" i="22"/>
  <c r="F482" i="22" s="1"/>
  <c r="G482" i="22" s="1"/>
  <c r="H482" i="22" s="1"/>
  <c r="E302" i="22"/>
  <c r="F302" i="22" s="1"/>
  <c r="G302" i="22" s="1"/>
  <c r="H302" i="22" s="1"/>
  <c r="E389" i="22"/>
  <c r="F389" i="22" s="1"/>
  <c r="G389" i="22" s="1"/>
  <c r="H389" i="22" s="1"/>
  <c r="E599" i="22"/>
  <c r="F599" i="22" s="1"/>
  <c r="G599" i="22" s="1"/>
  <c r="H599" i="22" s="1"/>
  <c r="E66" i="22"/>
  <c r="F66" i="22" s="1"/>
  <c r="G66" i="22" s="1"/>
  <c r="H66" i="22" s="1"/>
  <c r="F58" i="22"/>
  <c r="G58" i="22" s="1"/>
  <c r="H58" i="22" s="1"/>
  <c r="E435" i="22"/>
  <c r="F435" i="22" s="1"/>
  <c r="G435" i="22" s="1"/>
  <c r="H435" i="22" s="1"/>
  <c r="E693" i="22"/>
  <c r="F693" i="22" s="1"/>
  <c r="G693" i="22" s="1"/>
  <c r="H693" i="22" s="1"/>
  <c r="E722" i="22"/>
  <c r="F722" i="22" s="1"/>
  <c r="G722" i="22" s="1"/>
  <c r="H722" i="22" s="1"/>
  <c r="F61" i="22"/>
  <c r="G61" i="22" s="1"/>
  <c r="H61" i="22" s="1"/>
  <c r="E730" i="22"/>
  <c r="F730" i="22" s="1"/>
  <c r="G730" i="22" s="1"/>
  <c r="H730" i="22" s="1"/>
  <c r="E480" i="22"/>
  <c r="F480" i="22" s="1"/>
  <c r="G480" i="22" s="1"/>
  <c r="H480" i="22" s="1"/>
  <c r="E650" i="22"/>
  <c r="F650" i="22" s="1"/>
  <c r="G650" i="22" s="1"/>
  <c r="H650" i="22" s="1"/>
  <c r="E423" i="22"/>
  <c r="F423" i="22" s="1"/>
  <c r="G423" i="22" s="1"/>
  <c r="H423" i="22" s="1"/>
  <c r="E385" i="22"/>
  <c r="F385" i="22" s="1"/>
  <c r="G385" i="22" s="1"/>
  <c r="H385" i="22" s="1"/>
  <c r="E374" i="22"/>
  <c r="F374" i="22" s="1"/>
  <c r="G374" i="22" s="1"/>
  <c r="H374" i="22" s="1"/>
  <c r="E332" i="22"/>
  <c r="F332" i="22" s="1"/>
  <c r="G332" i="22" s="1"/>
  <c r="H332" i="22" s="1"/>
  <c r="F10" i="22"/>
  <c r="G10" i="22" s="1"/>
  <c r="H10" i="22" s="1"/>
  <c r="V84" i="22"/>
  <c r="U266" i="22"/>
  <c r="V266" i="22" s="1"/>
  <c r="U361" i="22"/>
  <c r="V361" i="22" s="1"/>
  <c r="AA361" i="22" s="1"/>
  <c r="U271" i="22"/>
  <c r="V271" i="22" s="1"/>
  <c r="U412" i="22"/>
  <c r="V412" i="22" s="1"/>
  <c r="U706" i="22"/>
  <c r="V706" i="22" s="1"/>
  <c r="V180" i="22"/>
  <c r="U362" i="22"/>
  <c r="V362" i="22" s="1"/>
  <c r="U359" i="22"/>
  <c r="V359" i="22" s="1"/>
  <c r="U105" i="22"/>
  <c r="V105" i="22" s="1"/>
  <c r="U125" i="22"/>
  <c r="V125" i="22" s="1"/>
  <c r="AA125" i="22" s="1"/>
  <c r="U303" i="22"/>
  <c r="V303" i="22" s="1"/>
  <c r="U382" i="22"/>
  <c r="V382" i="22" s="1"/>
  <c r="U551" i="22"/>
  <c r="V551" i="22" s="1"/>
  <c r="U555" i="22"/>
  <c r="V555" i="22" s="1"/>
  <c r="U163" i="22"/>
  <c r="V163" i="22" s="1"/>
  <c r="V179" i="22"/>
  <c r="V203" i="22"/>
  <c r="AA203" i="22" s="1"/>
  <c r="U630" i="22"/>
  <c r="V630" i="22" s="1"/>
  <c r="AA630" i="22" s="1"/>
  <c r="U30" i="22"/>
  <c r="V30" i="22" s="1"/>
  <c r="U276" i="22"/>
  <c r="V276" i="22" s="1"/>
  <c r="V21" i="22"/>
  <c r="U405" i="22"/>
  <c r="V405" i="22" s="1"/>
  <c r="V170" i="22"/>
  <c r="U698" i="22"/>
  <c r="V698" i="22" s="1"/>
  <c r="U562" i="22"/>
  <c r="V562" i="22" s="1"/>
  <c r="U542" i="22"/>
  <c r="V542" i="22" s="1"/>
  <c r="AA542" i="22" s="1"/>
  <c r="U662" i="22"/>
  <c r="V662" i="22" s="1"/>
  <c r="U280" i="22"/>
  <c r="V280" i="22" s="1"/>
  <c r="U462" i="22"/>
  <c r="V462" i="22" s="1"/>
  <c r="U187" i="22"/>
  <c r="V187" i="22" s="1"/>
  <c r="U578" i="22"/>
  <c r="V578" i="22" s="1"/>
  <c r="U76" i="22"/>
  <c r="V76" i="22" s="1"/>
  <c r="U411" i="22"/>
  <c r="V411" i="22" s="1"/>
  <c r="U94" i="22"/>
  <c r="V94" i="22" s="1"/>
  <c r="U509" i="22"/>
  <c r="V509" i="22" s="1"/>
  <c r="U684" i="22"/>
  <c r="V684" i="22" s="1"/>
  <c r="U5" i="22"/>
  <c r="V5" i="22" s="1"/>
  <c r="U441" i="22"/>
  <c r="V441" i="22" s="1"/>
  <c r="U157" i="22"/>
  <c r="V157" i="22" s="1"/>
  <c r="U732" i="22"/>
  <c r="V732" i="22" s="1"/>
  <c r="U474" i="22"/>
  <c r="V474" i="22" s="1"/>
  <c r="U376" i="22"/>
  <c r="V376" i="22" s="1"/>
  <c r="V80" i="22"/>
  <c r="AA80" i="22" s="1"/>
  <c r="V4" i="22"/>
  <c r="U549" i="22"/>
  <c r="V549" i="22" s="1"/>
  <c r="U723" i="22"/>
  <c r="V723" i="22" s="1"/>
  <c r="U103" i="22"/>
  <c r="V103" i="22" s="1"/>
  <c r="U107" i="22"/>
  <c r="V107" i="22" s="1"/>
  <c r="U601" i="22"/>
  <c r="V601" i="22" s="1"/>
  <c r="U513" i="22"/>
  <c r="V513" i="22" s="1"/>
  <c r="V158" i="22"/>
  <c r="AA158" i="22" s="1"/>
  <c r="U661" i="22"/>
  <c r="V661" i="22" s="1"/>
  <c r="U647" i="22"/>
  <c r="V647" i="22" s="1"/>
  <c r="U466" i="22"/>
  <c r="V466" i="22" s="1"/>
  <c r="U387" i="22"/>
  <c r="V387" i="22" s="1"/>
  <c r="U223" i="22"/>
  <c r="V223" i="22" s="1"/>
  <c r="U185" i="22"/>
  <c r="V185" i="22" s="1"/>
  <c r="U631" i="22"/>
  <c r="V631" i="22" s="1"/>
  <c r="U580" i="22"/>
  <c r="V580" i="22" s="1"/>
  <c r="AA580" i="22" s="1"/>
  <c r="U112" i="22"/>
  <c r="V112" i="22" s="1"/>
  <c r="U628" i="22"/>
  <c r="V628" i="22" s="1"/>
  <c r="U567" i="22"/>
  <c r="V567" i="22" s="1"/>
  <c r="U699" i="22"/>
  <c r="V699" i="22" s="1"/>
  <c r="U594" i="22"/>
  <c r="V594" i="22" s="1"/>
  <c r="U152" i="22"/>
  <c r="V152" i="22" s="1"/>
  <c r="U691" i="22"/>
  <c r="V691" i="22" s="1"/>
  <c r="AA691" i="22" s="1"/>
  <c r="U488" i="22"/>
  <c r="V488" i="22" s="1"/>
  <c r="U449" i="22"/>
  <c r="V449" i="22" s="1"/>
  <c r="U537" i="22"/>
  <c r="V537" i="22" s="1"/>
  <c r="U399" i="22"/>
  <c r="V399" i="22" s="1"/>
  <c r="U228" i="22"/>
  <c r="V228" i="22" s="1"/>
  <c r="U479" i="22"/>
  <c r="V479" i="22" s="1"/>
  <c r="U397" i="22"/>
  <c r="V397" i="22" s="1"/>
  <c r="U520" i="22"/>
  <c r="V520" i="22" s="1"/>
  <c r="AA520" i="22" s="1"/>
  <c r="U257" i="22"/>
  <c r="V257" i="22" s="1"/>
  <c r="U12" i="22"/>
  <c r="V12" i="22" s="1"/>
  <c r="U675" i="22"/>
  <c r="V675" i="22" s="1"/>
  <c r="V147" i="22"/>
  <c r="V37" i="22"/>
  <c r="U632" i="22"/>
  <c r="V632" i="22" s="1"/>
  <c r="U503" i="22"/>
  <c r="V503" i="22" s="1"/>
  <c r="U548" i="22"/>
  <c r="V548" i="22" s="1"/>
  <c r="AA548" i="22" s="1"/>
  <c r="U525" i="22"/>
  <c r="V525" i="22" s="1"/>
  <c r="U114" i="22"/>
  <c r="V114" i="22" s="1"/>
  <c r="U144" i="22"/>
  <c r="V144" i="22" s="1"/>
  <c r="U168" i="22"/>
  <c r="V168" i="22" s="1"/>
  <c r="U455" i="22"/>
  <c r="V455" i="22" s="1"/>
  <c r="U563" i="22"/>
  <c r="V563" i="22" s="1"/>
  <c r="U582" i="22"/>
  <c r="V582" i="22" s="1"/>
  <c r="U634" i="22"/>
  <c r="V634" i="22" s="1"/>
  <c r="AA634" i="22" s="1"/>
  <c r="V141" i="22"/>
  <c r="U282" i="22"/>
  <c r="V282" i="22" s="1"/>
  <c r="U516" i="22"/>
  <c r="V516" i="22" s="1"/>
  <c r="U510" i="22"/>
  <c r="V510" i="22" s="1"/>
  <c r="U686" i="22"/>
  <c r="V686" i="22" s="1"/>
  <c r="V78" i="22"/>
  <c r="U6" i="22"/>
  <c r="V6" i="22" s="1"/>
  <c r="U366" i="22"/>
  <c r="V366" i="22" s="1"/>
  <c r="AA366" i="22" s="1"/>
  <c r="V173" i="22"/>
  <c r="V142" i="22"/>
  <c r="U254" i="22"/>
  <c r="V254" i="22" s="1"/>
  <c r="U329" i="22"/>
  <c r="V329" i="22" s="1"/>
  <c r="U377" i="22"/>
  <c r="V377" i="22" s="1"/>
  <c r="U120" i="22"/>
  <c r="V120" i="22" s="1"/>
  <c r="U677" i="22"/>
  <c r="V677" i="22" s="1"/>
  <c r="V146" i="22"/>
  <c r="AA146" i="22" s="1"/>
  <c r="U521" i="22"/>
  <c r="V521" i="22" s="1"/>
  <c r="U101" i="22"/>
  <c r="V101" i="22" s="1"/>
  <c r="U535" i="22"/>
  <c r="V535" i="22" s="1"/>
  <c r="U149" i="22"/>
  <c r="V149" i="22" s="1"/>
  <c r="U218" i="22"/>
  <c r="V218" i="22" s="1"/>
  <c r="V67" i="22"/>
  <c r="U620" i="22"/>
  <c r="V620" i="22" s="1"/>
  <c r="AA620" i="22" s="1"/>
  <c r="U494" i="22"/>
  <c r="V494" i="22" s="1"/>
  <c r="AA494" i="22" s="1"/>
  <c r="U725" i="22"/>
  <c r="V725" i="22" s="1"/>
  <c r="U314" i="22"/>
  <c r="V314" i="22" s="1"/>
  <c r="U522" i="22"/>
  <c r="V522" i="22" s="1"/>
  <c r="U671" i="22"/>
  <c r="V671" i="22" s="1"/>
  <c r="U3" i="22"/>
  <c r="V3" i="22" s="1"/>
  <c r="U249" i="22"/>
  <c r="V249" i="22" s="1"/>
  <c r="U278" i="22"/>
  <c r="V278" i="22" s="1"/>
  <c r="AA278" i="22" s="1"/>
  <c r="U342" i="22"/>
  <c r="V342" i="22" s="1"/>
  <c r="AA342" i="22" s="1"/>
  <c r="V72" i="22"/>
  <c r="U464" i="22"/>
  <c r="V464" i="22" s="1"/>
  <c r="AA464" i="22" s="1"/>
  <c r="U356" i="22"/>
  <c r="V356" i="22" s="1"/>
  <c r="U531" i="22"/>
  <c r="V531" i="22" s="1"/>
  <c r="U181" i="22"/>
  <c r="V181" i="22" s="1"/>
  <c r="V14" i="22"/>
  <c r="U364" i="22"/>
  <c r="V364" i="22" s="1"/>
  <c r="AA364" i="22" s="1"/>
  <c r="U623" i="22"/>
  <c r="V623" i="22" s="1"/>
  <c r="AA623" i="22" s="1"/>
  <c r="U322" i="22"/>
  <c r="V322" i="22" s="1"/>
  <c r="AA322" i="22" s="1"/>
  <c r="V60" i="22"/>
  <c r="U655" i="22"/>
  <c r="V655" i="22" s="1"/>
  <c r="U543" i="22"/>
  <c r="V543" i="22" s="1"/>
  <c r="U467" i="22"/>
  <c r="V467" i="22" s="1"/>
  <c r="U122" i="22"/>
  <c r="V122" i="22" s="1"/>
  <c r="U612" i="22"/>
  <c r="V612" i="22" s="1"/>
  <c r="AA612" i="22" s="1"/>
  <c r="U198" i="22"/>
  <c r="V198" i="22" s="1"/>
  <c r="AA198" i="22" s="1"/>
  <c r="U712" i="22"/>
  <c r="V712" i="22" s="1"/>
  <c r="AA712" i="22" s="1"/>
  <c r="U176" i="22"/>
  <c r="V176" i="22" s="1"/>
  <c r="V104" i="22"/>
  <c r="U159" i="22"/>
  <c r="V159" i="22" s="1"/>
  <c r="U604" i="22"/>
  <c r="V604" i="22" s="1"/>
  <c r="U400" i="22"/>
  <c r="V400" i="22" s="1"/>
  <c r="U602" i="22"/>
  <c r="V602" i="22" s="1"/>
  <c r="AA602" i="22" s="1"/>
  <c r="V118" i="22"/>
  <c r="AA118" i="22" s="1"/>
  <c r="U310" i="22"/>
  <c r="V310" i="22" s="1"/>
  <c r="V177" i="22"/>
  <c r="V161" i="22"/>
  <c r="U91" i="22"/>
  <c r="V91" i="22" s="1"/>
  <c r="V106" i="22"/>
  <c r="U704" i="22"/>
  <c r="V704" i="22" s="1"/>
  <c r="U597" i="22"/>
  <c r="V597" i="22" s="1"/>
  <c r="AA597" i="22" s="1"/>
  <c r="U577" i="22"/>
  <c r="V577" i="22" s="1"/>
  <c r="AA577" i="22" s="1"/>
  <c r="V216" i="22"/>
  <c r="U321" i="22"/>
  <c r="V321" i="22" s="1"/>
  <c r="V115" i="22"/>
  <c r="V15" i="22"/>
  <c r="U566" i="22"/>
  <c r="V566" i="22" s="1"/>
  <c r="V109" i="22"/>
  <c r="U500" i="22"/>
  <c r="V500" i="22" s="1"/>
  <c r="AA500" i="22" s="1"/>
  <c r="U701" i="22"/>
  <c r="V701" i="22" s="1"/>
  <c r="AA701" i="22" s="1"/>
  <c r="U239" i="22"/>
  <c r="V239" i="22" s="1"/>
  <c r="U618" i="22"/>
  <c r="V618" i="22" s="1"/>
  <c r="U595" i="22"/>
  <c r="V595" i="22" s="1"/>
  <c r="U256" i="22"/>
  <c r="V256" i="22" s="1"/>
  <c r="U215" i="22"/>
  <c r="V215" i="22" s="1"/>
  <c r="U651" i="22"/>
  <c r="V651" i="22" s="1"/>
  <c r="AA651" i="22" s="1"/>
  <c r="U293" i="22"/>
  <c r="V293" i="22" s="1"/>
  <c r="V165" i="22"/>
  <c r="U383" i="22"/>
  <c r="V383" i="22" s="1"/>
  <c r="U349" i="22"/>
  <c r="V349" i="22" s="1"/>
  <c r="U252" i="22"/>
  <c r="V252" i="22" s="1"/>
  <c r="U670" i="22"/>
  <c r="V670" i="22" s="1"/>
  <c r="U486" i="22"/>
  <c r="V486" i="22" s="1"/>
  <c r="U715" i="22"/>
  <c r="V715" i="22" s="1"/>
  <c r="AA715" i="22" s="1"/>
  <c r="U456" i="22"/>
  <c r="V456" i="22" s="1"/>
  <c r="U616" i="22"/>
  <c r="V616" i="22" s="1"/>
  <c r="V192" i="22"/>
  <c r="U340" i="22"/>
  <c r="V340" i="22" s="1"/>
  <c r="U401" i="22"/>
  <c r="V401" i="22" s="1"/>
  <c r="U417" i="22"/>
  <c r="V417" i="22" s="1"/>
  <c r="U358" i="22"/>
  <c r="V358" i="22" s="1"/>
  <c r="U643" i="22"/>
  <c r="V643" i="22" s="1"/>
  <c r="AA643" i="22" s="1"/>
  <c r="U351" i="22"/>
  <c r="V351" i="22" s="1"/>
  <c r="U598" i="22"/>
  <c r="V598" i="22" s="1"/>
  <c r="V16" i="22"/>
  <c r="U716" i="22"/>
  <c r="V716" i="22" s="1"/>
  <c r="U637" i="22"/>
  <c r="V637" i="22" s="1"/>
  <c r="U251" i="22"/>
  <c r="V251" i="22" s="1"/>
  <c r="U421" i="22"/>
  <c r="V421" i="22" s="1"/>
  <c r="U99" i="22"/>
  <c r="V99" i="22" s="1"/>
  <c r="AA99" i="22" s="1"/>
  <c r="U272" i="22"/>
  <c r="V272" i="22" s="1"/>
  <c r="U459" i="22"/>
  <c r="V459" i="22" s="1"/>
  <c r="V214" i="22"/>
  <c r="U232" i="22"/>
  <c r="V232" i="22" s="1"/>
  <c r="V135" i="22"/>
  <c r="U102" i="22"/>
  <c r="V102" i="22" s="1"/>
  <c r="U244" i="22"/>
  <c r="V244" i="22" s="1"/>
  <c r="U231" i="22"/>
  <c r="V231" i="22" s="1"/>
  <c r="AA231" i="22" s="1"/>
  <c r="U458" i="22"/>
  <c r="V458" i="22" s="1"/>
  <c r="U295" i="22"/>
  <c r="V295" i="22" s="1"/>
  <c r="U663" i="22"/>
  <c r="V663" i="22" s="1"/>
  <c r="U682" i="22"/>
  <c r="V682" i="22" s="1"/>
  <c r="U453" i="22"/>
  <c r="V453" i="22" s="1"/>
  <c r="U574" i="22"/>
  <c r="V574" i="22" s="1"/>
  <c r="U372" i="22"/>
  <c r="V372" i="22" s="1"/>
  <c r="U429" i="22"/>
  <c r="V429" i="22" s="1"/>
  <c r="AA429" i="22" s="1"/>
  <c r="U665" i="22"/>
  <c r="V665" i="22" s="1"/>
  <c r="U243" i="22"/>
  <c r="V243" i="22" s="1"/>
  <c r="U413" i="22"/>
  <c r="V413" i="22" s="1"/>
  <c r="U658" i="22"/>
  <c r="V658" i="22" s="1"/>
  <c r="U641" i="22"/>
  <c r="V641" i="22" s="1"/>
  <c r="U544" i="22"/>
  <c r="V544" i="22" s="1"/>
  <c r="U518" i="22"/>
  <c r="V518" i="22" s="1"/>
  <c r="AA518" i="22" s="1"/>
  <c r="U127" i="22"/>
  <c r="V127" i="22" s="1"/>
  <c r="U709" i="22"/>
  <c r="V709" i="22" s="1"/>
  <c r="V34" i="22"/>
  <c r="AA34" i="22" s="1"/>
  <c r="U317" i="22"/>
  <c r="V317" i="22" s="1"/>
  <c r="V32" i="22"/>
  <c r="U570" i="22"/>
  <c r="V570" i="22" s="1"/>
  <c r="U333" i="22"/>
  <c r="V333" i="22" s="1"/>
  <c r="U504" i="22"/>
  <c r="V504" i="22" s="1"/>
  <c r="AA504" i="22" s="1"/>
  <c r="U291" i="22"/>
  <c r="V291" i="22" s="1"/>
  <c r="U301" i="22"/>
  <c r="V301" i="22" s="1"/>
  <c r="U74" i="22"/>
  <c r="V74" i="22" s="1"/>
  <c r="U635" i="22"/>
  <c r="V635" i="22" s="1"/>
  <c r="V460" i="22"/>
  <c r="U420" i="22"/>
  <c r="V420" i="22" s="1"/>
  <c r="U424" i="22"/>
  <c r="V424" i="22" s="1"/>
  <c r="U496" i="22"/>
  <c r="V496" i="22" s="1"/>
  <c r="U433" i="22"/>
  <c r="V433" i="22" s="1"/>
  <c r="U259" i="22"/>
  <c r="V259" i="22" s="1"/>
  <c r="U477" i="22"/>
  <c r="V477" i="22" s="1"/>
  <c r="U728" i="22"/>
  <c r="V728" i="22" s="1"/>
  <c r="U172" i="22"/>
  <c r="V172" i="22" s="1"/>
  <c r="U431" i="22"/>
  <c r="V431" i="22" s="1"/>
  <c r="U707" i="22"/>
  <c r="V707" i="22" s="1"/>
  <c r="U557" i="22"/>
  <c r="V557" i="22" s="1"/>
  <c r="AA557" i="22" s="1"/>
  <c r="V119" i="22"/>
  <c r="V85" i="22"/>
  <c r="U39" i="22"/>
  <c r="V39" i="22" s="1"/>
  <c r="AA39" i="22" s="1"/>
  <c r="U48" i="22"/>
  <c r="V48" i="22" s="1"/>
  <c r="U357" i="22"/>
  <c r="V357" i="22" s="1"/>
  <c r="U355" i="22"/>
  <c r="V355" i="22" s="1"/>
  <c r="U388" i="22"/>
  <c r="V388" i="22" s="1"/>
  <c r="AA388" i="22" s="1"/>
  <c r="V199" i="22"/>
  <c r="AA199" i="22" s="1"/>
  <c r="U442" i="22"/>
  <c r="V442" i="22" s="1"/>
  <c r="V64" i="22"/>
  <c r="U396" i="22"/>
  <c r="V396" i="22" s="1"/>
  <c r="AA396" i="22" s="1"/>
  <c r="U600" i="22"/>
  <c r="V600" i="22" s="1"/>
  <c r="U267" i="22"/>
  <c r="V267" i="22" s="1"/>
  <c r="U368" i="22"/>
  <c r="V368" i="22" s="1"/>
  <c r="U268" i="22"/>
  <c r="V268" i="22" s="1"/>
  <c r="AA268" i="22" s="1"/>
  <c r="U311" i="22"/>
  <c r="V311" i="22" s="1"/>
  <c r="AA311" i="22" s="1"/>
  <c r="U472" i="22"/>
  <c r="V472" i="22" s="1"/>
  <c r="V117" i="22"/>
  <c r="U427" i="22"/>
  <c r="V427" i="22" s="1"/>
  <c r="AA427" i="22" s="1"/>
  <c r="V68" i="22"/>
  <c r="U230" i="22"/>
  <c r="V230" i="22" s="1"/>
  <c r="U569" i="22"/>
  <c r="V569" i="22" s="1"/>
  <c r="V137" i="22"/>
  <c r="AA137" i="22" s="1"/>
  <c r="U365" i="22"/>
  <c r="V365" i="22" s="1"/>
  <c r="AA365" i="22" s="1"/>
  <c r="U502" i="22"/>
  <c r="V502" i="22" s="1"/>
  <c r="U265" i="22"/>
  <c r="V265" i="22" s="1"/>
  <c r="U727" i="22"/>
  <c r="V727" i="22" s="1"/>
  <c r="AA727" i="22" s="1"/>
  <c r="U294" i="22"/>
  <c r="V294" i="22" s="1"/>
  <c r="U564" i="22"/>
  <c r="V564" i="22" s="1"/>
  <c r="U345" i="22"/>
  <c r="V345" i="22" s="1"/>
  <c r="V186" i="22"/>
  <c r="V131" i="22"/>
  <c r="AA131" i="22" s="1"/>
  <c r="V73" i="22"/>
  <c r="U679" i="22"/>
  <c r="V679" i="22" s="1"/>
  <c r="U422" i="22"/>
  <c r="V422" i="22" s="1"/>
  <c r="AA422" i="22" s="1"/>
  <c r="U603" i="22"/>
  <c r="V603" i="22" s="1"/>
  <c r="U489" i="22"/>
  <c r="V489" i="22" s="1"/>
  <c r="U626" i="22"/>
  <c r="V626" i="22" s="1"/>
  <c r="U341" i="22"/>
  <c r="V341" i="22" s="1"/>
  <c r="AA341" i="22" s="1"/>
  <c r="U327" i="22"/>
  <c r="V327" i="22" s="1"/>
  <c r="AA327" i="22" s="1"/>
  <c r="U238" i="22"/>
  <c r="V238" i="22" s="1"/>
  <c r="U339" i="22"/>
  <c r="V339" i="22" s="1"/>
  <c r="U471" i="22"/>
  <c r="V471" i="22" s="1"/>
  <c r="AA471" i="22" s="1"/>
  <c r="U478" i="22"/>
  <c r="V478" i="22" s="1"/>
  <c r="U672" i="22"/>
  <c r="V672" i="22" s="1"/>
  <c r="U174" i="22"/>
  <c r="V174" i="22" s="1"/>
  <c r="U547" i="22"/>
  <c r="V547" i="22" s="1"/>
  <c r="AA547" i="22" s="1"/>
  <c r="V45" i="22"/>
  <c r="AA45" i="22" s="1"/>
  <c r="U129" i="22"/>
  <c r="V129" i="22" s="1"/>
  <c r="U614" i="22"/>
  <c r="V614" i="22" s="1"/>
  <c r="U156" i="22"/>
  <c r="V156" i="22" s="1"/>
  <c r="AA156" i="22" s="1"/>
  <c r="V70" i="22"/>
  <c r="U558" i="22"/>
  <c r="V558" i="22" s="1"/>
  <c r="U297" i="22"/>
  <c r="V297" i="22" s="1"/>
  <c r="U657" i="22"/>
  <c r="V657" i="22" s="1"/>
  <c r="AA657" i="22" s="1"/>
  <c r="U226" i="22"/>
  <c r="V226" i="22" s="1"/>
  <c r="AA226" i="22" s="1"/>
  <c r="U457" i="22"/>
  <c r="V457" i="22" s="1"/>
  <c r="U511" i="22"/>
  <c r="V511" i="22" s="1"/>
  <c r="U527" i="22"/>
  <c r="V527" i="22" s="1"/>
  <c r="AA527" i="22" s="1"/>
  <c r="U47" i="22"/>
  <c r="V47" i="22" s="1"/>
  <c r="U572" i="22"/>
  <c r="V572" i="22" s="1"/>
  <c r="U532" i="22"/>
  <c r="V532" i="22" s="1"/>
  <c r="V57" i="22"/>
  <c r="AA57" i="22" s="1"/>
  <c r="V208" i="22"/>
  <c r="AA208" i="22" s="1"/>
  <c r="V155" i="22"/>
  <c r="V50" i="22"/>
  <c r="U497" i="22"/>
  <c r="V497" i="22" s="1"/>
  <c r="V43" i="22"/>
  <c r="U588" i="22"/>
  <c r="V588" i="22" s="1"/>
  <c r="U145" i="22"/>
  <c r="V145" i="22" s="1"/>
  <c r="V51" i="22"/>
  <c r="AA51" i="22" s="1"/>
  <c r="V204" i="22"/>
  <c r="AA204" i="22" s="1"/>
  <c r="U625" i="22"/>
  <c r="V625" i="22" s="1"/>
  <c r="V42" i="22"/>
  <c r="U468" i="22"/>
  <c r="V468" i="22" s="1"/>
  <c r="AA468" i="22" s="1"/>
  <c r="U284" i="22"/>
  <c r="V284" i="22" s="1"/>
  <c r="U225" i="22"/>
  <c r="V225" i="22" s="1"/>
  <c r="U708" i="22"/>
  <c r="V708" i="22" s="1"/>
  <c r="V77" i="22"/>
  <c r="U476" i="22"/>
  <c r="V476" i="22" s="1"/>
  <c r="AA476" i="22" s="1"/>
  <c r="U138" i="22"/>
  <c r="V138" i="22" s="1"/>
  <c r="V83" i="22"/>
  <c r="U607" i="22"/>
  <c r="V607" i="22" s="1"/>
  <c r="AA607" i="22" s="1"/>
  <c r="U367" i="22"/>
  <c r="V367" i="22" s="1"/>
  <c r="U7" i="22"/>
  <c r="V7" i="22" s="1"/>
  <c r="V69" i="22"/>
  <c r="U304" i="22"/>
  <c r="V304" i="22" s="1"/>
  <c r="AA304" i="22" s="1"/>
  <c r="U451" i="22"/>
  <c r="V451" i="22" s="1"/>
  <c r="AA451" i="22" s="1"/>
  <c r="U506" i="22"/>
  <c r="V506" i="22" s="1"/>
  <c r="V217" i="22"/>
  <c r="U473" i="22"/>
  <c r="V473" i="22" s="1"/>
  <c r="AA473" i="22" s="1"/>
  <c r="U586" i="22"/>
  <c r="V586" i="22" s="1"/>
  <c r="U583" i="22"/>
  <c r="V583" i="22" s="1"/>
  <c r="U590" i="22"/>
  <c r="V590" i="22" s="1"/>
  <c r="U41" i="22"/>
  <c r="V41" i="22" s="1"/>
  <c r="AA41" i="22" s="1"/>
  <c r="U334" i="22"/>
  <c r="V334" i="22" s="1"/>
  <c r="AA334" i="22" s="1"/>
  <c r="U337" i="22"/>
  <c r="V337" i="22" s="1"/>
  <c r="U688" i="22"/>
  <c r="V688" i="22" s="1"/>
  <c r="U234" i="22"/>
  <c r="V234" i="22" s="1"/>
  <c r="AA234" i="22" s="1"/>
  <c r="U695" i="22"/>
  <c r="V695" i="22" s="1"/>
  <c r="V40" i="22"/>
  <c r="U286" i="22"/>
  <c r="V286" i="22" s="1"/>
  <c r="U326" i="22"/>
  <c r="V326" i="22" s="1"/>
  <c r="AA326" i="22" s="1"/>
  <c r="U241" i="22"/>
  <c r="V241" i="22" s="1"/>
  <c r="AA241" i="22" s="1"/>
  <c r="V220" i="22"/>
  <c r="U481" i="22"/>
  <c r="V481" i="22" s="1"/>
  <c r="U621" i="22"/>
  <c r="V621" i="22" s="1"/>
  <c r="AA621" i="22" s="1"/>
  <c r="U703" i="22"/>
  <c r="V703" i="22" s="1"/>
  <c r="U285" i="22"/>
  <c r="V285" i="22" s="1"/>
  <c r="U499" i="22"/>
  <c r="V499" i="22" s="1"/>
  <c r="U584" i="22"/>
  <c r="V584" i="22" s="1"/>
  <c r="AA584" i="22" s="1"/>
  <c r="V134" i="22"/>
  <c r="AA134" i="22" s="1"/>
  <c r="U128" i="22"/>
  <c r="V128" i="22" s="1"/>
  <c r="U315" i="22"/>
  <c r="V315" i="22" s="1"/>
  <c r="V191" i="22"/>
  <c r="AA191" i="22" s="1"/>
  <c r="U264" i="22"/>
  <c r="V264" i="22" s="1"/>
  <c r="AA264" i="22" s="1"/>
  <c r="U360" i="22"/>
  <c r="V360" i="22" s="1"/>
  <c r="AA360" i="22" s="1"/>
  <c r="U258" i="22"/>
  <c r="V258" i="22" s="1"/>
  <c r="U470" i="22"/>
  <c r="V470" i="22" s="1"/>
  <c r="AA470" i="22" s="1"/>
  <c r="V82" i="22"/>
  <c r="AA82" i="22" s="1"/>
  <c r="U733" i="22"/>
  <c r="V733" i="22" s="1"/>
  <c r="U403" i="22"/>
  <c r="V403" i="22" s="1"/>
  <c r="U714" i="22"/>
  <c r="V714" i="22" s="1"/>
  <c r="AA714" i="22" s="1"/>
  <c r="U654" i="22"/>
  <c r="V654" i="22" s="1"/>
  <c r="U409" i="22"/>
  <c r="V409" i="22" s="1"/>
  <c r="U495" i="22"/>
  <c r="V495" i="22" s="1"/>
  <c r="AA495" i="22" s="1"/>
  <c r="U438" i="22"/>
  <c r="V438" i="22" s="1"/>
  <c r="AA438" i="22" s="1"/>
  <c r="V23" i="22"/>
  <c r="AA23" i="22" s="1"/>
  <c r="U31" i="22"/>
  <c r="V31" i="22" s="1"/>
  <c r="U261" i="22"/>
  <c r="V261" i="22" s="1"/>
  <c r="U592" i="22"/>
  <c r="V592" i="22" s="1"/>
  <c r="AA592" i="22" s="1"/>
  <c r="U196" i="22"/>
  <c r="V196" i="22" s="1"/>
  <c r="U235" i="22"/>
  <c r="V235" i="22" s="1"/>
  <c r="U11" i="22"/>
  <c r="U611" i="22"/>
  <c r="V611" i="22" s="1"/>
  <c r="AA611" i="22" s="1"/>
  <c r="V188" i="22"/>
  <c r="AA188" i="22" s="1"/>
  <c r="U430" i="22"/>
  <c r="V430" i="22" s="1"/>
  <c r="AA430" i="22" s="1"/>
  <c r="U711" i="22"/>
  <c r="V711" i="22" s="1"/>
  <c r="AA711" i="22" s="1"/>
  <c r="V88" i="22"/>
  <c r="AA88" i="22" s="1"/>
  <c r="U354" i="22"/>
  <c r="V354" i="22" s="1"/>
  <c r="AA354" i="22" s="1"/>
  <c r="U720" i="22"/>
  <c r="V720" i="22" s="1"/>
  <c r="AA720" i="22" s="1"/>
  <c r="U724" i="22"/>
  <c r="V724" i="22" s="1"/>
  <c r="AA724" i="22" s="1"/>
  <c r="U568" i="22"/>
  <c r="V568" i="22" s="1"/>
  <c r="AA568" i="22" s="1"/>
  <c r="U653" i="22"/>
  <c r="V653" i="22" s="1"/>
  <c r="AA653" i="22" s="1"/>
  <c r="U390" i="22"/>
  <c r="V390" i="22" s="1"/>
  <c r="AA390" i="22" s="1"/>
  <c r="U617" i="22"/>
  <c r="V617" i="22" s="1"/>
  <c r="AA617" i="22" s="1"/>
  <c r="U552" i="22"/>
  <c r="V552" i="22" s="1"/>
  <c r="AA552" i="22" s="1"/>
  <c r="V130" i="22"/>
  <c r="AA130" i="22" s="1"/>
  <c r="U183" i="22"/>
  <c r="V183" i="22" s="1"/>
  <c r="AA183" i="22" s="1"/>
  <c r="U319" i="22"/>
  <c r="V319" i="22" s="1"/>
  <c r="AA319" i="22" s="1"/>
  <c r="U498" i="22"/>
  <c r="V498" i="22" s="1"/>
  <c r="AA498" i="22" s="1"/>
  <c r="U447" i="22"/>
  <c r="V447" i="22" s="1"/>
  <c r="AA447" i="22" s="1"/>
  <c r="U246" i="22"/>
  <c r="V246" i="22" s="1"/>
  <c r="AA246" i="22" s="1"/>
  <c r="V136" i="22"/>
  <c r="AA136" i="22" s="1"/>
  <c r="U384" i="22"/>
  <c r="V384" i="22" s="1"/>
  <c r="U697" i="22"/>
  <c r="V697" i="22" s="1"/>
  <c r="AA697" i="22" s="1"/>
  <c r="U490" i="22"/>
  <c r="V490" i="22" s="1"/>
  <c r="AA490" i="22" s="1"/>
  <c r="U323" i="22"/>
  <c r="V323" i="22" s="1"/>
  <c r="U292" i="22"/>
  <c r="V292" i="22" s="1"/>
  <c r="AA292" i="22" s="1"/>
  <c r="U692" i="22"/>
  <c r="V692" i="22" s="1"/>
  <c r="AA692" i="22" s="1"/>
  <c r="U194" i="22"/>
  <c r="V194" i="22" s="1"/>
  <c r="AA194" i="22" s="1"/>
  <c r="U348" i="22"/>
  <c r="V348" i="22" s="1"/>
  <c r="U636" i="22"/>
  <c r="V636" i="22" s="1"/>
  <c r="AA636" i="22" s="1"/>
  <c r="V169" i="22"/>
  <c r="AA169" i="22" s="1"/>
  <c r="U164" i="22"/>
  <c r="V164" i="22" s="1"/>
  <c r="AA164" i="22" s="1"/>
  <c r="U529" i="22"/>
  <c r="V529" i="22" s="1"/>
  <c r="U444" i="22"/>
  <c r="V444" i="22" s="1"/>
  <c r="AA444" i="22" s="1"/>
  <c r="V182" i="22"/>
  <c r="AA182" i="22" s="1"/>
  <c r="U694" i="22"/>
  <c r="V694" i="22" s="1"/>
  <c r="AA694" i="22" s="1"/>
  <c r="U324" i="22"/>
  <c r="V324" i="22" s="1"/>
  <c r="U381" i="22"/>
  <c r="V381" i="22" s="1"/>
  <c r="U556" i="22"/>
  <c r="V556" i="22" s="1"/>
  <c r="AA556" i="22" s="1"/>
  <c r="U619" i="22"/>
  <c r="V619" i="22" s="1"/>
  <c r="AA619" i="22" s="1"/>
  <c r="U29" i="22"/>
  <c r="V29" i="22" s="1"/>
  <c r="V113" i="22"/>
  <c r="AA113" i="22" s="1"/>
  <c r="U514" i="22"/>
  <c r="V514" i="22" s="1"/>
  <c r="AA514" i="22" s="1"/>
  <c r="U300" i="22"/>
  <c r="V300" i="22" s="1"/>
  <c r="U493" i="22"/>
  <c r="V493" i="22" s="1"/>
  <c r="AA493" i="22" s="1"/>
  <c r="U209" i="22"/>
  <c r="V209" i="22" s="1"/>
  <c r="AA209" i="22" s="1"/>
  <c r="U718" i="22"/>
  <c r="V718" i="22" s="1"/>
  <c r="AA718" i="22" s="1"/>
  <c r="U370" i="22"/>
  <c r="V370" i="22" s="1"/>
  <c r="AA370" i="22" s="1"/>
  <c r="V205" i="22"/>
  <c r="AA205" i="22" s="1"/>
  <c r="U656" i="22"/>
  <c r="V656" i="22" s="1"/>
  <c r="AA656" i="22" s="1"/>
  <c r="U171" i="22"/>
  <c r="V171" i="22" s="1"/>
  <c r="AA171" i="22" s="1"/>
  <c r="U581" i="22"/>
  <c r="V581" i="22" s="1"/>
  <c r="AA581" i="22" s="1"/>
  <c r="U585" i="22"/>
  <c r="V585" i="22" s="1"/>
  <c r="AA585" i="22" s="1"/>
  <c r="U685" i="22"/>
  <c r="V685" i="22" s="1"/>
  <c r="AA685" i="22" s="1"/>
  <c r="U428" i="22"/>
  <c r="V428" i="22" s="1"/>
  <c r="U269" i="22"/>
  <c r="V269" i="22" s="1"/>
  <c r="AA269" i="22" s="1"/>
  <c r="U287" i="22"/>
  <c r="V287" i="22" s="1"/>
  <c r="AA287" i="22" s="1"/>
  <c r="V56" i="22"/>
  <c r="AA56" i="22" s="1"/>
  <c r="U211" i="22"/>
  <c r="V211" i="22" s="1"/>
  <c r="AA211" i="22" s="1"/>
  <c r="V154" i="22"/>
  <c r="AA154" i="22" s="1"/>
  <c r="U644" i="22"/>
  <c r="V644" i="22" s="1"/>
  <c r="AA644" i="22" s="1"/>
  <c r="U410" i="22"/>
  <c r="V410" i="22" s="1"/>
  <c r="AA410" i="22" s="1"/>
  <c r="U274" i="22"/>
  <c r="V274" i="22" s="1"/>
  <c r="AA274" i="22" s="1"/>
  <c r="V75" i="22"/>
  <c r="U432" i="22"/>
  <c r="V432" i="22" s="1"/>
  <c r="AA432" i="22" s="1"/>
  <c r="U143" i="22"/>
  <c r="V143" i="22" s="1"/>
  <c r="U313" i="22"/>
  <c r="V313" i="22" s="1"/>
  <c r="AA313" i="22" s="1"/>
  <c r="U184" i="22"/>
  <c r="V184" i="22" s="1"/>
  <c r="AA184" i="22" s="1"/>
  <c r="U306" i="22"/>
  <c r="V306" i="22" s="1"/>
  <c r="AA306" i="22" s="1"/>
  <c r="V201" i="22"/>
  <c r="AA201" i="22" s="1"/>
  <c r="U690" i="22"/>
  <c r="V690" i="22" s="1"/>
  <c r="AA690" i="22" s="1"/>
  <c r="U668" i="22"/>
  <c r="V668" i="22" s="1"/>
  <c r="AA668" i="22" s="1"/>
  <c r="U700" i="22"/>
  <c r="V700" i="22" s="1"/>
  <c r="AA700" i="22" s="1"/>
  <c r="U273" i="22"/>
  <c r="V273" i="22" s="1"/>
  <c r="AA273" i="22" s="1"/>
  <c r="V98" i="22"/>
  <c r="AA98" i="22" s="1"/>
  <c r="U305" i="22"/>
  <c r="V305" i="22" s="1"/>
  <c r="AA305" i="22" s="1"/>
  <c r="U395" i="22"/>
  <c r="V395" i="22" s="1"/>
  <c r="AA395" i="22" s="1"/>
  <c r="U275" i="22"/>
  <c r="V275" i="22" s="1"/>
  <c r="AA275" i="22" s="1"/>
  <c r="U419" i="22"/>
  <c r="V419" i="22" s="1"/>
  <c r="AA419" i="22" s="1"/>
  <c r="U719" i="22"/>
  <c r="V719" i="22" s="1"/>
  <c r="AA719" i="22" s="1"/>
  <c r="U613" i="22"/>
  <c r="V613" i="22" s="1"/>
  <c r="U579" i="22"/>
  <c r="V579" i="22" s="1"/>
  <c r="AA579" i="22" s="1"/>
  <c r="U379" i="22"/>
  <c r="V379" i="22" s="1"/>
  <c r="AA379" i="22" s="1"/>
  <c r="U393" i="22"/>
  <c r="V393" i="22" s="1"/>
  <c r="AA393" i="22" s="1"/>
  <c r="V110" i="22"/>
  <c r="AA110" i="22" s="1"/>
  <c r="U346" i="22"/>
  <c r="V346" i="22" s="1"/>
  <c r="AA346" i="22" s="1"/>
  <c r="U629" i="22"/>
  <c r="V629" i="22" s="1"/>
  <c r="U539" i="22"/>
  <c r="V539" i="22" s="1"/>
  <c r="AA539" i="22" s="1"/>
  <c r="U687" i="22"/>
  <c r="V687" i="22" s="1"/>
  <c r="AA687" i="22" s="1"/>
  <c r="U645" i="22"/>
  <c r="V645" i="22" s="1"/>
  <c r="AA645" i="22" s="1"/>
  <c r="U649" i="22"/>
  <c r="V649" i="22" s="1"/>
  <c r="U596" i="22"/>
  <c r="V596" i="22" s="1"/>
  <c r="AA596" i="22" s="1"/>
  <c r="V121" i="22"/>
  <c r="AA121" i="22" s="1"/>
  <c r="U721" i="22"/>
  <c r="V721" i="22" s="1"/>
  <c r="AA721" i="22" s="1"/>
  <c r="U391" i="22"/>
  <c r="V391" i="22" s="1"/>
  <c r="U325" i="22"/>
  <c r="V325" i="22" s="1"/>
  <c r="AA325" i="22" s="1"/>
  <c r="U336" i="22"/>
  <c r="V336" i="22" s="1"/>
  <c r="AA336" i="22" s="1"/>
  <c r="U652" i="22"/>
  <c r="V652" i="22" s="1"/>
  <c r="AA652" i="22" s="1"/>
  <c r="V140" i="22"/>
  <c r="AA140" i="22" s="1"/>
  <c r="U681" i="22"/>
  <c r="V681" i="22" s="1"/>
  <c r="AA681" i="22" s="1"/>
  <c r="U664" i="22"/>
  <c r="V664" i="22" s="1"/>
  <c r="AA664" i="22" s="1"/>
  <c r="V200" i="22"/>
  <c r="AA200" i="22" s="1"/>
  <c r="U673" i="22"/>
  <c r="V673" i="22" s="1"/>
  <c r="U475" i="22"/>
  <c r="V475" i="22" s="1"/>
  <c r="AA475" i="22" s="1"/>
  <c r="U676" i="22"/>
  <c r="V676" i="22" s="1"/>
  <c r="AA676" i="22" s="1"/>
  <c r="U439" i="22"/>
  <c r="V439" i="22" s="1"/>
  <c r="AA439" i="22" s="1"/>
  <c r="U189" i="22"/>
  <c r="V189" i="22" s="1"/>
  <c r="U576" i="22"/>
  <c r="V576" i="22" s="1"/>
  <c r="AA576" i="22" s="1"/>
  <c r="U373" i="22"/>
  <c r="V373" i="22" s="1"/>
  <c r="AA373" i="22" s="1"/>
  <c r="U312" i="22"/>
  <c r="V312" i="22" s="1"/>
  <c r="AA312" i="22" s="1"/>
  <c r="U386" i="22"/>
  <c r="V386" i="22" s="1"/>
  <c r="U202" i="22"/>
  <c r="V202" i="22" s="1"/>
  <c r="AA202" i="22" s="1"/>
  <c r="U353" i="22"/>
  <c r="V353" i="22" s="1"/>
  <c r="AA353" i="22" s="1"/>
  <c r="U491" i="22"/>
  <c r="V491" i="22" s="1"/>
  <c r="AA491" i="22" s="1"/>
  <c r="U696" i="22"/>
  <c r="V696" i="22" s="1"/>
  <c r="U560" i="22"/>
  <c r="V560" i="22" s="1"/>
  <c r="AA560" i="22" s="1"/>
  <c r="U589" i="22"/>
  <c r="V589" i="22" s="1"/>
  <c r="AA589" i="22" s="1"/>
  <c r="U541" i="22"/>
  <c r="V541" i="22" s="1"/>
  <c r="AA541" i="22" s="1"/>
  <c r="U212" i="22"/>
  <c r="V212" i="22" s="1"/>
  <c r="U546" i="22"/>
  <c r="V546" i="22" s="1"/>
  <c r="AA546" i="22" s="1"/>
  <c r="U573" i="22"/>
  <c r="V573" i="22" s="1"/>
  <c r="AA573" i="22" s="1"/>
  <c r="U213" i="22"/>
  <c r="V213" i="22" s="1"/>
  <c r="AA213" i="22" s="1"/>
  <c r="U331" i="22"/>
  <c r="V331" i="22" s="1"/>
  <c r="U426" i="22"/>
  <c r="V426" i="22" s="1"/>
  <c r="AA426" i="22" s="1"/>
  <c r="U316" i="22"/>
  <c r="V316" i="22" s="1"/>
  <c r="AA316" i="22" s="1"/>
  <c r="U416" i="22"/>
  <c r="V416" i="22" s="1"/>
  <c r="AA416" i="22" s="1"/>
  <c r="U483" i="22"/>
  <c r="V483" i="22" s="1"/>
  <c r="V160" i="22"/>
  <c r="AA160" i="22" s="1"/>
  <c r="U71" i="22"/>
  <c r="V71" i="22" s="1"/>
  <c r="AA71" i="22" s="1"/>
  <c r="U605" i="22"/>
  <c r="V605" i="22" s="1"/>
  <c r="AA605" i="22" s="1"/>
  <c r="U111" i="22"/>
  <c r="V111" i="22" s="1"/>
  <c r="U59" i="22"/>
  <c r="V59" i="22" s="1"/>
  <c r="AA59" i="22" s="1"/>
  <c r="U87" i="22"/>
  <c r="V87" i="22" s="1"/>
  <c r="U526" i="22"/>
  <c r="V526" i="22" s="1"/>
  <c r="AA526" i="22" s="1"/>
  <c r="U646" i="22"/>
  <c r="V646" i="22" s="1"/>
  <c r="V139" i="22"/>
  <c r="AA139" i="22" s="1"/>
  <c r="U591" i="22"/>
  <c r="V591" i="22" s="1"/>
  <c r="AA591" i="22" s="1"/>
  <c r="U222" i="22"/>
  <c r="V222" i="22" s="1"/>
  <c r="AA222" i="22" s="1"/>
  <c r="U440" i="22"/>
  <c r="V440" i="22" s="1"/>
  <c r="V55" i="22"/>
  <c r="AA55" i="22" s="1"/>
  <c r="U8" i="22"/>
  <c r="V8" i="22" s="1"/>
  <c r="AA8" i="22" s="1"/>
  <c r="U538" i="22"/>
  <c r="V538" i="22" s="1"/>
  <c r="AA538" i="22" s="1"/>
  <c r="U352" i="22"/>
  <c r="V352" i="22" s="1"/>
  <c r="U524" i="22"/>
  <c r="V524" i="22" s="1"/>
  <c r="AA524" i="22" s="1"/>
  <c r="U446" i="22"/>
  <c r="V446" i="22" s="1"/>
  <c r="AA446" i="22" s="1"/>
  <c r="V151" i="22"/>
  <c r="U290" i="22"/>
  <c r="V290" i="22" s="1"/>
  <c r="U414" i="22"/>
  <c r="V414" i="22" s="1"/>
  <c r="AA414" i="22" s="1"/>
  <c r="U452" i="22"/>
  <c r="V452" i="22" s="1"/>
  <c r="AA452" i="22" s="1"/>
  <c r="U236" i="22"/>
  <c r="V236" i="22" s="1"/>
  <c r="AA236" i="22" s="1"/>
  <c r="U465" i="22"/>
  <c r="V465" i="22" s="1"/>
  <c r="U210" i="22"/>
  <c r="V210" i="22" s="1"/>
  <c r="AA210" i="22" s="1"/>
  <c r="U35" i="22"/>
  <c r="V35" i="22" s="1"/>
  <c r="AA35" i="22" s="1"/>
  <c r="U17" i="22"/>
  <c r="V38" i="22"/>
  <c r="V27" i="22"/>
  <c r="AA27" i="22" s="1"/>
  <c r="U375" i="22"/>
  <c r="V375" i="22" s="1"/>
  <c r="AA375" i="22" s="1"/>
  <c r="U270" i="22"/>
  <c r="V270" i="22" s="1"/>
  <c r="AA270" i="22" s="1"/>
  <c r="U587" i="22"/>
  <c r="V587" i="22" s="1"/>
  <c r="AA587" i="22" s="1"/>
  <c r="U277" i="22"/>
  <c r="V277" i="22" s="1"/>
  <c r="AA277" i="22" s="1"/>
  <c r="V153" i="22"/>
  <c r="U487" i="22"/>
  <c r="V487" i="22" s="1"/>
  <c r="U683" i="22"/>
  <c r="V683" i="22" s="1"/>
  <c r="AA683" i="22" s="1"/>
  <c r="U454" i="22"/>
  <c r="V454" i="22" s="1"/>
  <c r="AA454" i="22" s="1"/>
  <c r="V166" i="22"/>
  <c r="AA166" i="22" s="1"/>
  <c r="U528" i="22"/>
  <c r="V528" i="22" s="1"/>
  <c r="AA528" i="22" s="1"/>
  <c r="U54" i="22"/>
  <c r="V54" i="22" s="1"/>
  <c r="U289" i="22"/>
  <c r="V289" i="22" s="1"/>
  <c r="AA289" i="22" s="1"/>
  <c r="U26" i="22"/>
  <c r="V26" i="22" s="1"/>
  <c r="AA26" i="22" s="1"/>
  <c r="V224" i="22"/>
  <c r="AA224" i="22" s="1"/>
  <c r="U627" i="22"/>
  <c r="V627" i="22" s="1"/>
  <c r="V28" i="22"/>
  <c r="AA28" i="22" s="1"/>
  <c r="V25" i="22"/>
  <c r="AA25" i="22" s="1"/>
  <c r="U309" i="22"/>
  <c r="V309" i="22" s="1"/>
  <c r="AA309" i="22" s="1"/>
  <c r="U320" i="22"/>
  <c r="V320" i="22" s="1"/>
  <c r="U132" i="22"/>
  <c r="V132" i="22" s="1"/>
  <c r="AA132" i="22" s="1"/>
  <c r="U162" i="22"/>
  <c r="V162" i="22" s="1"/>
  <c r="AA162" i="22" s="1"/>
  <c r="V53" i="22"/>
  <c r="AA53" i="22" s="1"/>
  <c r="V89" i="22"/>
  <c r="U97" i="22"/>
  <c r="V97" i="22" s="1"/>
  <c r="AA97" i="22" s="1"/>
  <c r="U533" i="22"/>
  <c r="V533" i="22" s="1"/>
  <c r="AA533" i="22" s="1"/>
  <c r="V190" i="22"/>
  <c r="AA190" i="22" s="1"/>
  <c r="U606" i="22"/>
  <c r="V606" i="22" s="1"/>
  <c r="U689" i="22"/>
  <c r="V689" i="22" s="1"/>
  <c r="AA689" i="22" s="1"/>
  <c r="U418" i="22"/>
  <c r="V418" i="22" s="1"/>
  <c r="AA418" i="22" s="1"/>
  <c r="U19" i="22"/>
  <c r="V19" i="22" s="1"/>
  <c r="AA19" i="22" s="1"/>
  <c r="V44" i="22"/>
  <c r="U308" i="22"/>
  <c r="V308" i="22" s="1"/>
  <c r="AA308" i="22" s="1"/>
  <c r="U380" i="22"/>
  <c r="V380" i="22" s="1"/>
  <c r="AA380" i="22" s="1"/>
  <c r="U633" i="22"/>
  <c r="V633" i="22" s="1"/>
  <c r="AA633" i="22" s="1"/>
  <c r="U279" i="22"/>
  <c r="V279" i="22" s="1"/>
  <c r="U659" i="22"/>
  <c r="V659" i="22" s="1"/>
  <c r="AA659" i="22" s="1"/>
  <c r="V206" i="22"/>
  <c r="AA206" i="22" s="1"/>
  <c r="U484" i="22"/>
  <c r="V484" i="22" s="1"/>
  <c r="AA484" i="22" s="1"/>
  <c r="U550" i="22"/>
  <c r="V550" i="22" s="1"/>
  <c r="U680" i="22"/>
  <c r="V680" i="22" s="1"/>
  <c r="AA680" i="22" s="1"/>
  <c r="U318" i="22"/>
  <c r="V318" i="22" s="1"/>
  <c r="AA318" i="22" s="1"/>
  <c r="U519" i="22"/>
  <c r="V519" i="22" s="1"/>
  <c r="AA519" i="22" s="1"/>
  <c r="U167" i="22"/>
  <c r="V167" i="22" s="1"/>
  <c r="U705" i="22"/>
  <c r="V705" i="22" s="1"/>
  <c r="AA705" i="22" s="1"/>
  <c r="U469" i="22"/>
  <c r="V469" i="22" s="1"/>
  <c r="AA469" i="22" s="1"/>
  <c r="V86" i="22"/>
  <c r="U485" i="22"/>
  <c r="V485" i="22" s="1"/>
  <c r="U328" i="22"/>
  <c r="V328" i="22" s="1"/>
  <c r="AA328" i="22" s="1"/>
  <c r="U667" i="22"/>
  <c r="V667" i="22" s="1"/>
  <c r="AA667" i="22" s="1"/>
  <c r="U197" i="22"/>
  <c r="V197" i="22" s="1"/>
  <c r="AA197" i="22" s="1"/>
  <c r="U240" i="22"/>
  <c r="V240" i="22" s="1"/>
  <c r="U369" i="22"/>
  <c r="V369" i="22" s="1"/>
  <c r="AA369" i="22" s="1"/>
  <c r="U96" i="22"/>
  <c r="V96" i="22" s="1"/>
  <c r="AA96" i="22" s="1"/>
  <c r="U307" i="22"/>
  <c r="V307" i="22" s="1"/>
  <c r="AA307" i="22" s="1"/>
  <c r="U575" i="22"/>
  <c r="V575" i="22" s="1"/>
  <c r="V207" i="22"/>
  <c r="AA207" i="22" s="1"/>
  <c r="U559" i="22"/>
  <c r="V559" i="22" s="1"/>
  <c r="AA559" i="22" s="1"/>
  <c r="U281" i="22"/>
  <c r="V281" i="22" s="1"/>
  <c r="AA281" i="22" s="1"/>
  <c r="U245" i="22"/>
  <c r="V245" i="22" s="1"/>
  <c r="U408" i="22"/>
  <c r="V408" i="22" s="1"/>
  <c r="AA408" i="22" s="1"/>
  <c r="U350" i="22"/>
  <c r="V350" i="22" s="1"/>
  <c r="AA350" i="22" s="1"/>
  <c r="U640" i="22"/>
  <c r="V640" i="22" s="1"/>
  <c r="AA640" i="22" s="1"/>
  <c r="U540" i="22"/>
  <c r="V540" i="22" s="1"/>
  <c r="U415" i="22"/>
  <c r="V415" i="22" s="1"/>
  <c r="AA415" i="22" s="1"/>
  <c r="U501" i="22"/>
  <c r="V501" i="22" s="1"/>
  <c r="AA501" i="22" s="1"/>
  <c r="U406" i="22"/>
  <c r="V406" i="22" s="1"/>
  <c r="AA406" i="22" s="1"/>
  <c r="U123" i="22"/>
  <c r="V123" i="22" s="1"/>
  <c r="U534" i="22"/>
  <c r="V534" i="22" s="1"/>
  <c r="AA534" i="22" s="1"/>
  <c r="U463" i="22"/>
  <c r="V463" i="22" s="1"/>
  <c r="AA463" i="22" s="1"/>
  <c r="U52" i="22"/>
  <c r="V52" i="22" s="1"/>
  <c r="AA52" i="22" s="1"/>
  <c r="U378" i="22"/>
  <c r="V378" i="22" s="1"/>
  <c r="U492" i="22"/>
  <c r="V492" i="22" s="1"/>
  <c r="AA492" i="22" s="1"/>
  <c r="U507" i="22"/>
  <c r="V507" i="22" s="1"/>
  <c r="AA507" i="22" s="1"/>
  <c r="U193" i="22"/>
  <c r="V193" i="22" s="1"/>
  <c r="AA193" i="22" s="1"/>
  <c r="U515" i="22"/>
  <c r="V515" i="22" s="1"/>
  <c r="U343" i="22"/>
  <c r="V343" i="22" s="1"/>
  <c r="AA343" i="22" s="1"/>
  <c r="U648" i="22"/>
  <c r="V648" i="22" s="1"/>
  <c r="AA648" i="22" s="1"/>
  <c r="U229" i="22"/>
  <c r="V229" i="22" s="1"/>
  <c r="AA229" i="22" s="1"/>
  <c r="U126" i="22"/>
  <c r="V126" i="22" s="1"/>
  <c r="U9" i="22"/>
  <c r="V9" i="22" s="1"/>
  <c r="AA9" i="22" s="1"/>
  <c r="U263" i="22"/>
  <c r="V263" i="22" s="1"/>
  <c r="AA263" i="22" s="1"/>
  <c r="U434" i="22"/>
  <c r="V434" i="22" s="1"/>
  <c r="AA434" i="22" s="1"/>
  <c r="U666" i="22"/>
  <c r="V666" i="22" s="1"/>
  <c r="U347" i="22"/>
  <c r="V347" i="22" s="1"/>
  <c r="AA347" i="22" s="1"/>
  <c r="U717" i="22"/>
  <c r="V717" i="22" s="1"/>
  <c r="AA717" i="22" s="1"/>
  <c r="U669" i="22"/>
  <c r="V669" i="22" s="1"/>
  <c r="AA669" i="22" s="1"/>
  <c r="V178" i="22"/>
  <c r="U610" i="22"/>
  <c r="V610" i="22" s="1"/>
  <c r="AA610" i="22" s="1"/>
  <c r="U624" i="22"/>
  <c r="V624" i="22" s="1"/>
  <c r="AA624" i="22" s="1"/>
  <c r="V79" i="22"/>
  <c r="AA79" i="22" s="1"/>
  <c r="V227" i="22"/>
  <c r="V20" i="22"/>
  <c r="AA20" i="22" s="1"/>
  <c r="U195" i="22"/>
  <c r="V195" i="22" s="1"/>
  <c r="AA195" i="22" s="1"/>
  <c r="U371" i="22"/>
  <c r="V371" i="22" s="1"/>
  <c r="AA371" i="22" s="1"/>
  <c r="U615" i="22"/>
  <c r="V615" i="22" s="1"/>
  <c r="U642" i="22"/>
  <c r="V642" i="22" s="1"/>
  <c r="AA642" i="22" s="1"/>
  <c r="U288" i="22"/>
  <c r="V288" i="22" s="1"/>
  <c r="AA288" i="22" s="1"/>
  <c r="U530" i="22"/>
  <c r="V530" i="22" s="1"/>
  <c r="AA530" i="22" s="1"/>
  <c r="U593" i="22"/>
  <c r="V593" i="22" s="1"/>
  <c r="U283" i="22"/>
  <c r="V283" i="22" s="1"/>
  <c r="AA283" i="22" s="1"/>
  <c r="U233" i="22"/>
  <c r="V233" i="22" s="1"/>
  <c r="AA233" i="22" s="1"/>
  <c r="U512" i="22"/>
  <c r="V512" i="22" s="1"/>
  <c r="AA512" i="22" s="1"/>
  <c r="U95" i="22"/>
  <c r="V95" i="22" s="1"/>
  <c r="V100" i="22"/>
  <c r="AA100" i="22" s="1"/>
  <c r="U443" i="22"/>
  <c r="V443" i="22" s="1"/>
  <c r="AA443" i="22" s="1"/>
  <c r="V62" i="22"/>
  <c r="AA62" i="22" s="1"/>
  <c r="U448" i="22"/>
  <c r="V448" i="22" s="1"/>
  <c r="AA448" i="22" s="1"/>
  <c r="U608" i="22"/>
  <c r="V608" i="22" s="1"/>
  <c r="AA608" i="22" s="1"/>
  <c r="V116" i="22"/>
  <c r="V63" i="22"/>
  <c r="AA63" i="22" s="1"/>
  <c r="U148" i="22"/>
  <c r="V148" i="22" s="1"/>
  <c r="U363" i="22"/>
  <c r="V363" i="22" s="1"/>
  <c r="U508" i="22"/>
  <c r="V508" i="22" s="1"/>
  <c r="U674" i="22"/>
  <c r="V674" i="22" s="1"/>
  <c r="AA674" i="22" s="1"/>
  <c r="U150" i="22"/>
  <c r="V150" i="22" s="1"/>
  <c r="AA150" i="22" s="1"/>
  <c r="V18" i="22"/>
  <c r="AA18" i="22" s="1"/>
  <c r="U482" i="22"/>
  <c r="V482" i="22" s="1"/>
  <c r="U302" i="22"/>
  <c r="V302" i="22" s="1"/>
  <c r="U389" i="22"/>
  <c r="V389" i="22" s="1"/>
  <c r="U599" i="22"/>
  <c r="V599" i="22" s="1"/>
  <c r="U66" i="22"/>
  <c r="V66" i="22" s="1"/>
  <c r="V58" i="22"/>
  <c r="AA58" i="22" s="1"/>
  <c r="U435" i="22"/>
  <c r="V435" i="22" s="1"/>
  <c r="AA435" i="22" s="1"/>
  <c r="U693" i="22"/>
  <c r="V693" i="22" s="1"/>
  <c r="AA693" i="22" s="1"/>
  <c r="U722" i="22"/>
  <c r="V722" i="22" s="1"/>
  <c r="V61" i="22"/>
  <c r="U730" i="22"/>
  <c r="V730" i="22" s="1"/>
  <c r="U480" i="22"/>
  <c r="V480" i="22" s="1"/>
  <c r="U650" i="22"/>
  <c r="V650" i="22" s="1"/>
  <c r="U423" i="22"/>
  <c r="V423" i="22" s="1"/>
  <c r="AA423" i="22" s="1"/>
  <c r="U385" i="22"/>
  <c r="V385" i="22" s="1"/>
  <c r="AA385" i="22" s="1"/>
  <c r="U374" i="22"/>
  <c r="V374" i="22" s="1"/>
  <c r="AA374" i="22" s="1"/>
  <c r="U332" i="22"/>
  <c r="V332" i="22" s="1"/>
  <c r="V81" i="22"/>
  <c r="U247" i="22"/>
  <c r="V247" i="22" s="1"/>
  <c r="U338" i="22"/>
  <c r="V338" i="22" s="1"/>
  <c r="U523" i="22"/>
  <c r="V523" i="22" s="1"/>
  <c r="AA523" i="22" s="1"/>
  <c r="V124" i="22"/>
  <c r="AA124" i="22" s="1"/>
  <c r="U344" i="22"/>
  <c r="V344" i="22" s="1"/>
  <c r="AA344" i="22" s="1"/>
  <c r="V219" i="22"/>
  <c r="U565" i="22"/>
  <c r="V565" i="22" s="1"/>
  <c r="U402" i="22"/>
  <c r="V402" i="22" s="1"/>
  <c r="U93" i="22"/>
  <c r="V93" i="22" s="1"/>
  <c r="AA93" i="22" s="1"/>
  <c r="U726" i="22"/>
  <c r="V726" i="22" s="1"/>
  <c r="AA726" i="22" s="1"/>
  <c r="U729" i="22"/>
  <c r="V729" i="22" s="1"/>
  <c r="U425" i="22"/>
  <c r="V425" i="22" s="1"/>
  <c r="AA425" i="22" s="1"/>
  <c r="U622" i="22"/>
  <c r="V622" i="22" s="1"/>
  <c r="U702" i="22"/>
  <c r="V702" i="22" s="1"/>
  <c r="U638" i="22"/>
  <c r="V638" i="22" s="1"/>
  <c r="V10" i="22"/>
  <c r="O247" i="22"/>
  <c r="O338" i="22"/>
  <c r="O523" i="22"/>
  <c r="O461" i="22"/>
  <c r="P461" i="22" s="1"/>
  <c r="O344" i="22"/>
  <c r="O565" i="22"/>
  <c r="P565" i="22" s="1"/>
  <c r="O93" i="22"/>
  <c r="O726" i="22"/>
  <c r="O729" i="22"/>
  <c r="O425" i="22"/>
  <c r="O622" i="22"/>
  <c r="O702" i="22"/>
  <c r="O638" i="22"/>
  <c r="O266" i="22"/>
  <c r="O361" i="22"/>
  <c r="O271" i="22"/>
  <c r="O412" i="22"/>
  <c r="O706" i="22"/>
  <c r="O362" i="22"/>
  <c r="O359" i="22"/>
  <c r="P359" i="22" s="1"/>
  <c r="O22" i="22"/>
  <c r="O105" i="22"/>
  <c r="O125" i="22"/>
  <c r="O303" i="22"/>
  <c r="O382" i="22"/>
  <c r="O551" i="22"/>
  <c r="P551" i="22" s="1"/>
  <c r="O555" i="22"/>
  <c r="O163" i="22"/>
  <c r="P163" i="22" s="1"/>
  <c r="O630" i="22"/>
  <c r="O30" i="22"/>
  <c r="O276" i="22"/>
  <c r="O405" i="22"/>
  <c r="O698" i="22"/>
  <c r="O562" i="22"/>
  <c r="O542" i="22"/>
  <c r="O662" i="22"/>
  <c r="O280" i="22"/>
  <c r="O462" i="22"/>
  <c r="O187" i="22"/>
  <c r="O578" i="22"/>
  <c r="O76" i="22"/>
  <c r="O411" i="22"/>
  <c r="O94" i="22"/>
  <c r="O509" i="22"/>
  <c r="O684" i="22"/>
  <c r="O5" i="22"/>
  <c r="O441" i="22"/>
  <c r="O157" i="22"/>
  <c r="P157" i="22" s="1"/>
  <c r="O732" i="22"/>
  <c r="O474" i="22"/>
  <c r="P474" i="22" s="1"/>
  <c r="O376" i="22"/>
  <c r="O549" i="22"/>
  <c r="O723" i="22"/>
  <c r="P723" i="22" s="1"/>
  <c r="O103" i="22"/>
  <c r="P103" i="22" s="1"/>
  <c r="O107" i="22"/>
  <c r="O601" i="22"/>
  <c r="O513" i="22"/>
  <c r="O661" i="22"/>
  <c r="O647" i="22"/>
  <c r="O466" i="22"/>
  <c r="O387" i="22"/>
  <c r="O223" i="22"/>
  <c r="O185" i="22"/>
  <c r="O631" i="22"/>
  <c r="O580" i="22"/>
  <c r="P580" i="22" s="1"/>
  <c r="O112" i="22"/>
  <c r="O36" i="22"/>
  <c r="O628" i="22"/>
  <c r="O699" i="22"/>
  <c r="O594" i="22"/>
  <c r="O152" i="22"/>
  <c r="O691" i="22"/>
  <c r="O488" i="22"/>
  <c r="P488" i="22" s="1"/>
  <c r="O449" i="22"/>
  <c r="O537" i="22"/>
  <c r="O399" i="22"/>
  <c r="P399" i="22" s="1"/>
  <c r="O228" i="22"/>
  <c r="O479" i="22"/>
  <c r="O397" i="22"/>
  <c r="O520" i="22"/>
  <c r="O257" i="22"/>
  <c r="O12" i="22"/>
  <c r="P12" i="22" s="1"/>
  <c r="O675" i="22"/>
  <c r="O632" i="22"/>
  <c r="O503" i="22"/>
  <c r="O548" i="22"/>
  <c r="O525" i="22"/>
  <c r="P525" i="22" s="1"/>
  <c r="O114" i="22"/>
  <c r="O144" i="22"/>
  <c r="P144" i="22" s="1"/>
  <c r="O168" i="22"/>
  <c r="P168" i="22" s="1"/>
  <c r="O455" i="22"/>
  <c r="O563" i="22"/>
  <c r="O582" i="22"/>
  <c r="P582" i="22" s="1"/>
  <c r="O634" i="22"/>
  <c r="O282" i="22"/>
  <c r="O516" i="22"/>
  <c r="O510" i="22"/>
  <c r="O686" i="22"/>
  <c r="O6" i="22"/>
  <c r="O366" i="22"/>
  <c r="O517" i="22"/>
  <c r="O254" i="22"/>
  <c r="O329" i="22"/>
  <c r="O377" i="22"/>
  <c r="O120" i="22"/>
  <c r="O677" i="22"/>
  <c r="O521" i="22"/>
  <c r="O101" i="22"/>
  <c r="O535" i="22"/>
  <c r="O149" i="22"/>
  <c r="O218" i="22"/>
  <c r="O620" i="22"/>
  <c r="O494" i="22"/>
  <c r="O725" i="22"/>
  <c r="O314" i="22"/>
  <c r="O522" i="22"/>
  <c r="O671" i="22"/>
  <c r="O3" i="22"/>
  <c r="O249" i="22"/>
  <c r="O278" i="22"/>
  <c r="O342" i="22"/>
  <c r="O464" i="22"/>
  <c r="O356" i="22"/>
  <c r="P356" i="22" s="1"/>
  <c r="O531" i="22"/>
  <c r="O181" i="22"/>
  <c r="O364" i="22"/>
  <c r="O623" i="22"/>
  <c r="O322" i="22"/>
  <c r="O655" i="22"/>
  <c r="O543" i="22"/>
  <c r="O467" i="22"/>
  <c r="O122" i="22"/>
  <c r="O612" i="22"/>
  <c r="O198" i="22"/>
  <c r="O712" i="22"/>
  <c r="O176" i="22"/>
  <c r="P176" i="22" s="1"/>
  <c r="O159" i="22"/>
  <c r="O604" i="22"/>
  <c r="P604" i="22" s="1"/>
  <c r="O400" i="22"/>
  <c r="O602" i="22"/>
  <c r="O310" i="22"/>
  <c r="O91" i="22"/>
  <c r="P91" i="22" s="1"/>
  <c r="O106" i="22"/>
  <c r="O704" i="22"/>
  <c r="O597" i="22"/>
  <c r="O577" i="22"/>
  <c r="O321" i="22"/>
  <c r="O566" i="22"/>
  <c r="O500" i="22"/>
  <c r="O701" i="22"/>
  <c r="P701" i="22" s="1"/>
  <c r="O239" i="22"/>
  <c r="O133" i="22"/>
  <c r="O618" i="22"/>
  <c r="O595" i="22"/>
  <c r="P595" i="22" s="1"/>
  <c r="O330" i="22"/>
  <c r="O256" i="22"/>
  <c r="O215" i="22"/>
  <c r="O651" i="22"/>
  <c r="O293" i="22"/>
  <c r="O383" i="22"/>
  <c r="O349" i="22"/>
  <c r="O252" i="22"/>
  <c r="O670" i="22"/>
  <c r="P670" i="22" s="1"/>
  <c r="O486" i="22"/>
  <c r="O715" i="22"/>
  <c r="O456" i="22"/>
  <c r="O616" i="22"/>
  <c r="O340" i="22"/>
  <c r="O401" i="22"/>
  <c r="P401" i="22" s="1"/>
  <c r="O417" i="22"/>
  <c r="O358" i="22"/>
  <c r="O643" i="22"/>
  <c r="O351" i="22"/>
  <c r="O598" i="22"/>
  <c r="O716" i="22"/>
  <c r="O637" i="22"/>
  <c r="O251" i="22"/>
  <c r="O421" i="22"/>
  <c r="O99" i="22"/>
  <c r="O272" i="22"/>
  <c r="O459" i="22"/>
  <c r="O232" i="22"/>
  <c r="O102" i="22"/>
  <c r="O244" i="22"/>
  <c r="O231" i="22"/>
  <c r="O458" i="22"/>
  <c r="O295" i="22"/>
  <c r="O663" i="22"/>
  <c r="O682" i="22"/>
  <c r="O453" i="22"/>
  <c r="O574" i="22"/>
  <c r="O372" i="22"/>
  <c r="O429" i="22"/>
  <c r="O665" i="22"/>
  <c r="O243" i="22"/>
  <c r="O413" i="22"/>
  <c r="O658" i="22"/>
  <c r="O641" i="22"/>
  <c r="O335" i="22"/>
  <c r="O544" i="22"/>
  <c r="O518" i="22"/>
  <c r="O127" i="22"/>
  <c r="P127" i="22" s="1"/>
  <c r="O709" i="22"/>
  <c r="O317" i="22"/>
  <c r="O570" i="22"/>
  <c r="P570" i="22" s="1"/>
  <c r="O333" i="22"/>
  <c r="O504" i="22"/>
  <c r="O291" i="22"/>
  <c r="O301" i="22"/>
  <c r="O74" i="22"/>
  <c r="P74" i="22" s="1"/>
  <c r="O635" i="22"/>
  <c r="O460" i="22"/>
  <c r="O420" i="22"/>
  <c r="O424" i="22"/>
  <c r="O496" i="22"/>
  <c r="O433" i="22"/>
  <c r="O259" i="22"/>
  <c r="O477" i="22"/>
  <c r="P477" i="22" s="1"/>
  <c r="O728" i="22"/>
  <c r="P728" i="22" s="1"/>
  <c r="O172" i="22"/>
  <c r="P172" i="22" s="1"/>
  <c r="O431" i="22"/>
  <c r="O707" i="22"/>
  <c r="O557" i="22"/>
  <c r="O39" i="22"/>
  <c r="O48" i="22"/>
  <c r="O357" i="22"/>
  <c r="O355" i="22"/>
  <c r="O388" i="22"/>
  <c r="O442" i="22"/>
  <c r="O396" i="22"/>
  <c r="O600" i="22"/>
  <c r="O267" i="22"/>
  <c r="O368" i="22"/>
  <c r="O268" i="22"/>
  <c r="P268" i="22" s="1"/>
  <c r="O311" i="22"/>
  <c r="O472" i="22"/>
  <c r="O298" i="22"/>
  <c r="P298" i="22" s="1"/>
  <c r="O427" i="22"/>
  <c r="O230" i="22"/>
  <c r="O569" i="22"/>
  <c r="P569" i="22" s="1"/>
  <c r="O365" i="22"/>
  <c r="O502" i="22"/>
  <c r="O265" i="22"/>
  <c r="O727" i="22"/>
  <c r="P727" i="22" s="1"/>
  <c r="O294" i="22"/>
  <c r="O564" i="22"/>
  <c r="O345" i="22"/>
  <c r="O679" i="22"/>
  <c r="O422" i="22"/>
  <c r="P422" i="22" s="1"/>
  <c r="O603" i="22"/>
  <c r="O489" i="22"/>
  <c r="O626" i="22"/>
  <c r="O341" i="22"/>
  <c r="O327" i="22"/>
  <c r="O238" i="22"/>
  <c r="O339" i="22"/>
  <c r="O471" i="22"/>
  <c r="O478" i="22"/>
  <c r="O672" i="22"/>
  <c r="O174" i="22"/>
  <c r="O547" i="22"/>
  <c r="O129" i="22"/>
  <c r="P129" i="22" s="1"/>
  <c r="O614" i="22"/>
  <c r="O156" i="22"/>
  <c r="O558" i="22"/>
  <c r="O297" i="22"/>
  <c r="O657" i="22"/>
  <c r="O226" i="22"/>
  <c r="O457" i="22"/>
  <c r="O511" i="22"/>
  <c r="O527" i="22"/>
  <c r="P527" i="22" s="1"/>
  <c r="O47" i="22"/>
  <c r="O572" i="22"/>
  <c r="O532" i="22"/>
  <c r="O497" i="22"/>
  <c r="O588" i="22"/>
  <c r="O145" i="22"/>
  <c r="O625" i="22"/>
  <c r="O468" i="22"/>
  <c r="O284" i="22"/>
  <c r="O225" i="22"/>
  <c r="O708" i="22"/>
  <c r="O476" i="22"/>
  <c r="O138" i="22"/>
  <c r="O607" i="22"/>
  <c r="O367" i="22"/>
  <c r="O7" i="22"/>
  <c r="O304" i="22"/>
  <c r="O451" i="22"/>
  <c r="O506" i="22"/>
  <c r="P506" i="22" s="1"/>
  <c r="O473" i="22"/>
  <c r="O586" i="22"/>
  <c r="O583" i="22"/>
  <c r="P583" i="22" s="1"/>
  <c r="O590" i="22"/>
  <c r="O41" i="22"/>
  <c r="O334" i="22"/>
  <c r="O337" i="22"/>
  <c r="O688" i="22"/>
  <c r="O234" i="22"/>
  <c r="P234" i="22" s="1"/>
  <c r="O695" i="22"/>
  <c r="O286" i="22"/>
  <c r="O326" i="22"/>
  <c r="O241" i="22"/>
  <c r="O481" i="22"/>
  <c r="O621" i="22"/>
  <c r="O703" i="22"/>
  <c r="O285" i="22"/>
  <c r="O499" i="22"/>
  <c r="P499" i="22" s="1"/>
  <c r="O584" i="22"/>
  <c r="O128" i="22"/>
  <c r="P128" i="22" s="1"/>
  <c r="O315" i="22"/>
  <c r="O394" i="22"/>
  <c r="P394" i="22" s="1"/>
  <c r="O264" i="22"/>
  <c r="O360" i="22"/>
  <c r="O258" i="22"/>
  <c r="O470" i="22"/>
  <c r="O733" i="22"/>
  <c r="P733" i="22" s="1"/>
  <c r="O403" i="22"/>
  <c r="O714" i="22"/>
  <c r="O654" i="22"/>
  <c r="P654" i="22" s="1"/>
  <c r="O409" i="22"/>
  <c r="O495" i="22"/>
  <c r="O438" i="22"/>
  <c r="O31" i="22"/>
  <c r="P31" i="22" s="1"/>
  <c r="O261" i="22"/>
  <c r="O592" i="22"/>
  <c r="O196" i="22"/>
  <c r="O235" i="22"/>
  <c r="O296" i="22"/>
  <c r="O11" i="22"/>
  <c r="O611" i="22"/>
  <c r="O430" i="22"/>
  <c r="O711" i="22"/>
  <c r="P711" i="22" s="1"/>
  <c r="O354" i="22"/>
  <c r="O720" i="22"/>
  <c r="O724" i="22"/>
  <c r="O568" i="22"/>
  <c r="O653" i="22"/>
  <c r="O390" i="22"/>
  <c r="O617" i="22"/>
  <c r="P617" i="22" s="1"/>
  <c r="O552" i="22"/>
  <c r="O183" i="22"/>
  <c r="O319" i="22"/>
  <c r="O498" i="22"/>
  <c r="O447" i="22"/>
  <c r="O246" i="22"/>
  <c r="O384" i="22"/>
  <c r="O697" i="22"/>
  <c r="O490" i="22"/>
  <c r="O323" i="22"/>
  <c r="O292" i="22"/>
  <c r="O692" i="22"/>
  <c r="O194" i="22"/>
  <c r="O348" i="22"/>
  <c r="O636" i="22"/>
  <c r="O164" i="22"/>
  <c r="O529" i="22"/>
  <c r="O444" i="22"/>
  <c r="O694" i="22"/>
  <c r="O324" i="22"/>
  <c r="O381" i="22"/>
  <c r="O556" i="22"/>
  <c r="O619" i="22"/>
  <c r="O29" i="22"/>
  <c r="O514" i="22"/>
  <c r="O300" i="22"/>
  <c r="O209" i="22"/>
  <c r="O718" i="22"/>
  <c r="P718" i="22" s="1"/>
  <c r="O370" i="22"/>
  <c r="O656" i="22"/>
  <c r="O171" i="22"/>
  <c r="O581" i="22"/>
  <c r="O585" i="22"/>
  <c r="O685" i="22"/>
  <c r="O428" i="22"/>
  <c r="O269" i="22"/>
  <c r="O287" i="22"/>
  <c r="O211" i="22"/>
  <c r="P211" i="22" s="1"/>
  <c r="O644" i="22"/>
  <c r="O410" i="22"/>
  <c r="P410" i="22" s="1"/>
  <c r="O274" i="22"/>
  <c r="O432" i="22"/>
  <c r="O143" i="22"/>
  <c r="P143" i="22" s="1"/>
  <c r="O313" i="22"/>
  <c r="O184" i="22"/>
  <c r="P184" i="22" s="1"/>
  <c r="O306" i="22"/>
  <c r="O690" i="22"/>
  <c r="O668" i="22"/>
  <c r="O700" i="22"/>
  <c r="P700" i="22" s="1"/>
  <c r="O273" i="22"/>
  <c r="O305" i="22"/>
  <c r="O395" i="22"/>
  <c r="O275" i="22"/>
  <c r="O419" i="22"/>
  <c r="O719" i="22"/>
  <c r="O613" i="22"/>
  <c r="O579" i="22"/>
  <c r="O379" i="22"/>
  <c r="O393" i="22"/>
  <c r="O346" i="22"/>
  <c r="O629" i="22"/>
  <c r="P629" i="22" s="1"/>
  <c r="O539" i="22"/>
  <c r="P539" i="22" s="1"/>
  <c r="O687" i="22"/>
  <c r="O645" i="22"/>
  <c r="O649" i="22"/>
  <c r="O596" i="22"/>
  <c r="O721" i="22"/>
  <c r="O391" i="22"/>
  <c r="O325" i="22"/>
  <c r="O336" i="22"/>
  <c r="O652" i="22"/>
  <c r="O681" i="22"/>
  <c r="O664" i="22"/>
  <c r="O673" i="22"/>
  <c r="O475" i="22"/>
  <c r="O676" i="22"/>
  <c r="O439" i="22"/>
  <c r="O189" i="22"/>
  <c r="O576" i="22"/>
  <c r="O373" i="22"/>
  <c r="P373" i="22" s="1"/>
  <c r="O312" i="22"/>
  <c r="O386" i="22"/>
  <c r="O202" i="22"/>
  <c r="O353" i="22"/>
  <c r="O491" i="22"/>
  <c r="O696" i="22"/>
  <c r="O571" i="22"/>
  <c r="O589" i="22"/>
  <c r="O541" i="22"/>
  <c r="O212" i="22"/>
  <c r="O546" i="22"/>
  <c r="O573" i="22"/>
  <c r="O213" i="22"/>
  <c r="O331" i="22"/>
  <c r="O426" i="22"/>
  <c r="O316" i="22"/>
  <c r="O416" i="22"/>
  <c r="O483" i="22"/>
  <c r="O71" i="22"/>
  <c r="O605" i="22"/>
  <c r="O111" i="22"/>
  <c r="O59" i="22"/>
  <c r="O87" i="22"/>
  <c r="O526" i="22"/>
  <c r="O646" i="22"/>
  <c r="O591" i="22"/>
  <c r="O222" i="22"/>
  <c r="O440" i="22"/>
  <c r="P440" i="22" s="1"/>
  <c r="O8" i="22"/>
  <c r="P8" i="22" s="1"/>
  <c r="O538" i="22"/>
  <c r="O352" i="22"/>
  <c r="O524" i="22"/>
  <c r="O446" i="22"/>
  <c r="O290" i="22"/>
  <c r="O414" i="22"/>
  <c r="O452" i="22"/>
  <c r="O236" i="22"/>
  <c r="O465" i="22"/>
  <c r="O210" i="22"/>
  <c r="O35" i="22"/>
  <c r="O17" i="22"/>
  <c r="O375" i="22"/>
  <c r="O270" i="22"/>
  <c r="O587" i="22"/>
  <c r="O277" i="22"/>
  <c r="O487" i="22"/>
  <c r="O683" i="22"/>
  <c r="O454" i="22"/>
  <c r="O528" i="22"/>
  <c r="P528" i="22" s="1"/>
  <c r="O54" i="22"/>
  <c r="O289" i="22"/>
  <c r="O26" i="22"/>
  <c r="O627" i="22"/>
  <c r="O309" i="22"/>
  <c r="O320" i="22"/>
  <c r="O132" i="22"/>
  <c r="O162" i="22"/>
  <c r="O97" i="22"/>
  <c r="O533" i="22"/>
  <c r="O606" i="22"/>
  <c r="O689" i="22"/>
  <c r="O418" i="22"/>
  <c r="O19" i="22"/>
  <c r="P19" i="22" s="1"/>
  <c r="O308" i="22"/>
  <c r="O380" i="22"/>
  <c r="O633" i="22"/>
  <c r="P633" i="22" s="1"/>
  <c r="O279" i="22"/>
  <c r="O659" i="22"/>
  <c r="O484" i="22"/>
  <c r="O550" i="22"/>
  <c r="O680" i="22"/>
  <c r="O609" i="22"/>
  <c r="O318" i="22"/>
  <c r="O519" i="22"/>
  <c r="P519" i="22" s="1"/>
  <c r="O167" i="22"/>
  <c r="O469" i="22"/>
  <c r="O485" i="22"/>
  <c r="O328" i="22"/>
  <c r="O667" i="22"/>
  <c r="O197" i="22"/>
  <c r="O240" i="22"/>
  <c r="O369" i="22"/>
  <c r="O96" i="22"/>
  <c r="O307" i="22"/>
  <c r="O575" i="22"/>
  <c r="O559" i="22"/>
  <c r="O281" i="22"/>
  <c r="P281" i="22" s="1"/>
  <c r="O245" i="22"/>
  <c r="O408" i="22"/>
  <c r="O350" i="22"/>
  <c r="O640" i="22"/>
  <c r="O540" i="22"/>
  <c r="O415" i="22"/>
  <c r="O501" i="22"/>
  <c r="O406" i="22"/>
  <c r="O123" i="22"/>
  <c r="O534" i="22"/>
  <c r="O463" i="22"/>
  <c r="O52" i="22"/>
  <c r="O378" i="22"/>
  <c r="O492" i="22"/>
  <c r="O507" i="22"/>
  <c r="O193" i="22"/>
  <c r="O515" i="22"/>
  <c r="O343" i="22"/>
  <c r="O648" i="22"/>
  <c r="O229" i="22"/>
  <c r="O126" i="22"/>
  <c r="O9" i="22"/>
  <c r="O263" i="22"/>
  <c r="P263" i="22" s="1"/>
  <c r="O434" i="22"/>
  <c r="O666" i="22"/>
  <c r="O347" i="22"/>
  <c r="O717" i="22"/>
  <c r="P717" i="22" s="1"/>
  <c r="O669" i="22"/>
  <c r="O610" i="22"/>
  <c r="O624" i="22"/>
  <c r="O195" i="22"/>
  <c r="O371" i="22"/>
  <c r="O615" i="22"/>
  <c r="O642" i="22"/>
  <c r="O288" i="22"/>
  <c r="O530" i="22"/>
  <c r="O593" i="22"/>
  <c r="O283" i="22"/>
  <c r="O233" i="22"/>
  <c r="O512" i="22"/>
  <c r="O95" i="22"/>
  <c r="O443" i="22"/>
  <c r="O734" i="22"/>
  <c r="O448" i="22"/>
  <c r="O608" i="22"/>
  <c r="O148" i="22"/>
  <c r="P148" i="22" s="1"/>
  <c r="O363" i="22"/>
  <c r="O508" i="22"/>
  <c r="O674" i="22"/>
  <c r="O150" i="22"/>
  <c r="O482" i="22"/>
  <c r="O302" i="22"/>
  <c r="P302" i="22" s="1"/>
  <c r="O389" i="22"/>
  <c r="O599" i="22"/>
  <c r="O66" i="22"/>
  <c r="O435" i="22"/>
  <c r="O693" i="22"/>
  <c r="P693" i="22" s="1"/>
  <c r="O722" i="22"/>
  <c r="O730" i="22"/>
  <c r="O480" i="22"/>
  <c r="O650" i="22"/>
  <c r="O423" i="22"/>
  <c r="O385" i="22"/>
  <c r="O374" i="22"/>
  <c r="O332" i="22"/>
  <c r="N247" i="22"/>
  <c r="N338" i="22"/>
  <c r="N523" i="22"/>
  <c r="N461" i="22"/>
  <c r="Q461" i="22" s="1"/>
  <c r="N344" i="22"/>
  <c r="N565" i="22"/>
  <c r="N93" i="22"/>
  <c r="N726" i="22"/>
  <c r="N729" i="22"/>
  <c r="N425" i="22"/>
  <c r="N622" i="22"/>
  <c r="N702" i="22"/>
  <c r="N638" i="22"/>
  <c r="N266" i="22"/>
  <c r="N361" i="22"/>
  <c r="N271" i="22"/>
  <c r="N412" i="22"/>
  <c r="N706" i="22"/>
  <c r="N362" i="22"/>
  <c r="N359" i="22"/>
  <c r="Q359" i="22" s="1"/>
  <c r="N22" i="22"/>
  <c r="N105" i="22"/>
  <c r="N125" i="22"/>
  <c r="N303" i="22"/>
  <c r="N382" i="22"/>
  <c r="N551" i="22"/>
  <c r="Q551" i="22" s="1"/>
  <c r="N555" i="22"/>
  <c r="N163" i="22"/>
  <c r="Q163" i="22" s="1"/>
  <c r="N630" i="22"/>
  <c r="N30" i="22"/>
  <c r="N276" i="22"/>
  <c r="N405" i="22"/>
  <c r="N698" i="22"/>
  <c r="N562" i="22"/>
  <c r="N542" i="22"/>
  <c r="N662" i="22"/>
  <c r="N280" i="22"/>
  <c r="N462" i="22"/>
  <c r="N187" i="22"/>
  <c r="N578" i="22"/>
  <c r="N76" i="22"/>
  <c r="N411" i="22"/>
  <c r="N94" i="22"/>
  <c r="N509" i="22"/>
  <c r="N684" i="22"/>
  <c r="N5" i="22"/>
  <c r="N441" i="22"/>
  <c r="N157" i="22"/>
  <c r="Q157" i="22" s="1"/>
  <c r="N732" i="22"/>
  <c r="N474" i="22"/>
  <c r="Q474" i="22" s="1"/>
  <c r="N376" i="22"/>
  <c r="N549" i="22"/>
  <c r="N723" i="22"/>
  <c r="Q723" i="22" s="1"/>
  <c r="N103" i="22"/>
  <c r="Q103" i="22" s="1"/>
  <c r="N107" i="22"/>
  <c r="N601" i="22"/>
  <c r="N513" i="22"/>
  <c r="N661" i="22"/>
  <c r="N647" i="22"/>
  <c r="N466" i="22"/>
  <c r="N387" i="22"/>
  <c r="N223" i="22"/>
  <c r="N185" i="22"/>
  <c r="N631" i="22"/>
  <c r="N580" i="22"/>
  <c r="Q580" i="22" s="1"/>
  <c r="N112" i="22"/>
  <c r="N36" i="22"/>
  <c r="N628" i="22"/>
  <c r="N567" i="22"/>
  <c r="Q567" i="22" s="1"/>
  <c r="N699" i="22"/>
  <c r="N594" i="22"/>
  <c r="N152" i="22"/>
  <c r="N691" i="22"/>
  <c r="N488" i="22"/>
  <c r="Q488" i="22" s="1"/>
  <c r="N449" i="22"/>
  <c r="N537" i="22"/>
  <c r="N399" i="22"/>
  <c r="Q399" i="22" s="1"/>
  <c r="N228" i="22"/>
  <c r="N479" i="22"/>
  <c r="N397" i="22"/>
  <c r="N520" i="22"/>
  <c r="N257" i="22"/>
  <c r="N675" i="22"/>
  <c r="N632" i="22"/>
  <c r="N503" i="22"/>
  <c r="N548" i="22"/>
  <c r="N525" i="22"/>
  <c r="Q525" i="22" s="1"/>
  <c r="N114" i="22"/>
  <c r="N144" i="22"/>
  <c r="Q144" i="22" s="1"/>
  <c r="N168" i="22"/>
  <c r="Q168" i="22" s="1"/>
  <c r="N455" i="22"/>
  <c r="N563" i="22"/>
  <c r="N582" i="22"/>
  <c r="Q582" i="22" s="1"/>
  <c r="N634" i="22"/>
  <c r="N282" i="22"/>
  <c r="N516" i="22"/>
  <c r="N510" i="22"/>
  <c r="N686" i="22"/>
  <c r="N6" i="22"/>
  <c r="N366" i="22"/>
  <c r="N517" i="22"/>
  <c r="N254" i="22"/>
  <c r="N329" i="22"/>
  <c r="N377" i="22"/>
  <c r="N120" i="22"/>
  <c r="N677" i="22"/>
  <c r="N521" i="22"/>
  <c r="N101" i="22"/>
  <c r="N535" i="22"/>
  <c r="N149" i="22"/>
  <c r="N218" i="22"/>
  <c r="N620" i="22"/>
  <c r="N494" i="22"/>
  <c r="N725" i="22"/>
  <c r="N314" i="22"/>
  <c r="N522" i="22"/>
  <c r="N671" i="22"/>
  <c r="N3" i="22"/>
  <c r="N249" i="22"/>
  <c r="N278" i="22"/>
  <c r="N342" i="22"/>
  <c r="N464" i="22"/>
  <c r="N356" i="22"/>
  <c r="Q356" i="22" s="1"/>
  <c r="N531" i="22"/>
  <c r="N181" i="22"/>
  <c r="N364" i="22"/>
  <c r="N623" i="22"/>
  <c r="N322" i="22"/>
  <c r="N655" i="22"/>
  <c r="N543" i="22"/>
  <c r="N467" i="22"/>
  <c r="N122" i="22"/>
  <c r="N612" i="22"/>
  <c r="N198" i="22"/>
  <c r="N712" i="22"/>
  <c r="N176" i="22"/>
  <c r="Q176" i="22" s="1"/>
  <c r="N159" i="22"/>
  <c r="N604" i="22"/>
  <c r="Q604" i="22" s="1"/>
  <c r="N400" i="22"/>
  <c r="N602" i="22"/>
  <c r="N310" i="22"/>
  <c r="N91" i="22"/>
  <c r="Q91" i="22" s="1"/>
  <c r="N106" i="22"/>
  <c r="N704" i="22"/>
  <c r="N597" i="22"/>
  <c r="N577" i="22"/>
  <c r="N321" i="22"/>
  <c r="N566" i="22"/>
  <c r="N500" i="22"/>
  <c r="N701" i="22"/>
  <c r="Q701" i="22" s="1"/>
  <c r="N239" i="22"/>
  <c r="N133" i="22"/>
  <c r="N618" i="22"/>
  <c r="N595" i="22"/>
  <c r="Q595" i="22" s="1"/>
  <c r="N330" i="22"/>
  <c r="N256" i="22"/>
  <c r="N215" i="22"/>
  <c r="N651" i="22"/>
  <c r="N293" i="22"/>
  <c r="N383" i="22"/>
  <c r="N349" i="22"/>
  <c r="N252" i="22"/>
  <c r="N670" i="22"/>
  <c r="Q670" i="22" s="1"/>
  <c r="N486" i="22"/>
  <c r="N715" i="22"/>
  <c r="N456" i="22"/>
  <c r="N616" i="22"/>
  <c r="N340" i="22"/>
  <c r="N401" i="22"/>
  <c r="Q401" i="22" s="1"/>
  <c r="N417" i="22"/>
  <c r="N358" i="22"/>
  <c r="N643" i="22"/>
  <c r="N351" i="22"/>
  <c r="N598" i="22"/>
  <c r="N716" i="22"/>
  <c r="N637" i="22"/>
  <c r="N251" i="22"/>
  <c r="N421" i="22"/>
  <c r="N99" i="22"/>
  <c r="N272" i="22"/>
  <c r="N459" i="22"/>
  <c r="N232" i="22"/>
  <c r="N102" i="22"/>
  <c r="N244" i="22"/>
  <c r="N231" i="22"/>
  <c r="N458" i="22"/>
  <c r="N295" i="22"/>
  <c r="N663" i="22"/>
  <c r="N682" i="22"/>
  <c r="N453" i="22"/>
  <c r="N574" i="22"/>
  <c r="N372" i="22"/>
  <c r="N429" i="22"/>
  <c r="N665" i="22"/>
  <c r="N243" i="22"/>
  <c r="N413" i="22"/>
  <c r="N658" i="22"/>
  <c r="N641" i="22"/>
  <c r="N335" i="22"/>
  <c r="N544" i="22"/>
  <c r="N518" i="22"/>
  <c r="N127" i="22"/>
  <c r="Q127" i="22" s="1"/>
  <c r="N709" i="22"/>
  <c r="N317" i="22"/>
  <c r="N570" i="22"/>
  <c r="Q570" i="22" s="1"/>
  <c r="N333" i="22"/>
  <c r="N504" i="22"/>
  <c r="N291" i="22"/>
  <c r="N301" i="22"/>
  <c r="N74" i="22"/>
  <c r="Q74" i="22" s="1"/>
  <c r="N635" i="22"/>
  <c r="N460" i="22"/>
  <c r="N420" i="22"/>
  <c r="N424" i="22"/>
  <c r="N496" i="22"/>
  <c r="N433" i="22"/>
  <c r="N259" i="22"/>
  <c r="N477" i="22"/>
  <c r="Q477" i="22" s="1"/>
  <c r="N728" i="22"/>
  <c r="Q728" i="22" s="1"/>
  <c r="N172" i="22"/>
  <c r="N431" i="22"/>
  <c r="N707" i="22"/>
  <c r="N557" i="22"/>
  <c r="N39" i="22"/>
  <c r="N48" i="22"/>
  <c r="N357" i="22"/>
  <c r="N355" i="22"/>
  <c r="N388" i="22"/>
  <c r="N442" i="22"/>
  <c r="N396" i="22"/>
  <c r="N600" i="22"/>
  <c r="N267" i="22"/>
  <c r="N368" i="22"/>
  <c r="N268" i="22"/>
  <c r="Q268" i="22" s="1"/>
  <c r="N311" i="22"/>
  <c r="N472" i="22"/>
  <c r="N427" i="22"/>
  <c r="N230" i="22"/>
  <c r="N569" i="22"/>
  <c r="Q569" i="22" s="1"/>
  <c r="N365" i="22"/>
  <c r="N502" i="22"/>
  <c r="N265" i="22"/>
  <c r="N727" i="22"/>
  <c r="Q727" i="22" s="1"/>
  <c r="N294" i="22"/>
  <c r="N564" i="22"/>
  <c r="N345" i="22"/>
  <c r="N679" i="22"/>
  <c r="N422" i="22"/>
  <c r="Q422" i="22" s="1"/>
  <c r="N603" i="22"/>
  <c r="N489" i="22"/>
  <c r="N626" i="22"/>
  <c r="N341" i="22"/>
  <c r="N327" i="22"/>
  <c r="N238" i="22"/>
  <c r="N339" i="22"/>
  <c r="N471" i="22"/>
  <c r="N478" i="22"/>
  <c r="N672" i="22"/>
  <c r="N174" i="22"/>
  <c r="N547" i="22"/>
  <c r="N129" i="22"/>
  <c r="Q129" i="22" s="1"/>
  <c r="N614" i="22"/>
  <c r="N156" i="22"/>
  <c r="N558" i="22"/>
  <c r="N297" i="22"/>
  <c r="N657" i="22"/>
  <c r="N226" i="22"/>
  <c r="N457" i="22"/>
  <c r="N511" i="22"/>
  <c r="N527" i="22"/>
  <c r="N47" i="22"/>
  <c r="N572" i="22"/>
  <c r="N532" i="22"/>
  <c r="N497" i="22"/>
  <c r="N588" i="22"/>
  <c r="N145" i="22"/>
  <c r="N625" i="22"/>
  <c r="N468" i="22"/>
  <c r="N284" i="22"/>
  <c r="N225" i="22"/>
  <c r="N708" i="22"/>
  <c r="N476" i="22"/>
  <c r="N138" i="22"/>
  <c r="N607" i="22"/>
  <c r="N367" i="22"/>
  <c r="N7" i="22"/>
  <c r="N304" i="22"/>
  <c r="N451" i="22"/>
  <c r="N506" i="22"/>
  <c r="Q506" i="22" s="1"/>
  <c r="N473" i="22"/>
  <c r="N586" i="22"/>
  <c r="N583" i="22"/>
  <c r="N590" i="22"/>
  <c r="N41" i="22"/>
  <c r="N334" i="22"/>
  <c r="N337" i="22"/>
  <c r="N688" i="22"/>
  <c r="N234" i="22"/>
  <c r="N695" i="22"/>
  <c r="N286" i="22"/>
  <c r="N326" i="22"/>
  <c r="N241" i="22"/>
  <c r="N481" i="22"/>
  <c r="N621" i="22"/>
  <c r="N703" i="22"/>
  <c r="N285" i="22"/>
  <c r="N499" i="22"/>
  <c r="Q499" i="22" s="1"/>
  <c r="N584" i="22"/>
  <c r="N128" i="22"/>
  <c r="Q128" i="22" s="1"/>
  <c r="N315" i="22"/>
  <c r="N264" i="22"/>
  <c r="N360" i="22"/>
  <c r="N258" i="22"/>
  <c r="N470" i="22"/>
  <c r="N733" i="22"/>
  <c r="Q733" i="22" s="1"/>
  <c r="N403" i="22"/>
  <c r="N714" i="22"/>
  <c r="N654" i="22"/>
  <c r="Q654" i="22" s="1"/>
  <c r="N409" i="22"/>
  <c r="N495" i="22"/>
  <c r="N438" i="22"/>
  <c r="N31" i="22"/>
  <c r="N261" i="22"/>
  <c r="N592" i="22"/>
  <c r="N196" i="22"/>
  <c r="N235" i="22"/>
  <c r="N296" i="22"/>
  <c r="N11" i="22"/>
  <c r="N611" i="22"/>
  <c r="N430" i="22"/>
  <c r="N711" i="22"/>
  <c r="Q711" i="22" s="1"/>
  <c r="N354" i="22"/>
  <c r="N720" i="22"/>
  <c r="N724" i="22"/>
  <c r="N568" i="22"/>
  <c r="N653" i="22"/>
  <c r="N390" i="22"/>
  <c r="N617" i="22"/>
  <c r="N552" i="22"/>
  <c r="N183" i="22"/>
  <c r="N319" i="22"/>
  <c r="N498" i="22"/>
  <c r="N447" i="22"/>
  <c r="N246" i="22"/>
  <c r="N384" i="22"/>
  <c r="N697" i="22"/>
  <c r="N490" i="22"/>
  <c r="N323" i="22"/>
  <c r="N292" i="22"/>
  <c r="N692" i="22"/>
  <c r="N194" i="22"/>
  <c r="N348" i="22"/>
  <c r="N636" i="22"/>
  <c r="N164" i="22"/>
  <c r="N529" i="22"/>
  <c r="N444" i="22"/>
  <c r="N694" i="22"/>
  <c r="N324" i="22"/>
  <c r="N381" i="22"/>
  <c r="N556" i="22"/>
  <c r="N619" i="22"/>
  <c r="N29" i="22"/>
  <c r="N514" i="22"/>
  <c r="N300" i="22"/>
  <c r="N209" i="22"/>
  <c r="N718" i="22"/>
  <c r="Q718" i="22" s="1"/>
  <c r="N370" i="22"/>
  <c r="N656" i="22"/>
  <c r="N171" i="22"/>
  <c r="N581" i="22"/>
  <c r="N585" i="22"/>
  <c r="N685" i="22"/>
  <c r="N428" i="22"/>
  <c r="N269" i="22"/>
  <c r="N287" i="22"/>
  <c r="N211" i="22"/>
  <c r="Q211" i="22" s="1"/>
  <c r="N644" i="22"/>
  <c r="N410" i="22"/>
  <c r="Q410" i="22" s="1"/>
  <c r="N274" i="22"/>
  <c r="N432" i="22"/>
  <c r="N143" i="22"/>
  <c r="Q143" i="22" s="1"/>
  <c r="N313" i="22"/>
  <c r="N184" i="22"/>
  <c r="Q184" i="22" s="1"/>
  <c r="N306" i="22"/>
  <c r="N690" i="22"/>
  <c r="N668" i="22"/>
  <c r="N700" i="22"/>
  <c r="Q700" i="22" s="1"/>
  <c r="N273" i="22"/>
  <c r="N305" i="22"/>
  <c r="N395" i="22"/>
  <c r="N275" i="22"/>
  <c r="N419" i="22"/>
  <c r="N719" i="22"/>
  <c r="N613" i="22"/>
  <c r="N579" i="22"/>
  <c r="N379" i="22"/>
  <c r="N393" i="22"/>
  <c r="N346" i="22"/>
  <c r="N629" i="22"/>
  <c r="Q629" i="22" s="1"/>
  <c r="N539" i="22"/>
  <c r="Q539" i="22" s="1"/>
  <c r="N687" i="22"/>
  <c r="N645" i="22"/>
  <c r="N649" i="22"/>
  <c r="N596" i="22"/>
  <c r="N721" i="22"/>
  <c r="N391" i="22"/>
  <c r="N325" i="22"/>
  <c r="N336" i="22"/>
  <c r="N652" i="22"/>
  <c r="N681" i="22"/>
  <c r="N664" i="22"/>
  <c r="N673" i="22"/>
  <c r="N475" i="22"/>
  <c r="N676" i="22"/>
  <c r="N439" i="22"/>
  <c r="N189" i="22"/>
  <c r="N576" i="22"/>
  <c r="N373" i="22"/>
  <c r="Q373" i="22" s="1"/>
  <c r="N312" i="22"/>
  <c r="N386" i="22"/>
  <c r="N202" i="22"/>
  <c r="N353" i="22"/>
  <c r="N491" i="22"/>
  <c r="N696" i="22"/>
  <c r="N571" i="22"/>
  <c r="N589" i="22"/>
  <c r="N541" i="22"/>
  <c r="N212" i="22"/>
  <c r="N546" i="22"/>
  <c r="N573" i="22"/>
  <c r="N213" i="22"/>
  <c r="N331" i="22"/>
  <c r="N426" i="22"/>
  <c r="N316" i="22"/>
  <c r="N416" i="22"/>
  <c r="N483" i="22"/>
  <c r="N71" i="22"/>
  <c r="N605" i="22"/>
  <c r="N111" i="22"/>
  <c r="N59" i="22"/>
  <c r="N87" i="22"/>
  <c r="N526" i="22"/>
  <c r="N646" i="22"/>
  <c r="N591" i="22"/>
  <c r="N222" i="22"/>
  <c r="N440" i="22"/>
  <c r="Q440" i="22" s="1"/>
  <c r="N8" i="22"/>
  <c r="Q8" i="22" s="1"/>
  <c r="N538" i="22"/>
  <c r="N352" i="22"/>
  <c r="N524" i="22"/>
  <c r="N446" i="22"/>
  <c r="N290" i="22"/>
  <c r="N414" i="22"/>
  <c r="N452" i="22"/>
  <c r="N236" i="22"/>
  <c r="N465" i="22"/>
  <c r="N210" i="22"/>
  <c r="N35" i="22"/>
  <c r="N17" i="22"/>
  <c r="N375" i="22"/>
  <c r="N270" i="22"/>
  <c r="N587" i="22"/>
  <c r="N277" i="22"/>
  <c r="N487" i="22"/>
  <c r="N683" i="22"/>
  <c r="N454" i="22"/>
  <c r="N528" i="22"/>
  <c r="Q528" i="22" s="1"/>
  <c r="N54" i="22"/>
  <c r="N289" i="22"/>
  <c r="N26" i="22"/>
  <c r="N627" i="22"/>
  <c r="N309" i="22"/>
  <c r="N320" i="22"/>
  <c r="N132" i="22"/>
  <c r="N162" i="22"/>
  <c r="N97" i="22"/>
  <c r="N533" i="22"/>
  <c r="N606" i="22"/>
  <c r="N689" i="22"/>
  <c r="N418" i="22"/>
  <c r="N19" i="22"/>
  <c r="Q19" i="22" s="1"/>
  <c r="N308" i="22"/>
  <c r="N380" i="22"/>
  <c r="N633" i="22"/>
  <c r="Q633" i="22" s="1"/>
  <c r="N279" i="22"/>
  <c r="N659" i="22"/>
  <c r="N484" i="22"/>
  <c r="N550" i="22"/>
  <c r="N680" i="22"/>
  <c r="N609" i="22"/>
  <c r="N318" i="22"/>
  <c r="N519" i="22"/>
  <c r="Q519" i="22" s="1"/>
  <c r="N167" i="22"/>
  <c r="N469" i="22"/>
  <c r="N485" i="22"/>
  <c r="N328" i="22"/>
  <c r="N667" i="22"/>
  <c r="N197" i="22"/>
  <c r="N240" i="22"/>
  <c r="N369" i="22"/>
  <c r="N96" i="22"/>
  <c r="N307" i="22"/>
  <c r="N575" i="22"/>
  <c r="N559" i="22"/>
  <c r="N281" i="22"/>
  <c r="Q281" i="22" s="1"/>
  <c r="N245" i="22"/>
  <c r="N408" i="22"/>
  <c r="N350" i="22"/>
  <c r="N640" i="22"/>
  <c r="N540" i="22"/>
  <c r="N415" i="22"/>
  <c r="N501" i="22"/>
  <c r="N406" i="22"/>
  <c r="N123" i="22"/>
  <c r="N534" i="22"/>
  <c r="N463" i="22"/>
  <c r="N52" i="22"/>
  <c r="N378" i="22"/>
  <c r="N492" i="22"/>
  <c r="N507" i="22"/>
  <c r="N193" i="22"/>
  <c r="N515" i="22"/>
  <c r="N343" i="22"/>
  <c r="N648" i="22"/>
  <c r="N229" i="22"/>
  <c r="N126" i="22"/>
  <c r="N9" i="22"/>
  <c r="N263" i="22"/>
  <c r="Q263" i="22" s="1"/>
  <c r="N434" i="22"/>
  <c r="N666" i="22"/>
  <c r="N347" i="22"/>
  <c r="N717" i="22"/>
  <c r="Q717" i="22" s="1"/>
  <c r="N669" i="22"/>
  <c r="N610" i="22"/>
  <c r="N624" i="22"/>
  <c r="N195" i="22"/>
  <c r="N371" i="22"/>
  <c r="N615" i="22"/>
  <c r="N642" i="22"/>
  <c r="N288" i="22"/>
  <c r="N530" i="22"/>
  <c r="N593" i="22"/>
  <c r="N283" i="22"/>
  <c r="N233" i="22"/>
  <c r="N512" i="22"/>
  <c r="N95" i="22"/>
  <c r="N443" i="22"/>
  <c r="N734" i="22"/>
  <c r="N448" i="22"/>
  <c r="N608" i="22"/>
  <c r="N148" i="22"/>
  <c r="Q148" i="22" s="1"/>
  <c r="N363" i="22"/>
  <c r="N508" i="22"/>
  <c r="N674" i="22"/>
  <c r="N150" i="22"/>
  <c r="N482" i="22"/>
  <c r="N302" i="22"/>
  <c r="N389" i="22"/>
  <c r="N599" i="22"/>
  <c r="N66" i="22"/>
  <c r="N435" i="22"/>
  <c r="N693" i="22"/>
  <c r="Q693" i="22" s="1"/>
  <c r="N722" i="22"/>
  <c r="N730" i="22"/>
  <c r="N480" i="22"/>
  <c r="N650" i="22"/>
  <c r="N423" i="22"/>
  <c r="N385" i="22"/>
  <c r="N374" i="22"/>
  <c r="N332" i="22"/>
  <c r="S81" i="22"/>
  <c r="R247" i="22"/>
  <c r="S247" i="22" s="1"/>
  <c r="R338" i="22"/>
  <c r="S338" i="22" s="1"/>
  <c r="R523" i="22"/>
  <c r="S523" i="22" s="1"/>
  <c r="S124" i="22"/>
  <c r="R461" i="22"/>
  <c r="S461" i="22" s="1"/>
  <c r="R344" i="22"/>
  <c r="S344" i="22" s="1"/>
  <c r="S219" i="22"/>
  <c r="R660" i="22"/>
  <c r="S660" i="22" s="1"/>
  <c r="R565" i="22"/>
  <c r="S565" i="22" s="1"/>
  <c r="R402" i="22"/>
  <c r="S402" i="22" s="1"/>
  <c r="T402" i="22" s="1"/>
  <c r="R93" i="22"/>
  <c r="S93" i="22" s="1"/>
  <c r="R726" i="22"/>
  <c r="S726" i="22" s="1"/>
  <c r="R729" i="22"/>
  <c r="S729" i="22" s="1"/>
  <c r="R425" i="22"/>
  <c r="S425" i="22" s="1"/>
  <c r="R622" i="22"/>
  <c r="S622" i="22" s="1"/>
  <c r="R702" i="22"/>
  <c r="S702" i="22" s="1"/>
  <c r="R638" i="22"/>
  <c r="S638" i="22" s="1"/>
  <c r="S84" i="22"/>
  <c r="R266" i="22"/>
  <c r="S266" i="22" s="1"/>
  <c r="R361" i="22"/>
  <c r="S361" i="22" s="1"/>
  <c r="R271" i="22"/>
  <c r="S271" i="22" s="1"/>
  <c r="R412" i="22"/>
  <c r="S412" i="22" s="1"/>
  <c r="R706" i="22"/>
  <c r="S706" i="22" s="1"/>
  <c r="S180" i="22"/>
  <c r="R362" i="22"/>
  <c r="S362" i="22" s="1"/>
  <c r="R359" i="22"/>
  <c r="S359" i="22" s="1"/>
  <c r="R22" i="22"/>
  <c r="S22" i="22" s="1"/>
  <c r="R105" i="22"/>
  <c r="S105" i="22" s="1"/>
  <c r="R125" i="22"/>
  <c r="S125" i="22" s="1"/>
  <c r="R303" i="22"/>
  <c r="S303" i="22" s="1"/>
  <c r="R382" i="22"/>
  <c r="S382" i="22" s="1"/>
  <c r="R551" i="22"/>
  <c r="S551" i="22" s="1"/>
  <c r="R555" i="22"/>
  <c r="S555" i="22" s="1"/>
  <c r="R163" i="22"/>
  <c r="S163" i="22" s="1"/>
  <c r="S179" i="22"/>
  <c r="S203" i="22"/>
  <c r="R630" i="22"/>
  <c r="S630" i="22" s="1"/>
  <c r="R30" i="22"/>
  <c r="S30" i="22" s="1"/>
  <c r="R276" i="22"/>
  <c r="S276" i="22" s="1"/>
  <c r="S21" i="22"/>
  <c r="R405" i="22"/>
  <c r="S405" i="22" s="1"/>
  <c r="S170" i="22"/>
  <c r="R698" i="22"/>
  <c r="S698" i="22" s="1"/>
  <c r="R562" i="22"/>
  <c r="S562" i="22" s="1"/>
  <c r="R542" i="22"/>
  <c r="S542" i="22" s="1"/>
  <c r="R662" i="22"/>
  <c r="S662" i="22" s="1"/>
  <c r="R280" i="22"/>
  <c r="S280" i="22" s="1"/>
  <c r="R462" i="22"/>
  <c r="S462" i="22" s="1"/>
  <c r="R187" i="22"/>
  <c r="S187" i="22" s="1"/>
  <c r="R578" i="22"/>
  <c r="S578" i="22" s="1"/>
  <c r="R76" i="22"/>
  <c r="S76" i="22" s="1"/>
  <c r="R411" i="22"/>
  <c r="S411" i="22" s="1"/>
  <c r="R94" i="22"/>
  <c r="S94" i="22" s="1"/>
  <c r="R509" i="22"/>
  <c r="S509" i="22" s="1"/>
  <c r="R684" i="22"/>
  <c r="S684" i="22" s="1"/>
  <c r="R5" i="22"/>
  <c r="S5" i="22" s="1"/>
  <c r="R441" i="22"/>
  <c r="S441" i="22" s="1"/>
  <c r="R157" i="22"/>
  <c r="S157" i="22" s="1"/>
  <c r="R732" i="22"/>
  <c r="S732" i="22" s="1"/>
  <c r="R474" i="22"/>
  <c r="S474" i="22" s="1"/>
  <c r="R376" i="22"/>
  <c r="S376" i="22" s="1"/>
  <c r="S80" i="22"/>
  <c r="S4" i="22"/>
  <c r="R549" i="22"/>
  <c r="S549" i="22" s="1"/>
  <c r="R723" i="22"/>
  <c r="S723" i="22" s="1"/>
  <c r="R103" i="22"/>
  <c r="S103" i="22" s="1"/>
  <c r="R107" i="22"/>
  <c r="S107" i="22" s="1"/>
  <c r="R601" i="22"/>
  <c r="S601" i="22" s="1"/>
  <c r="R513" i="22"/>
  <c r="S513" i="22" s="1"/>
  <c r="S158" i="22"/>
  <c r="R661" i="22"/>
  <c r="S661" i="22" s="1"/>
  <c r="R647" i="22"/>
  <c r="S647" i="22" s="1"/>
  <c r="R466" i="22"/>
  <c r="S466" i="22" s="1"/>
  <c r="R387" i="22"/>
  <c r="S387" i="22" s="1"/>
  <c r="R223" i="22"/>
  <c r="S223" i="22" s="1"/>
  <c r="R185" i="22"/>
  <c r="S185" i="22" s="1"/>
  <c r="R631" i="22"/>
  <c r="S631" i="22" s="1"/>
  <c r="R580" i="22"/>
  <c r="S580" i="22" s="1"/>
  <c r="R112" i="22"/>
  <c r="S112" i="22" s="1"/>
  <c r="R36" i="22"/>
  <c r="S36" i="22" s="1"/>
  <c r="R628" i="22"/>
  <c r="S628" i="22" s="1"/>
  <c r="R567" i="22"/>
  <c r="S567" i="22" s="1"/>
  <c r="R699" i="22"/>
  <c r="S699" i="22" s="1"/>
  <c r="R594" i="22"/>
  <c r="S594" i="22" s="1"/>
  <c r="R152" i="22"/>
  <c r="S152" i="22" s="1"/>
  <c r="R691" i="22"/>
  <c r="S691" i="22" s="1"/>
  <c r="R488" i="22"/>
  <c r="S488" i="22" s="1"/>
  <c r="R449" i="22"/>
  <c r="S449" i="22" s="1"/>
  <c r="R537" i="22"/>
  <c r="S537" i="22" s="1"/>
  <c r="R399" i="22"/>
  <c r="S399" i="22" s="1"/>
  <c r="R228" i="22"/>
  <c r="S228" i="22" s="1"/>
  <c r="R479" i="22"/>
  <c r="S479" i="22" s="1"/>
  <c r="R397" i="22"/>
  <c r="S397" i="22" s="1"/>
  <c r="R520" i="22"/>
  <c r="S520" i="22" s="1"/>
  <c r="R257" i="22"/>
  <c r="S257" i="22" s="1"/>
  <c r="R12" i="22"/>
  <c r="S12" i="22" s="1"/>
  <c r="R675" i="22"/>
  <c r="S675" i="22" s="1"/>
  <c r="S147" i="22"/>
  <c r="S37" i="22"/>
  <c r="R632" i="22"/>
  <c r="S632" i="22" s="1"/>
  <c r="R503" i="22"/>
  <c r="S503" i="22" s="1"/>
  <c r="R548" i="22"/>
  <c r="S548" i="22" s="1"/>
  <c r="R525" i="22"/>
  <c r="S525" i="22" s="1"/>
  <c r="R114" i="22"/>
  <c r="S114" i="22" s="1"/>
  <c r="R144" i="22"/>
  <c r="S144" i="22" s="1"/>
  <c r="S168" i="22"/>
  <c r="R455" i="22"/>
  <c r="S455" i="22" s="1"/>
  <c r="R563" i="22"/>
  <c r="S563" i="22" s="1"/>
  <c r="S582" i="22"/>
  <c r="R634" i="22"/>
  <c r="S634" i="22" s="1"/>
  <c r="S141" i="22"/>
  <c r="R282" i="22"/>
  <c r="S282" i="22" s="1"/>
  <c r="R516" i="22"/>
  <c r="S516" i="22" s="1"/>
  <c r="R510" i="22"/>
  <c r="S510" i="22" s="1"/>
  <c r="R262" i="22"/>
  <c r="S262" i="22" s="1"/>
  <c r="T262" i="22" s="1"/>
  <c r="R686" i="22"/>
  <c r="S686" i="22" s="1"/>
  <c r="S78" i="22"/>
  <c r="R6" i="22"/>
  <c r="S6" i="22" s="1"/>
  <c r="R366" i="22"/>
  <c r="S366" i="22" s="1"/>
  <c r="S173" i="22"/>
  <c r="S142" i="22"/>
  <c r="R254" i="22"/>
  <c r="S254" i="22" s="1"/>
  <c r="R329" i="22"/>
  <c r="S329" i="22" s="1"/>
  <c r="R377" i="22"/>
  <c r="S377" i="22" s="1"/>
  <c r="R120" i="22"/>
  <c r="S120" i="22" s="1"/>
  <c r="R677" i="22"/>
  <c r="S677" i="22" s="1"/>
  <c r="S146" i="22"/>
  <c r="R521" i="22"/>
  <c r="S521" i="22" s="1"/>
  <c r="R101" i="22"/>
  <c r="S101" i="22" s="1"/>
  <c r="R535" i="22"/>
  <c r="S535" i="22" s="1"/>
  <c r="R149" i="22"/>
  <c r="S149" i="22" s="1"/>
  <c r="R218" i="22"/>
  <c r="S218" i="22" s="1"/>
  <c r="S67" i="22"/>
  <c r="R620" i="22"/>
  <c r="S620" i="22" s="1"/>
  <c r="R494" i="22"/>
  <c r="S494" i="22" s="1"/>
  <c r="R725" i="22"/>
  <c r="S725" i="22" s="1"/>
  <c r="R314" i="22"/>
  <c r="S314" i="22" s="1"/>
  <c r="R522" i="22"/>
  <c r="S522" i="22" s="1"/>
  <c r="R671" i="22"/>
  <c r="S671" i="22" s="1"/>
  <c r="R3" i="22"/>
  <c r="S3" i="22" s="1"/>
  <c r="R249" i="22"/>
  <c r="S249" i="22" s="1"/>
  <c r="R278" i="22"/>
  <c r="S278" i="22" s="1"/>
  <c r="R342" i="22"/>
  <c r="S342" i="22" s="1"/>
  <c r="S72" i="22"/>
  <c r="R464" i="22"/>
  <c r="S464" i="22" s="1"/>
  <c r="R356" i="22"/>
  <c r="S356" i="22" s="1"/>
  <c r="R531" i="22"/>
  <c r="S531" i="22" s="1"/>
  <c r="R181" i="22"/>
  <c r="S181" i="22" s="1"/>
  <c r="S14" i="22"/>
  <c r="R364" i="22"/>
  <c r="S364" i="22" s="1"/>
  <c r="R623" i="22"/>
  <c r="S623" i="22" s="1"/>
  <c r="R322" i="22"/>
  <c r="S322" i="22" s="1"/>
  <c r="S60" i="22"/>
  <c r="R655" i="22"/>
  <c r="S655" i="22" s="1"/>
  <c r="R543" i="22"/>
  <c r="S543" i="22" s="1"/>
  <c r="R467" i="22"/>
  <c r="S467" i="22" s="1"/>
  <c r="R122" i="22"/>
  <c r="S122" i="22" s="1"/>
  <c r="R612" i="22"/>
  <c r="S612" i="22" s="1"/>
  <c r="R198" i="22"/>
  <c r="S198" i="22" s="1"/>
  <c r="R712" i="22"/>
  <c r="S712" i="22" s="1"/>
  <c r="R176" i="22"/>
  <c r="S176" i="22" s="1"/>
  <c r="S104" i="22"/>
  <c r="R159" i="22"/>
  <c r="S159" i="22" s="1"/>
  <c r="R604" i="22"/>
  <c r="S604" i="22" s="1"/>
  <c r="R400" i="22"/>
  <c r="S400" i="22" s="1"/>
  <c r="R602" i="22"/>
  <c r="S602" i="22" s="1"/>
  <c r="S118" i="22"/>
  <c r="R310" i="22"/>
  <c r="S310" i="22" s="1"/>
  <c r="S177" i="22"/>
  <c r="S161" i="22"/>
  <c r="R91" i="22"/>
  <c r="S91" i="22" s="1"/>
  <c r="T91" i="22" s="1"/>
  <c r="R106" i="22"/>
  <c r="S106" i="22" s="1"/>
  <c r="R704" i="22"/>
  <c r="S704" i="22" s="1"/>
  <c r="R597" i="22"/>
  <c r="S597" i="22" s="1"/>
  <c r="R577" i="22"/>
  <c r="S577" i="22" s="1"/>
  <c r="S216" i="22"/>
  <c r="R321" i="22"/>
  <c r="S321" i="22" s="1"/>
  <c r="S115" i="22"/>
  <c r="S15" i="22"/>
  <c r="R566" i="22"/>
  <c r="S566" i="22" s="1"/>
  <c r="S109" i="22"/>
  <c r="R500" i="22"/>
  <c r="S500" i="22" s="1"/>
  <c r="R701" i="22"/>
  <c r="S701" i="22" s="1"/>
  <c r="R239" i="22"/>
  <c r="S239" i="22" s="1"/>
  <c r="R618" i="22"/>
  <c r="S618" i="22" s="1"/>
  <c r="R595" i="22"/>
  <c r="S595" i="22" s="1"/>
  <c r="R256" i="22"/>
  <c r="S256" i="22" s="1"/>
  <c r="R215" i="22"/>
  <c r="S215" i="22" s="1"/>
  <c r="R651" i="22"/>
  <c r="S651" i="22" s="1"/>
  <c r="R293" i="22"/>
  <c r="S293" i="22" s="1"/>
  <c r="S165" i="22"/>
  <c r="R383" i="22"/>
  <c r="S383" i="22" s="1"/>
  <c r="R349" i="22"/>
  <c r="S349" i="22" s="1"/>
  <c r="R252" i="22"/>
  <c r="S252" i="22" s="1"/>
  <c r="R670" i="22"/>
  <c r="S670" i="22" s="1"/>
  <c r="R486" i="22"/>
  <c r="S486" i="22" s="1"/>
  <c r="R715" i="22"/>
  <c r="S715" i="22" s="1"/>
  <c r="R456" i="22"/>
  <c r="S456" i="22" s="1"/>
  <c r="R616" i="22"/>
  <c r="S616" i="22" s="1"/>
  <c r="S192" i="22"/>
  <c r="R340" i="22"/>
  <c r="S340" i="22" s="1"/>
  <c r="R401" i="22"/>
  <c r="S401" i="22" s="1"/>
  <c r="R417" i="22"/>
  <c r="S417" i="22" s="1"/>
  <c r="R358" i="22"/>
  <c r="S358" i="22" s="1"/>
  <c r="R643" i="22"/>
  <c r="S643" i="22" s="1"/>
  <c r="R351" i="22"/>
  <c r="S351" i="22" s="1"/>
  <c r="R598" i="22"/>
  <c r="S598" i="22" s="1"/>
  <c r="S16" i="22"/>
  <c r="R716" i="22"/>
  <c r="S716" i="22" s="1"/>
  <c r="R637" i="22"/>
  <c r="S637" i="22" s="1"/>
  <c r="R251" i="22"/>
  <c r="S251" i="22" s="1"/>
  <c r="R421" i="22"/>
  <c r="S421" i="22" s="1"/>
  <c r="R99" i="22"/>
  <c r="S99" i="22" s="1"/>
  <c r="R272" i="22"/>
  <c r="S272" i="22" s="1"/>
  <c r="R459" i="22"/>
  <c r="S459" i="22" s="1"/>
  <c r="S214" i="22"/>
  <c r="R232" i="22"/>
  <c r="S232" i="22" s="1"/>
  <c r="S135" i="22"/>
  <c r="R102" i="22"/>
  <c r="S102" i="22" s="1"/>
  <c r="R244" i="22"/>
  <c r="S244" i="22" s="1"/>
  <c r="R231" i="22"/>
  <c r="S231" i="22" s="1"/>
  <c r="R458" i="22"/>
  <c r="S458" i="22" s="1"/>
  <c r="R295" i="22"/>
  <c r="S295" i="22" s="1"/>
  <c r="R663" i="22"/>
  <c r="S663" i="22" s="1"/>
  <c r="R682" i="22"/>
  <c r="S682" i="22" s="1"/>
  <c r="R453" i="22"/>
  <c r="S453" i="22" s="1"/>
  <c r="R574" i="22"/>
  <c r="S574" i="22" s="1"/>
  <c r="R372" i="22"/>
  <c r="S372" i="22" s="1"/>
  <c r="R429" i="22"/>
  <c r="S429" i="22" s="1"/>
  <c r="R665" i="22"/>
  <c r="S665" i="22" s="1"/>
  <c r="R243" i="22"/>
  <c r="S243" i="22" s="1"/>
  <c r="R413" i="22"/>
  <c r="S413" i="22" s="1"/>
  <c r="R658" i="22"/>
  <c r="S658" i="22" s="1"/>
  <c r="R641" i="22"/>
  <c r="S641" i="22" s="1"/>
  <c r="R544" i="22"/>
  <c r="S544" i="22" s="1"/>
  <c r="R518" i="22"/>
  <c r="S518" i="22" s="1"/>
  <c r="R127" i="22"/>
  <c r="S127" i="22" s="1"/>
  <c r="R709" i="22"/>
  <c r="S709" i="22" s="1"/>
  <c r="S34" i="22"/>
  <c r="R317" i="22"/>
  <c r="S317" i="22" s="1"/>
  <c r="S32" i="22"/>
  <c r="R570" i="22"/>
  <c r="S570" i="22" s="1"/>
  <c r="R333" i="22"/>
  <c r="S333" i="22" s="1"/>
  <c r="R504" i="22"/>
  <c r="S504" i="22" s="1"/>
  <c r="R291" i="22"/>
  <c r="S291" i="22" s="1"/>
  <c r="R301" i="22"/>
  <c r="S301" i="22" s="1"/>
  <c r="R74" i="22"/>
  <c r="S74" i="22" s="1"/>
  <c r="R635" i="22"/>
  <c r="S635" i="22" s="1"/>
  <c r="R505" i="22"/>
  <c r="S505" i="22" s="1"/>
  <c r="T505" i="22" s="1"/>
  <c r="R460" i="22"/>
  <c r="S460" i="22" s="1"/>
  <c r="R420" i="22"/>
  <c r="S420" i="22" s="1"/>
  <c r="R424" i="22"/>
  <c r="S424" i="22" s="1"/>
  <c r="R496" i="22"/>
  <c r="S496" i="22" s="1"/>
  <c r="R433" i="22"/>
  <c r="S433" i="22" s="1"/>
  <c r="R259" i="22"/>
  <c r="S259" i="22" s="1"/>
  <c r="R477" i="22"/>
  <c r="S477" i="22" s="1"/>
  <c r="R728" i="22"/>
  <c r="S728" i="22" s="1"/>
  <c r="R172" i="22"/>
  <c r="S172" i="22" s="1"/>
  <c r="R431" i="22"/>
  <c r="S431" i="22" s="1"/>
  <c r="R707" i="22"/>
  <c r="S707" i="22" s="1"/>
  <c r="R557" i="22"/>
  <c r="S557" i="22" s="1"/>
  <c r="S119" i="22"/>
  <c r="S85" i="22"/>
  <c r="R39" i="22"/>
  <c r="S39" i="22" s="1"/>
  <c r="R48" i="22"/>
  <c r="S48" i="22" s="1"/>
  <c r="R357" i="22"/>
  <c r="S357" i="22" s="1"/>
  <c r="R355" i="22"/>
  <c r="S355" i="22" s="1"/>
  <c r="R388" i="22"/>
  <c r="S388" i="22" s="1"/>
  <c r="S199" i="22"/>
  <c r="R442" i="22"/>
  <c r="S442" i="22" s="1"/>
  <c r="S64" i="22"/>
  <c r="R396" i="22"/>
  <c r="S396" i="22" s="1"/>
  <c r="R600" i="22"/>
  <c r="S600" i="22" s="1"/>
  <c r="R267" i="22"/>
  <c r="S267" i="22" s="1"/>
  <c r="R368" i="22"/>
  <c r="S368" i="22" s="1"/>
  <c r="R268" i="22"/>
  <c r="S268" i="22" s="1"/>
  <c r="R311" i="22"/>
  <c r="S311" i="22" s="1"/>
  <c r="R472" i="22"/>
  <c r="S472" i="22" s="1"/>
  <c r="S117" i="22"/>
  <c r="R427" i="22"/>
  <c r="S427" i="22" s="1"/>
  <c r="S68" i="22"/>
  <c r="R230" i="22"/>
  <c r="S230" i="22" s="1"/>
  <c r="R569" i="22"/>
  <c r="S569" i="22" s="1"/>
  <c r="S137" i="22"/>
  <c r="R365" i="22"/>
  <c r="S365" i="22" s="1"/>
  <c r="R502" i="22"/>
  <c r="S502" i="22" s="1"/>
  <c r="R265" i="22"/>
  <c r="S265" i="22" s="1"/>
  <c r="R727" i="22"/>
  <c r="S727" i="22" s="1"/>
  <c r="R294" i="22"/>
  <c r="S294" i="22" s="1"/>
  <c r="R564" i="22"/>
  <c r="S564" i="22" s="1"/>
  <c r="R345" i="22"/>
  <c r="S345" i="22" s="1"/>
  <c r="S186" i="22"/>
  <c r="S131" i="22"/>
  <c r="S73" i="22"/>
  <c r="R679" i="22"/>
  <c r="S679" i="22" s="1"/>
  <c r="R422" i="22"/>
  <c r="S422" i="22" s="1"/>
  <c r="R603" i="22"/>
  <c r="S603" i="22" s="1"/>
  <c r="R489" i="22"/>
  <c r="S489" i="22" s="1"/>
  <c r="R626" i="22"/>
  <c r="S626" i="22" s="1"/>
  <c r="R341" i="22"/>
  <c r="S341" i="22" s="1"/>
  <c r="R327" i="22"/>
  <c r="S327" i="22" s="1"/>
  <c r="R238" i="22"/>
  <c r="S238" i="22" s="1"/>
  <c r="R339" i="22"/>
  <c r="S339" i="22" s="1"/>
  <c r="R471" i="22"/>
  <c r="S471" i="22" s="1"/>
  <c r="R478" i="22"/>
  <c r="S478" i="22" s="1"/>
  <c r="R672" i="22"/>
  <c r="S672" i="22" s="1"/>
  <c r="R174" i="22"/>
  <c r="S174" i="22" s="1"/>
  <c r="R547" i="22"/>
  <c r="S547" i="22" s="1"/>
  <c r="S45" i="22"/>
  <c r="R129" i="22"/>
  <c r="S129" i="22" s="1"/>
  <c r="R614" i="22"/>
  <c r="S614" i="22" s="1"/>
  <c r="R156" i="22"/>
  <c r="S156" i="22" s="1"/>
  <c r="S70" i="22"/>
  <c r="R558" i="22"/>
  <c r="S558" i="22" s="1"/>
  <c r="R297" i="22"/>
  <c r="S297" i="22" s="1"/>
  <c r="R657" i="22"/>
  <c r="S657" i="22" s="1"/>
  <c r="R226" i="22"/>
  <c r="S226" i="22" s="1"/>
  <c r="R457" i="22"/>
  <c r="S457" i="22" s="1"/>
  <c r="R511" i="22"/>
  <c r="S511" i="22" s="1"/>
  <c r="R527" i="22"/>
  <c r="S527" i="22" s="1"/>
  <c r="R47" i="22"/>
  <c r="S47" i="22" s="1"/>
  <c r="R572" i="22"/>
  <c r="S572" i="22" s="1"/>
  <c r="R532" i="22"/>
  <c r="S532" i="22" s="1"/>
  <c r="S57" i="22"/>
  <c r="S208" i="22"/>
  <c r="S155" i="22"/>
  <c r="S50" i="22"/>
  <c r="R497" i="22"/>
  <c r="S497" i="22" s="1"/>
  <c r="S43" i="22"/>
  <c r="R588" i="22"/>
  <c r="S588" i="22" s="1"/>
  <c r="R145" i="22"/>
  <c r="S145" i="22" s="1"/>
  <c r="S51" i="22"/>
  <c r="S204" i="22"/>
  <c r="R625" i="22"/>
  <c r="S625" i="22" s="1"/>
  <c r="S42" i="22"/>
  <c r="R468" i="22"/>
  <c r="S468" i="22" s="1"/>
  <c r="R284" i="22"/>
  <c r="S284" i="22" s="1"/>
  <c r="R225" i="22"/>
  <c r="S225" i="22" s="1"/>
  <c r="R708" i="22"/>
  <c r="S708" i="22" s="1"/>
  <c r="S77" i="22"/>
  <c r="R476" i="22"/>
  <c r="S476" i="22" s="1"/>
  <c r="R138" i="22"/>
  <c r="S138" i="22" s="1"/>
  <c r="S83" i="22"/>
  <c r="R607" i="22"/>
  <c r="S607" i="22" s="1"/>
  <c r="R367" i="22"/>
  <c r="S367" i="22" s="1"/>
  <c r="R7" i="22"/>
  <c r="S69" i="22"/>
  <c r="R304" i="22"/>
  <c r="S304" i="22" s="1"/>
  <c r="R451" i="22"/>
  <c r="S451" i="22" s="1"/>
  <c r="R506" i="22"/>
  <c r="S506" i="22" s="1"/>
  <c r="S217" i="22"/>
  <c r="R473" i="22"/>
  <c r="S473" i="22" s="1"/>
  <c r="R586" i="22"/>
  <c r="S586" i="22" s="1"/>
  <c r="R583" i="22"/>
  <c r="S583" i="22" s="1"/>
  <c r="R590" i="22"/>
  <c r="S590" i="22" s="1"/>
  <c r="R41" i="22"/>
  <c r="S41" i="22" s="1"/>
  <c r="R334" i="22"/>
  <c r="S334" i="22" s="1"/>
  <c r="R337" i="22"/>
  <c r="S337" i="22" s="1"/>
  <c r="R688" i="22"/>
  <c r="S688" i="22" s="1"/>
  <c r="R234" i="22"/>
  <c r="S234" i="22" s="1"/>
  <c r="R695" i="22"/>
  <c r="S695" i="22" s="1"/>
  <c r="S40" i="22"/>
  <c r="R286" i="22"/>
  <c r="S286" i="22" s="1"/>
  <c r="R326" i="22"/>
  <c r="S326" i="22" s="1"/>
  <c r="R241" i="22"/>
  <c r="S241" i="22" s="1"/>
  <c r="S220" i="22"/>
  <c r="R481" i="22"/>
  <c r="S481" i="22" s="1"/>
  <c r="R621" i="22"/>
  <c r="S621" i="22" s="1"/>
  <c r="R703" i="22"/>
  <c r="S703" i="22" s="1"/>
  <c r="R285" i="22"/>
  <c r="S285" i="22" s="1"/>
  <c r="R499" i="22"/>
  <c r="S499" i="22" s="1"/>
  <c r="R584" i="22"/>
  <c r="S584" i="22" s="1"/>
  <c r="S134" i="22"/>
  <c r="R128" i="22"/>
  <c r="S128" i="22" s="1"/>
  <c r="R315" i="22"/>
  <c r="S315" i="22" s="1"/>
  <c r="S191" i="22"/>
  <c r="R264" i="22"/>
  <c r="S264" i="22" s="1"/>
  <c r="R360" i="22"/>
  <c r="S360" i="22" s="1"/>
  <c r="R258" i="22"/>
  <c r="S258" i="22" s="1"/>
  <c r="R470" i="22"/>
  <c r="S470" i="22" s="1"/>
  <c r="S82" i="22"/>
  <c r="R733" i="22"/>
  <c r="S733" i="22" s="1"/>
  <c r="R403" i="22"/>
  <c r="S403" i="22" s="1"/>
  <c r="R714" i="22"/>
  <c r="S714" i="22" s="1"/>
  <c r="R654" i="22"/>
  <c r="S654" i="22" s="1"/>
  <c r="R409" i="22"/>
  <c r="S409" i="22" s="1"/>
  <c r="R495" i="22"/>
  <c r="S495" i="22" s="1"/>
  <c r="R438" i="22"/>
  <c r="S438" i="22" s="1"/>
  <c r="S23" i="22"/>
  <c r="R31" i="22"/>
  <c r="S31" i="22" s="1"/>
  <c r="R261" i="22"/>
  <c r="S261" i="22" s="1"/>
  <c r="R592" i="22"/>
  <c r="S592" i="22" s="1"/>
  <c r="R196" i="22"/>
  <c r="S196" i="22" s="1"/>
  <c r="R235" i="22"/>
  <c r="S235" i="22" s="1"/>
  <c r="R11" i="22"/>
  <c r="S11" i="22" s="1"/>
  <c r="R611" i="22"/>
  <c r="S611" i="22" s="1"/>
  <c r="S188" i="22"/>
  <c r="R430" i="22"/>
  <c r="S430" i="22" s="1"/>
  <c r="R711" i="22"/>
  <c r="S711" i="22" s="1"/>
  <c r="S88" i="22"/>
  <c r="R354" i="22"/>
  <c r="S354" i="22" s="1"/>
  <c r="R720" i="22"/>
  <c r="S720" i="22" s="1"/>
  <c r="R724" i="22"/>
  <c r="S724" i="22" s="1"/>
  <c r="R568" i="22"/>
  <c r="S568" i="22" s="1"/>
  <c r="R653" i="22"/>
  <c r="S653" i="22" s="1"/>
  <c r="R390" i="22"/>
  <c r="S390" i="22" s="1"/>
  <c r="R617" i="22"/>
  <c r="S617" i="22" s="1"/>
  <c r="R552" i="22"/>
  <c r="S552" i="22" s="1"/>
  <c r="S130" i="22"/>
  <c r="R183" i="22"/>
  <c r="S183" i="22" s="1"/>
  <c r="R319" i="22"/>
  <c r="S319" i="22" s="1"/>
  <c r="R498" i="22"/>
  <c r="S498" i="22" s="1"/>
  <c r="R447" i="22"/>
  <c r="S447" i="22" s="1"/>
  <c r="R246" i="22"/>
  <c r="S246" i="22" s="1"/>
  <c r="S136" i="22"/>
  <c r="R384" i="22"/>
  <c r="S384" i="22" s="1"/>
  <c r="R697" i="22"/>
  <c r="S697" i="22" s="1"/>
  <c r="R490" i="22"/>
  <c r="S490" i="22" s="1"/>
  <c r="R323" i="22"/>
  <c r="S323" i="22" s="1"/>
  <c r="R292" i="22"/>
  <c r="S292" i="22" s="1"/>
  <c r="R692" i="22"/>
  <c r="S692" i="22" s="1"/>
  <c r="R194" i="22"/>
  <c r="S194" i="22" s="1"/>
  <c r="R348" i="22"/>
  <c r="S348" i="22" s="1"/>
  <c r="R636" i="22"/>
  <c r="S636" i="22" s="1"/>
  <c r="S169" i="22"/>
  <c r="R164" i="22"/>
  <c r="S164" i="22" s="1"/>
  <c r="R529" i="22"/>
  <c r="S529" i="22" s="1"/>
  <c r="R444" i="22"/>
  <c r="S444" i="22" s="1"/>
  <c r="S182" i="22"/>
  <c r="R694" i="22"/>
  <c r="S694" i="22" s="1"/>
  <c r="R324" i="22"/>
  <c r="S324" i="22" s="1"/>
  <c r="R381" i="22"/>
  <c r="S381" i="22" s="1"/>
  <c r="R556" i="22"/>
  <c r="S556" i="22" s="1"/>
  <c r="R619" i="22"/>
  <c r="S619" i="22" s="1"/>
  <c r="R29" i="22"/>
  <c r="S29" i="22" s="1"/>
  <c r="S113" i="22"/>
  <c r="R514" i="22"/>
  <c r="S514" i="22" s="1"/>
  <c r="R300" i="22"/>
  <c r="S300" i="22" s="1"/>
  <c r="R209" i="22"/>
  <c r="S209" i="22" s="1"/>
  <c r="R718" i="22"/>
  <c r="S718" i="22" s="1"/>
  <c r="R370" i="22"/>
  <c r="S370" i="22" s="1"/>
  <c r="S205" i="22"/>
  <c r="R656" i="22"/>
  <c r="S656" i="22" s="1"/>
  <c r="R171" i="22"/>
  <c r="S171" i="22" s="1"/>
  <c r="R581" i="22"/>
  <c r="S581" i="22" s="1"/>
  <c r="R585" i="22"/>
  <c r="S585" i="22" s="1"/>
  <c r="R685" i="22"/>
  <c r="S685" i="22" s="1"/>
  <c r="R428" i="22"/>
  <c r="S428" i="22" s="1"/>
  <c r="R269" i="22"/>
  <c r="S269" i="22" s="1"/>
  <c r="R287" i="22"/>
  <c r="S287" i="22" s="1"/>
  <c r="S56" i="22"/>
  <c r="R211" i="22"/>
  <c r="S211" i="22" s="1"/>
  <c r="S154" i="22"/>
  <c r="R644" i="22"/>
  <c r="S644" i="22" s="1"/>
  <c r="R410" i="22"/>
  <c r="S410" i="22" s="1"/>
  <c r="T410" i="22" s="1"/>
  <c r="R274" i="22"/>
  <c r="S274" i="22" s="1"/>
  <c r="S75" i="22"/>
  <c r="R432" i="22"/>
  <c r="S432" i="22" s="1"/>
  <c r="R143" i="22"/>
  <c r="S143" i="22" s="1"/>
  <c r="R313" i="22"/>
  <c r="S313" i="22" s="1"/>
  <c r="R184" i="22"/>
  <c r="S184" i="22" s="1"/>
  <c r="R306" i="22"/>
  <c r="S306" i="22" s="1"/>
  <c r="S201" i="22"/>
  <c r="R690" i="22"/>
  <c r="S690" i="22" s="1"/>
  <c r="R668" i="22"/>
  <c r="S668" i="22" s="1"/>
  <c r="R700" i="22"/>
  <c r="S700" i="22" s="1"/>
  <c r="R273" i="22"/>
  <c r="S273" i="22" s="1"/>
  <c r="S98" i="22"/>
  <c r="R305" i="22"/>
  <c r="S305" i="22" s="1"/>
  <c r="R395" i="22"/>
  <c r="S395" i="22" s="1"/>
  <c r="R275" i="22"/>
  <c r="S275" i="22" s="1"/>
  <c r="R419" i="22"/>
  <c r="S419" i="22" s="1"/>
  <c r="R719" i="22"/>
  <c r="S719" i="22" s="1"/>
  <c r="R613" i="22"/>
  <c r="S613" i="22" s="1"/>
  <c r="R579" i="22"/>
  <c r="S579" i="22" s="1"/>
  <c r="R379" i="22"/>
  <c r="S379" i="22" s="1"/>
  <c r="R393" i="22"/>
  <c r="S393" i="22" s="1"/>
  <c r="S110" i="22"/>
  <c r="R346" i="22"/>
  <c r="S346" i="22" s="1"/>
  <c r="R629" i="22"/>
  <c r="S629" i="22" s="1"/>
  <c r="R539" i="22"/>
  <c r="S539" i="22" s="1"/>
  <c r="R687" i="22"/>
  <c r="S687" i="22" s="1"/>
  <c r="R645" i="22"/>
  <c r="S645" i="22" s="1"/>
  <c r="R649" i="22"/>
  <c r="S649" i="22" s="1"/>
  <c r="R596" i="22"/>
  <c r="S596" i="22" s="1"/>
  <c r="S121" i="22"/>
  <c r="R721" i="22"/>
  <c r="S721" i="22" s="1"/>
  <c r="R391" i="22"/>
  <c r="S391" i="22" s="1"/>
  <c r="R325" i="22"/>
  <c r="S325" i="22" s="1"/>
  <c r="R336" i="22"/>
  <c r="S336" i="22" s="1"/>
  <c r="R652" i="22"/>
  <c r="S652" i="22" s="1"/>
  <c r="S140" i="22"/>
  <c r="R681" i="22"/>
  <c r="S681" i="22" s="1"/>
  <c r="R664" i="22"/>
  <c r="S664" i="22" s="1"/>
  <c r="S200" i="22"/>
  <c r="R673" i="22"/>
  <c r="S673" i="22" s="1"/>
  <c r="R475" i="22"/>
  <c r="S475" i="22" s="1"/>
  <c r="R676" i="22"/>
  <c r="S676" i="22" s="1"/>
  <c r="R439" i="22"/>
  <c r="S439" i="22" s="1"/>
  <c r="R189" i="22"/>
  <c r="S189" i="22" s="1"/>
  <c r="R576" i="22"/>
  <c r="S576" i="22" s="1"/>
  <c r="R373" i="22"/>
  <c r="S373" i="22" s="1"/>
  <c r="R312" i="22"/>
  <c r="S312" i="22" s="1"/>
  <c r="R386" i="22"/>
  <c r="S386" i="22" s="1"/>
  <c r="R202" i="22"/>
  <c r="S202" i="22" s="1"/>
  <c r="R353" i="22"/>
  <c r="S353" i="22" s="1"/>
  <c r="R491" i="22"/>
  <c r="S491" i="22" s="1"/>
  <c r="R696" i="22"/>
  <c r="S696" i="22" s="1"/>
  <c r="R560" i="22"/>
  <c r="S560" i="22" s="1"/>
  <c r="R571" i="22"/>
  <c r="S571" i="22" s="1"/>
  <c r="R589" i="22"/>
  <c r="S589" i="22" s="1"/>
  <c r="R541" i="22"/>
  <c r="S541" i="22" s="1"/>
  <c r="R212" i="22"/>
  <c r="S212" i="22" s="1"/>
  <c r="R546" i="22"/>
  <c r="S546" i="22" s="1"/>
  <c r="R573" i="22"/>
  <c r="S573" i="22" s="1"/>
  <c r="R213" i="22"/>
  <c r="S213" i="22" s="1"/>
  <c r="R331" i="22"/>
  <c r="S331" i="22" s="1"/>
  <c r="R426" i="22"/>
  <c r="S426" i="22" s="1"/>
  <c r="R316" i="22"/>
  <c r="S316" i="22" s="1"/>
  <c r="R416" i="22"/>
  <c r="S416" i="22" s="1"/>
  <c r="R483" i="22"/>
  <c r="S483" i="22" s="1"/>
  <c r="S160" i="22"/>
  <c r="R71" i="22"/>
  <c r="S71" i="22" s="1"/>
  <c r="R605" i="22"/>
  <c r="S605" i="22" s="1"/>
  <c r="R111" i="22"/>
  <c r="S111" i="22" s="1"/>
  <c r="R59" i="22"/>
  <c r="S59" i="22" s="1"/>
  <c r="R87" i="22"/>
  <c r="S87" i="22" s="1"/>
  <c r="R526" i="22"/>
  <c r="S526" i="22" s="1"/>
  <c r="R646" i="22"/>
  <c r="S646" i="22" s="1"/>
  <c r="S139" i="22"/>
  <c r="R591" i="22"/>
  <c r="S591" i="22" s="1"/>
  <c r="R222" i="22"/>
  <c r="S222" i="22" s="1"/>
  <c r="R440" i="22"/>
  <c r="S440" i="22" s="1"/>
  <c r="S55" i="22"/>
  <c r="R8" i="22"/>
  <c r="S8" i="22" s="1"/>
  <c r="R538" i="22"/>
  <c r="S538" i="22" s="1"/>
  <c r="R352" i="22"/>
  <c r="S352" i="22" s="1"/>
  <c r="R524" i="22"/>
  <c r="S524" i="22" s="1"/>
  <c r="R446" i="22"/>
  <c r="S446" i="22" s="1"/>
  <c r="S151" i="22"/>
  <c r="R290" i="22"/>
  <c r="S290" i="22" s="1"/>
  <c r="R414" i="22"/>
  <c r="S414" i="22" s="1"/>
  <c r="R452" i="22"/>
  <c r="S452" i="22" s="1"/>
  <c r="R236" i="22"/>
  <c r="S236" i="22" s="1"/>
  <c r="R465" i="22"/>
  <c r="S465" i="22" s="1"/>
  <c r="R210" i="22"/>
  <c r="S210" i="22" s="1"/>
  <c r="R35" i="22"/>
  <c r="S35" i="22" s="1"/>
  <c r="R17" i="22"/>
  <c r="S17" i="22" s="1"/>
  <c r="S38" i="22"/>
  <c r="S27" i="22"/>
  <c r="R375" i="22"/>
  <c r="S375" i="22" s="1"/>
  <c r="R270" i="22"/>
  <c r="S270" i="22" s="1"/>
  <c r="R587" i="22"/>
  <c r="S587" i="22" s="1"/>
  <c r="R277" i="22"/>
  <c r="S277" i="22" s="1"/>
  <c r="S153" i="22"/>
  <c r="R487" i="22"/>
  <c r="S487" i="22" s="1"/>
  <c r="R683" i="22"/>
  <c r="S683" i="22" s="1"/>
  <c r="R454" i="22"/>
  <c r="S454" i="22" s="1"/>
  <c r="S166" i="22"/>
  <c r="R528" i="22"/>
  <c r="S528" i="22" s="1"/>
  <c r="R54" i="22"/>
  <c r="S54" i="22" s="1"/>
  <c r="R289" i="22"/>
  <c r="S289" i="22" s="1"/>
  <c r="R26" i="22"/>
  <c r="S26" i="22" s="1"/>
  <c r="S224" i="22"/>
  <c r="R627" i="22"/>
  <c r="S627" i="22" s="1"/>
  <c r="S28" i="22"/>
  <c r="S25" i="22"/>
  <c r="R309" i="22"/>
  <c r="S309" i="22" s="1"/>
  <c r="R320" i="22"/>
  <c r="S320" i="22" s="1"/>
  <c r="R132" i="22"/>
  <c r="S132" i="22" s="1"/>
  <c r="R162" i="22"/>
  <c r="S162" i="22" s="1"/>
  <c r="S53" i="22"/>
  <c r="S89" i="22"/>
  <c r="R97" i="22"/>
  <c r="S97" i="22" s="1"/>
  <c r="R533" i="22"/>
  <c r="S533" i="22" s="1"/>
  <c r="S190" i="22"/>
  <c r="R606" i="22"/>
  <c r="S606" i="22" s="1"/>
  <c r="R689" i="22"/>
  <c r="S689" i="22" s="1"/>
  <c r="R418" i="22"/>
  <c r="S418" i="22" s="1"/>
  <c r="R19" i="22"/>
  <c r="S19" i="22" s="1"/>
  <c r="S44" i="22"/>
  <c r="R308" i="22"/>
  <c r="S308" i="22" s="1"/>
  <c r="R380" i="22"/>
  <c r="S380" i="22" s="1"/>
  <c r="R633" i="22"/>
  <c r="S633" i="22" s="1"/>
  <c r="R279" i="22"/>
  <c r="S279" i="22" s="1"/>
  <c r="R659" i="22"/>
  <c r="S659" i="22" s="1"/>
  <c r="S206" i="22"/>
  <c r="R484" i="22"/>
  <c r="S484" i="22" s="1"/>
  <c r="R550" i="22"/>
  <c r="S550" i="22" s="1"/>
  <c r="R680" i="22"/>
  <c r="S680" i="22" s="1"/>
  <c r="R609" i="22"/>
  <c r="S609" i="22" s="1"/>
  <c r="R318" i="22"/>
  <c r="S318" i="22" s="1"/>
  <c r="R519" i="22"/>
  <c r="S519" i="22" s="1"/>
  <c r="T519" i="22" s="1"/>
  <c r="R167" i="22"/>
  <c r="S167" i="22" s="1"/>
  <c r="R705" i="22"/>
  <c r="S705" i="22" s="1"/>
  <c r="T705" i="22" s="1"/>
  <c r="R469" i="22"/>
  <c r="S469" i="22" s="1"/>
  <c r="S86" i="22"/>
  <c r="R485" i="22"/>
  <c r="S485" i="22" s="1"/>
  <c r="R328" i="22"/>
  <c r="S328" i="22" s="1"/>
  <c r="R667" i="22"/>
  <c r="S667" i="22" s="1"/>
  <c r="R197" i="22"/>
  <c r="S197" i="22" s="1"/>
  <c r="R240" i="22"/>
  <c r="S240" i="22" s="1"/>
  <c r="R369" i="22"/>
  <c r="S369" i="22" s="1"/>
  <c r="R96" i="22"/>
  <c r="S96" i="22" s="1"/>
  <c r="R307" i="22"/>
  <c r="S307" i="22" s="1"/>
  <c r="R575" i="22"/>
  <c r="S575" i="22" s="1"/>
  <c r="S207" i="22"/>
  <c r="R559" i="22"/>
  <c r="S559" i="22" s="1"/>
  <c r="R281" i="22"/>
  <c r="S281" i="22" s="1"/>
  <c r="R245" i="22"/>
  <c r="S245" i="22" s="1"/>
  <c r="R408" i="22"/>
  <c r="S408" i="22" s="1"/>
  <c r="R350" i="22"/>
  <c r="S350" i="22" s="1"/>
  <c r="R640" i="22"/>
  <c r="S640" i="22" s="1"/>
  <c r="R540" i="22"/>
  <c r="S540" i="22" s="1"/>
  <c r="R415" i="22"/>
  <c r="S415" i="22" s="1"/>
  <c r="R501" i="22"/>
  <c r="S501" i="22" s="1"/>
  <c r="R406" i="22"/>
  <c r="S406" i="22" s="1"/>
  <c r="R123" i="22"/>
  <c r="S123" i="22" s="1"/>
  <c r="R534" i="22"/>
  <c r="S534" i="22" s="1"/>
  <c r="R463" i="22"/>
  <c r="S463" i="22" s="1"/>
  <c r="R52" i="22"/>
  <c r="S52" i="22" s="1"/>
  <c r="R378" i="22"/>
  <c r="S378" i="22" s="1"/>
  <c r="R492" i="22"/>
  <c r="S492" i="22" s="1"/>
  <c r="R507" i="22"/>
  <c r="S507" i="22" s="1"/>
  <c r="R193" i="22"/>
  <c r="S193" i="22" s="1"/>
  <c r="R515" i="22"/>
  <c r="S515" i="22" s="1"/>
  <c r="R343" i="22"/>
  <c r="S343" i="22" s="1"/>
  <c r="R648" i="22"/>
  <c r="S648" i="22" s="1"/>
  <c r="R229" i="22"/>
  <c r="S229" i="22" s="1"/>
  <c r="R126" i="22"/>
  <c r="S126" i="22" s="1"/>
  <c r="R9" i="22"/>
  <c r="S9" i="22" s="1"/>
  <c r="R263" i="22"/>
  <c r="S263" i="22" s="1"/>
  <c r="R434" i="22"/>
  <c r="S434" i="22" s="1"/>
  <c r="R666" i="22"/>
  <c r="S666" i="22" s="1"/>
  <c r="R347" i="22"/>
  <c r="S347" i="22" s="1"/>
  <c r="R717" i="22"/>
  <c r="S717" i="22" s="1"/>
  <c r="R669" i="22"/>
  <c r="S669" i="22" s="1"/>
  <c r="S178" i="22"/>
  <c r="R610" i="22"/>
  <c r="S610" i="22" s="1"/>
  <c r="R624" i="22"/>
  <c r="S624" i="22" s="1"/>
  <c r="S79" i="22"/>
  <c r="S227" i="22"/>
  <c r="S20" i="22"/>
  <c r="R195" i="22"/>
  <c r="S195" i="22" s="1"/>
  <c r="R371" i="22"/>
  <c r="S371" i="22" s="1"/>
  <c r="R615" i="22"/>
  <c r="S615" i="22" s="1"/>
  <c r="R642" i="22"/>
  <c r="S642" i="22" s="1"/>
  <c r="R288" i="22"/>
  <c r="S288" i="22" s="1"/>
  <c r="R530" i="22"/>
  <c r="S530" i="22" s="1"/>
  <c r="R593" i="22"/>
  <c r="S593" i="22" s="1"/>
  <c r="R283" i="22"/>
  <c r="S283" i="22" s="1"/>
  <c r="R233" i="22"/>
  <c r="S233" i="22" s="1"/>
  <c r="R512" i="22"/>
  <c r="S512" i="22" s="1"/>
  <c r="R95" i="22"/>
  <c r="S95" i="22" s="1"/>
  <c r="S100" i="22"/>
  <c r="R443" i="22"/>
  <c r="S443" i="22" s="1"/>
  <c r="S62" i="22"/>
  <c r="R448" i="22"/>
  <c r="S448" i="22" s="1"/>
  <c r="R608" i="22"/>
  <c r="S608" i="22" s="1"/>
  <c r="R445" i="22"/>
  <c r="S445" i="22" s="1"/>
  <c r="T445" i="22" s="1"/>
  <c r="S116" i="22"/>
  <c r="S63" i="22"/>
  <c r="R148" i="22"/>
  <c r="S148" i="22" s="1"/>
  <c r="R363" i="22"/>
  <c r="S363" i="22" s="1"/>
  <c r="R508" i="22"/>
  <c r="S508" i="22" s="1"/>
  <c r="R674" i="22"/>
  <c r="S674" i="22" s="1"/>
  <c r="R150" i="22"/>
  <c r="S150" i="22" s="1"/>
  <c r="S18" i="22"/>
  <c r="R482" i="22"/>
  <c r="S482" i="22" s="1"/>
  <c r="R302" i="22"/>
  <c r="S302" i="22" s="1"/>
  <c r="R389" i="22"/>
  <c r="S389" i="22" s="1"/>
  <c r="R599" i="22"/>
  <c r="S599" i="22" s="1"/>
  <c r="R66" i="22"/>
  <c r="S66" i="22" s="1"/>
  <c r="S58" i="22"/>
  <c r="R435" i="22"/>
  <c r="S435" i="22" s="1"/>
  <c r="R693" i="22"/>
  <c r="S693" i="22" s="1"/>
  <c r="R722" i="22"/>
  <c r="S722" i="22" s="1"/>
  <c r="S61" i="22"/>
  <c r="R730" i="22"/>
  <c r="S730" i="22" s="1"/>
  <c r="R480" i="22"/>
  <c r="S480" i="22" s="1"/>
  <c r="R650" i="22"/>
  <c r="S650" i="22" s="1"/>
  <c r="R423" i="22"/>
  <c r="S423" i="22" s="1"/>
  <c r="R385" i="22"/>
  <c r="S385" i="22" s="1"/>
  <c r="R374" i="22"/>
  <c r="S374" i="22" s="1"/>
  <c r="R332" i="22"/>
  <c r="S332" i="22" s="1"/>
  <c r="S10" i="22"/>
  <c r="AA153" i="22"/>
  <c r="AA77" i="22"/>
  <c r="AA186" i="22"/>
  <c r="AA487" i="22"/>
  <c r="AA151" i="22"/>
  <c r="AA75" i="22"/>
  <c r="P151" i="22"/>
  <c r="Q151" i="22" s="1"/>
  <c r="AD151" i="22"/>
  <c r="AD290" i="22"/>
  <c r="AD414" i="22"/>
  <c r="AD452" i="22"/>
  <c r="AD236" i="22"/>
  <c r="AD465" i="22"/>
  <c r="P38" i="22"/>
  <c r="Q38" i="22" s="1"/>
  <c r="P27" i="22"/>
  <c r="Q27" i="22" s="1"/>
  <c r="AD27" i="22"/>
  <c r="AD375" i="22"/>
  <c r="AD270" i="22"/>
  <c r="AD587" i="22"/>
  <c r="AD277" i="22"/>
  <c r="H153" i="22"/>
  <c r="P153" i="22"/>
  <c r="Q153" i="22" s="1"/>
  <c r="AD153" i="22"/>
  <c r="AD487" i="22"/>
  <c r="P166" i="22"/>
  <c r="Q166" i="22" s="1"/>
  <c r="AD166" i="22"/>
  <c r="AD54" i="22"/>
  <c r="AD289" i="22"/>
  <c r="H26" i="22"/>
  <c r="AD26" i="22"/>
  <c r="P224" i="22"/>
  <c r="Q224" i="22" s="1"/>
  <c r="AD224" i="22"/>
  <c r="AD627" i="22"/>
  <c r="P28" i="22"/>
  <c r="Q28" i="22" s="1"/>
  <c r="AD28" i="22"/>
  <c r="P25" i="22"/>
  <c r="Q25" i="22" s="1"/>
  <c r="AD25" i="22"/>
  <c r="AD309" i="22"/>
  <c r="P53" i="22"/>
  <c r="Q53" i="22" s="1"/>
  <c r="AD53" i="22"/>
  <c r="P89" i="22"/>
  <c r="Q89" i="22" s="1"/>
  <c r="AD97" i="22"/>
  <c r="AD533" i="22"/>
  <c r="P190" i="22"/>
  <c r="Q190" i="22" s="1"/>
  <c r="AD606" i="22"/>
  <c r="AD689" i="22"/>
  <c r="AD418" i="22"/>
  <c r="P44" i="22"/>
  <c r="Q44" i="22" s="1"/>
  <c r="AD44" i="22"/>
  <c r="AD633" i="22"/>
  <c r="AD279" i="22"/>
  <c r="AD659" i="22"/>
  <c r="H206" i="22"/>
  <c r="P206" i="22"/>
  <c r="Q206" i="22" s="1"/>
  <c r="AD206" i="22"/>
  <c r="H484" i="22"/>
  <c r="AD484" i="22"/>
  <c r="AD550" i="22"/>
  <c r="AD680" i="22"/>
  <c r="AD318" i="22"/>
  <c r="H13" i="22"/>
  <c r="P13" i="22"/>
  <c r="AD519" i="22"/>
  <c r="AD167" i="22"/>
  <c r="P705" i="22"/>
  <c r="AD705" i="22"/>
  <c r="AD469" i="22"/>
  <c r="P86" i="22"/>
  <c r="Q86" i="22" s="1"/>
  <c r="AD86" i="22"/>
  <c r="AD485" i="22"/>
  <c r="AD328" i="22"/>
  <c r="AD667" i="22"/>
  <c r="AD369" i="22"/>
  <c r="AD96" i="22"/>
  <c r="AD307" i="22"/>
  <c r="P398" i="22"/>
  <c r="AD398" i="22"/>
  <c r="AD575" i="22"/>
  <c r="H207" i="22"/>
  <c r="P207" i="22"/>
  <c r="Q207" i="22" s="1"/>
  <c r="AD207" i="22"/>
  <c r="H408" i="22"/>
  <c r="AD408" i="22"/>
  <c r="AD350" i="22"/>
  <c r="AD640" i="22"/>
  <c r="AD540" i="22"/>
  <c r="AD415" i="22"/>
  <c r="AD123" i="22"/>
  <c r="AD534" i="22"/>
  <c r="AD463" i="22"/>
  <c r="AD52" i="22"/>
  <c r="AD378" i="22"/>
  <c r="AD492" i="22"/>
  <c r="AD193" i="22"/>
  <c r="AD343" i="22"/>
  <c r="AD648" i="22"/>
  <c r="AD229" i="22"/>
  <c r="AD126" i="22"/>
  <c r="AD9" i="22"/>
  <c r="AD434" i="22"/>
  <c r="AD347" i="22"/>
  <c r="AD717" i="22"/>
  <c r="AD669" i="22"/>
  <c r="P178" i="22"/>
  <c r="Q178" i="22" s="1"/>
  <c r="AD610" i="22"/>
  <c r="P79" i="22"/>
  <c r="Q79" i="22" s="1"/>
  <c r="AD79" i="22"/>
  <c r="P227" i="22"/>
  <c r="Q227" i="22" s="1"/>
  <c r="AD227" i="22"/>
  <c r="P20" i="22"/>
  <c r="Q20" i="22" s="1"/>
  <c r="AD20" i="22"/>
  <c r="AD195" i="22"/>
  <c r="AD288" i="22"/>
  <c r="AD530" i="22"/>
  <c r="AD593" i="22"/>
  <c r="AD283" i="22"/>
  <c r="AD233" i="22"/>
  <c r="P100" i="22"/>
  <c r="Q100" i="22" s="1"/>
  <c r="AD100" i="22"/>
  <c r="P62" i="22"/>
  <c r="Q62" i="22" s="1"/>
  <c r="H734" i="22"/>
  <c r="AD734" i="22"/>
  <c r="AD448" i="22"/>
  <c r="AD608" i="22"/>
  <c r="P445" i="22"/>
  <c r="AD445" i="22"/>
  <c r="P116" i="22"/>
  <c r="Q116" i="22" s="1"/>
  <c r="P63" i="22"/>
  <c r="Q63" i="22" s="1"/>
  <c r="AD148" i="22"/>
  <c r="AD363" i="22"/>
  <c r="AD508" i="22"/>
  <c r="AD674" i="22"/>
  <c r="P18" i="22"/>
  <c r="Q18" i="22" s="1"/>
  <c r="AD18" i="22"/>
  <c r="AD482" i="22"/>
  <c r="AD302" i="22"/>
  <c r="AD389" i="22"/>
  <c r="AD599" i="22"/>
  <c r="AD66" i="22"/>
  <c r="P58" i="22"/>
  <c r="Q58" i="22" s="1"/>
  <c r="AD58" i="22"/>
  <c r="AD435" i="22"/>
  <c r="AD693" i="22"/>
  <c r="P61" i="22"/>
  <c r="Q61" i="22" s="1"/>
  <c r="AD61" i="22"/>
  <c r="AD480" i="22"/>
  <c r="AD650" i="22"/>
  <c r="AD423" i="22"/>
  <c r="AD385" i="22"/>
  <c r="AD374" i="22"/>
  <c r="AK89" i="22"/>
  <c r="AK206" i="22"/>
  <c r="AK153" i="22"/>
  <c r="AK38" i="22"/>
  <c r="AK190" i="22"/>
  <c r="AK207" i="22"/>
  <c r="AK166" i="22"/>
  <c r="AK116" i="22"/>
  <c r="AK58" i="22"/>
  <c r="P219" i="22"/>
  <c r="Q219" i="22" s="1"/>
  <c r="P402" i="22"/>
  <c r="P84" i="22"/>
  <c r="Q84" i="22" s="1"/>
  <c r="P180" i="22"/>
  <c r="Q180" i="22" s="1"/>
  <c r="P21" i="22"/>
  <c r="Q21" i="22" s="1"/>
  <c r="P170" i="22"/>
  <c r="Q170" i="22" s="1"/>
  <c r="P80" i="22"/>
  <c r="Q80" i="22" s="1"/>
  <c r="P158" i="22"/>
  <c r="Q158" i="22" s="1"/>
  <c r="P37" i="22"/>
  <c r="Q37" i="22" s="1"/>
  <c r="AD503" i="22"/>
  <c r="AD228" i="22"/>
  <c r="AD345" i="22"/>
  <c r="AD597" i="22"/>
  <c r="AD727" i="22"/>
  <c r="AD101" i="22"/>
  <c r="AD81" i="22"/>
  <c r="AD386" i="22"/>
  <c r="AD460" i="22"/>
  <c r="AD483" i="22"/>
  <c r="AD401" i="22"/>
  <c r="AD179" i="22"/>
  <c r="AD464" i="22"/>
  <c r="AD635" i="22"/>
  <c r="AD29" i="22"/>
  <c r="AD668" i="22"/>
  <c r="AD542" i="22"/>
  <c r="AD71" i="22"/>
  <c r="AD433" i="22"/>
  <c r="AD225" i="22"/>
  <c r="AD298" i="22"/>
  <c r="AD400" i="22"/>
  <c r="AD125" i="22"/>
  <c r="AD107" i="22"/>
  <c r="AD702" i="22"/>
  <c r="AD660" i="22"/>
  <c r="AD393" i="22"/>
  <c r="AD106" i="22"/>
  <c r="AD472" i="22"/>
  <c r="AD212" i="22"/>
  <c r="AD147" i="22"/>
  <c r="AD579" i="22"/>
  <c r="AD527" i="22"/>
  <c r="AD319" i="22"/>
  <c r="AD325" i="22"/>
  <c r="AD643" i="22"/>
  <c r="AD257" i="22"/>
  <c r="AD237" i="22"/>
  <c r="AD171" i="22"/>
  <c r="AD321" i="22"/>
  <c r="AD625" i="22"/>
  <c r="AD695" i="22"/>
  <c r="AD226" i="22"/>
  <c r="AD196" i="22"/>
  <c r="AD620" i="22"/>
  <c r="AD75" i="22"/>
  <c r="AD658" i="22"/>
  <c r="AD129" i="22"/>
  <c r="AD476" i="22"/>
  <c r="AD23" i="22"/>
  <c r="AD223" i="22"/>
  <c r="AD416" i="22"/>
  <c r="AD192" i="22"/>
  <c r="AD543" i="22"/>
  <c r="AD109" i="22"/>
  <c r="AD359" i="22"/>
  <c r="AD218" i="22"/>
  <c r="AD381" i="22"/>
  <c r="AD436" i="22"/>
  <c r="AE436" i="22" s="1"/>
  <c r="AD586" i="22"/>
  <c r="AD520" i="22"/>
  <c r="AD428" i="22"/>
  <c r="AD246" i="22"/>
  <c r="AD262" i="22"/>
  <c r="AD719" i="22"/>
  <c r="AD510" i="22"/>
  <c r="AD489" i="22"/>
  <c r="AD114" i="22"/>
  <c r="AD356" i="22"/>
  <c r="H523" i="22"/>
  <c r="H77" i="22"/>
  <c r="H345" i="22"/>
  <c r="H542" i="22"/>
  <c r="H298" i="22"/>
  <c r="H107" i="22"/>
  <c r="H147" i="22"/>
  <c r="H424" i="22"/>
  <c r="H268" i="22"/>
  <c r="H131" i="22"/>
  <c r="H109" i="22"/>
  <c r="H218" i="22"/>
  <c r="H262" i="22"/>
  <c r="H510" i="22"/>
  <c r="H208" i="22"/>
  <c r="H3" i="22"/>
  <c r="AD538" i="22"/>
  <c r="AD93" i="22"/>
  <c r="AD222" i="22"/>
  <c r="AD462" i="22"/>
  <c r="AD402" i="22"/>
  <c r="AD34" i="22"/>
  <c r="AD691" i="22"/>
  <c r="AD565" i="22"/>
  <c r="AD208" i="22"/>
  <c r="AD346" i="22"/>
  <c r="AD578" i="22"/>
  <c r="AD661" i="22"/>
  <c r="AD522" i="22"/>
  <c r="AD684" i="22"/>
  <c r="AD662" i="22"/>
  <c r="AD708" i="22"/>
  <c r="AD163" i="22"/>
  <c r="AD311" i="22"/>
  <c r="AD453" i="22"/>
  <c r="AD513" i="22"/>
  <c r="AD594" i="22"/>
  <c r="AD264" i="22"/>
  <c r="AD362" i="22"/>
  <c r="AD526" i="22"/>
  <c r="AD112" i="22"/>
  <c r="AD341" i="22"/>
  <c r="AD355" i="22"/>
  <c r="AD525" i="22"/>
  <c r="AD84" i="22"/>
  <c r="AD675" i="22"/>
  <c r="AD590" i="22"/>
  <c r="AD459" i="22"/>
  <c r="AD5" i="22"/>
  <c r="AD631" i="22"/>
  <c r="AD549" i="22"/>
  <c r="AD187" i="22"/>
  <c r="AD180" i="22"/>
  <c r="AD488" i="22"/>
  <c r="AD268" i="22"/>
  <c r="AD219" i="22"/>
  <c r="AD723" i="22"/>
  <c r="AD276" i="22"/>
  <c r="AD417" i="22"/>
  <c r="AD185" i="22"/>
  <c r="AD567" i="22"/>
  <c r="AD22" i="22"/>
  <c r="AD88" i="22"/>
  <c r="AD479" i="22"/>
  <c r="AD509" i="22"/>
  <c r="AD441" i="22"/>
  <c r="AD555" i="22"/>
  <c r="AD80" i="22"/>
  <c r="AD37" i="22"/>
  <c r="AD475" i="22"/>
  <c r="AD165" i="22"/>
  <c r="AD562" i="22"/>
  <c r="AD121" i="22"/>
  <c r="AD67" i="22"/>
  <c r="AD412" i="22"/>
  <c r="AD455" i="22"/>
  <c r="AD563" i="22"/>
  <c r="AD397" i="22"/>
  <c r="AD376" i="22"/>
  <c r="AD679" i="22"/>
  <c r="AD498" i="22"/>
  <c r="AD143" i="22"/>
  <c r="AD592" i="22"/>
  <c r="AD342" i="22"/>
  <c r="AD168" i="22"/>
  <c r="AD16" i="22"/>
  <c r="H402" i="22"/>
  <c r="H565" i="22"/>
  <c r="H346" i="22"/>
  <c r="H708" i="22"/>
  <c r="H362" i="22"/>
  <c r="H341" i="22"/>
  <c r="H84" i="22"/>
  <c r="H187" i="22"/>
  <c r="H723" i="22"/>
  <c r="H417" i="22"/>
  <c r="H479" i="22"/>
  <c r="H555" i="22"/>
  <c r="H37" i="22"/>
  <c r="H170" i="22"/>
  <c r="H67" i="22"/>
  <c r="H455" i="22"/>
  <c r="H563" i="22"/>
  <c r="H405" i="22"/>
  <c r="AD117" i="22"/>
  <c r="AD712" i="22"/>
  <c r="AD326" i="22"/>
  <c r="AD591" i="22"/>
  <c r="AD55" i="22"/>
  <c r="AD442" i="22"/>
  <c r="AD630" i="22"/>
  <c r="AD144" i="22"/>
  <c r="AD517" i="22"/>
  <c r="AD477" i="22"/>
  <c r="AD421" i="22"/>
  <c r="AD145" i="22"/>
  <c r="AD344" i="22"/>
  <c r="AD47" i="22"/>
  <c r="AD136" i="22"/>
  <c r="AD92" i="22"/>
  <c r="AD146" i="22"/>
  <c r="AD613" i="22"/>
  <c r="AD486" i="22"/>
  <c r="AD686" i="22"/>
  <c r="AD665" i="22"/>
  <c r="AD657" i="22"/>
  <c r="AD391" i="22"/>
  <c r="AD42" i="22"/>
  <c r="AD602" i="22"/>
  <c r="AD473" i="22"/>
  <c r="AD98" i="22"/>
  <c r="AD449" i="22"/>
  <c r="AD690" i="22"/>
  <c r="AD461" i="22"/>
  <c r="AD8" i="22"/>
  <c r="AD140" i="22"/>
  <c r="AD56" i="22"/>
  <c r="AD584" i="22"/>
  <c r="AD294" i="22"/>
  <c r="AD457" i="22"/>
  <c r="AD169" i="22"/>
  <c r="AD505" i="22"/>
  <c r="AD133" i="22"/>
  <c r="AD211" i="22"/>
  <c r="AD41" i="22"/>
  <c r="AD164" i="22"/>
  <c r="AD654" i="22"/>
  <c r="AD447" i="22"/>
  <c r="AD673" i="22"/>
  <c r="AD348" i="22"/>
  <c r="AD410" i="22"/>
  <c r="AD553" i="22"/>
  <c r="AD551" i="22"/>
  <c r="AD390" i="22"/>
  <c r="AD471" i="22"/>
  <c r="AD7" i="22"/>
  <c r="AD491" i="22"/>
  <c r="AD205" i="22"/>
  <c r="AD614" i="22"/>
  <c r="AD696" i="22"/>
  <c r="AD611" i="22"/>
  <c r="AD644" i="22"/>
  <c r="AD647" i="22"/>
  <c r="AD337" i="22"/>
  <c r="AD570" i="22"/>
  <c r="AD409" i="22"/>
  <c r="AD274" i="22"/>
  <c r="AD188" i="22"/>
  <c r="AD568" i="22"/>
  <c r="AD239" i="22"/>
  <c r="AD653" i="22"/>
  <c r="AD304" i="22"/>
  <c r="AD467" i="22"/>
  <c r="AD649" i="22"/>
  <c r="AD251" i="22"/>
  <c r="AD4" i="22"/>
  <c r="AD292" i="22"/>
  <c r="AD336" i="22"/>
  <c r="AD45" i="22"/>
  <c r="AD663" i="22"/>
  <c r="AD202" i="22"/>
  <c r="AD194" i="22"/>
  <c r="AD651" i="22"/>
  <c r="AD430" i="22"/>
  <c r="AD215" i="22"/>
  <c r="AD305" i="22"/>
  <c r="AD70" i="22"/>
  <c r="AD516" i="22"/>
  <c r="AD451" i="22"/>
  <c r="AD156" i="22"/>
  <c r="AD103" i="22"/>
  <c r="AD182" i="22"/>
  <c r="AD358" i="22"/>
  <c r="AD104" i="22"/>
  <c r="AD141" i="22"/>
  <c r="AD68" i="22"/>
  <c r="AD266" i="22"/>
  <c r="AD139" i="22"/>
  <c r="AD497" i="22"/>
  <c r="AD581" i="22"/>
  <c r="AD315" i="22"/>
  <c r="AD698" i="22"/>
  <c r="AD87" i="22"/>
  <c r="AD152" i="22"/>
  <c r="AD403" i="22"/>
  <c r="AD339" i="22"/>
  <c r="AD619" i="22"/>
  <c r="AD174" i="22"/>
  <c r="AD51" i="22"/>
  <c r="AD138" i="22"/>
  <c r="AD282" i="22"/>
  <c r="AD700" i="22"/>
  <c r="AD607" i="22"/>
  <c r="AD720" i="22"/>
  <c r="AD573" i="22"/>
  <c r="AD641" i="22"/>
  <c r="AD120" i="22"/>
  <c r="AD119" i="22"/>
  <c r="AD531" i="22"/>
  <c r="AD541" i="22"/>
  <c r="AD361" i="22"/>
  <c r="AD15" i="22"/>
  <c r="AD235" i="22"/>
  <c r="AD297" i="22"/>
  <c r="AD638" i="22"/>
  <c r="AD217" i="22"/>
  <c r="AD157" i="22"/>
  <c r="AD707" i="22"/>
  <c r="AD645" i="22"/>
  <c r="AD128" i="22"/>
  <c r="AD243" i="22"/>
  <c r="AD349" i="22"/>
  <c r="AD377" i="22"/>
  <c r="AD72" i="22"/>
  <c r="AD636" i="22"/>
  <c r="AD458" i="22"/>
  <c r="AD122" i="22"/>
  <c r="AD704" i="22"/>
  <c r="AD160" i="22"/>
  <c r="AD692" i="22"/>
  <c r="AD314" i="22"/>
  <c r="AD60" i="22"/>
  <c r="AD529" i="22"/>
  <c r="AD678" i="22"/>
  <c r="AD69" i="22"/>
  <c r="AD317" i="22"/>
  <c r="AD357" i="22"/>
  <c r="AD259" i="22"/>
  <c r="AD612" i="22"/>
  <c r="AD231" i="22"/>
  <c r="AD230" i="22"/>
  <c r="AD365" i="22"/>
  <c r="AD440" i="22"/>
  <c r="AD481" i="22"/>
  <c r="AD12" i="22"/>
  <c r="AD521" i="22"/>
  <c r="AD728" i="22"/>
  <c r="AD446" i="22"/>
  <c r="AD370" i="22"/>
  <c r="AD733" i="22"/>
  <c r="AD535" i="22"/>
  <c r="AD220" i="22"/>
  <c r="AD159" i="22"/>
  <c r="AD295" i="22"/>
  <c r="AD396" i="22"/>
  <c r="AD65" i="22"/>
  <c r="AD427" i="22"/>
  <c r="AD577" i="22"/>
  <c r="AD413" i="22"/>
  <c r="AD585" i="22"/>
  <c r="AD265" i="22"/>
  <c r="AD384" i="22"/>
  <c r="AD721" i="22"/>
  <c r="AD134" i="22"/>
  <c r="AD495" i="22"/>
  <c r="AD353" i="22"/>
  <c r="AD493" i="22"/>
  <c r="AD379" i="22"/>
  <c r="AD724" i="22"/>
  <c r="AD725" i="22"/>
  <c r="AD655" i="22"/>
  <c r="AD142" i="22"/>
  <c r="AD238" i="22"/>
  <c r="AD580" i="22"/>
  <c r="AD254" i="22"/>
  <c r="AD204" i="22"/>
  <c r="AD154" i="22"/>
  <c r="AD676" i="22"/>
  <c r="AD595" i="22"/>
  <c r="AD161" i="22"/>
  <c r="AD709" i="22"/>
  <c r="AD335" i="22"/>
  <c r="AD634" i="22"/>
  <c r="AD566" i="22"/>
  <c r="AD278" i="22"/>
  <c r="AD596" i="22"/>
  <c r="AD502" i="22"/>
  <c r="AD43" i="22"/>
  <c r="AD241" i="22"/>
  <c r="AD583" i="22"/>
  <c r="AD11" i="22"/>
  <c r="AD419" i="22"/>
  <c r="AD306" i="22"/>
  <c r="AD329" i="22"/>
  <c r="AD670" i="22"/>
  <c r="AD604" i="22"/>
  <c r="AD546" i="22"/>
  <c r="AD250" i="22"/>
  <c r="AD40" i="22"/>
  <c r="AD511" i="22"/>
  <c r="AD310" i="22"/>
  <c r="AD605" i="22"/>
  <c r="AD213" i="22"/>
  <c r="AD547" i="22"/>
  <c r="AD247" i="22"/>
  <c r="AD102" i="22"/>
  <c r="AD334" i="22"/>
  <c r="AD392" i="22"/>
  <c r="AD394" i="22"/>
  <c r="AD324" i="22"/>
  <c r="AD682" i="22"/>
  <c r="AD253" i="22"/>
  <c r="AD330" i="22"/>
  <c r="AD296" i="22"/>
  <c r="AD603" i="22"/>
  <c r="AD149" i="22"/>
  <c r="AD99" i="22"/>
  <c r="AD677" i="22"/>
  <c r="AD249" i="22"/>
  <c r="AD367" i="22"/>
  <c r="AD404" i="22"/>
  <c r="AD30" i="22"/>
  <c r="AD618" i="22"/>
  <c r="AD177" i="22"/>
  <c r="AD74" i="22"/>
  <c r="AD656" i="22"/>
  <c r="AD118" i="22"/>
  <c r="AD176" i="22"/>
  <c r="AD368" i="22"/>
  <c r="AD258" i="22"/>
  <c r="AD652" i="22"/>
  <c r="AD554" i="22"/>
  <c r="AD280" i="22"/>
  <c r="AD588" i="22"/>
  <c r="AD671" i="22"/>
  <c r="AD110" i="22"/>
  <c r="AD260" i="22"/>
  <c r="AD439" i="22"/>
  <c r="AD189" i="22"/>
  <c r="AD272" i="22"/>
  <c r="AD431" i="22"/>
  <c r="AD622" i="22"/>
  <c r="AD186" i="22"/>
  <c r="AD468" i="22"/>
  <c r="AD601" i="22"/>
  <c r="AD714" i="22"/>
  <c r="AD10" i="22"/>
  <c r="AD499" i="22"/>
  <c r="AD286" i="22"/>
  <c r="AD500" i="22"/>
  <c r="AD313" i="22"/>
  <c r="AD111" i="22"/>
  <c r="AD32" i="22"/>
  <c r="AD432" i="22"/>
  <c r="AD173" i="22"/>
  <c r="AD388" i="22"/>
  <c r="AD301" i="22"/>
  <c r="AD137" i="22"/>
  <c r="AD327" i="22"/>
  <c r="AD564" i="22"/>
  <c r="AD556" i="22"/>
  <c r="AD333" i="22"/>
  <c r="AD322" i="22"/>
  <c r="AD57" i="22"/>
  <c r="AD715" i="22"/>
  <c r="AD172" i="22"/>
  <c r="AD256" i="22"/>
  <c r="AD77" i="22"/>
  <c r="AD340" i="22"/>
  <c r="AD252" i="22"/>
  <c r="AD701" i="22"/>
  <c r="AD285" i="22"/>
  <c r="AD383" i="22"/>
  <c r="AD685" i="22"/>
  <c r="AD494" i="22"/>
  <c r="AD420" i="22"/>
  <c r="P34" i="22"/>
  <c r="Q34" i="22" s="1"/>
  <c r="P200" i="22"/>
  <c r="Q200" i="22" s="1"/>
  <c r="P201" i="22"/>
  <c r="Q201" i="22" s="1"/>
  <c r="P560" i="22"/>
  <c r="Q560" i="22"/>
  <c r="P88" i="22"/>
  <c r="Q88" i="22" s="1"/>
  <c r="P165" i="22"/>
  <c r="Q165" i="22" s="1"/>
  <c r="P121" i="22"/>
  <c r="Q121" i="22" s="1"/>
  <c r="P67" i="22"/>
  <c r="Q67" i="22" s="1"/>
  <c r="P255" i="22"/>
  <c r="P113" i="22"/>
  <c r="Q113" i="22" s="1"/>
  <c r="P16" i="22"/>
  <c r="Q16" i="22" s="1"/>
  <c r="H326" i="22"/>
  <c r="H569" i="22"/>
  <c r="H517" i="22"/>
  <c r="H14" i="22"/>
  <c r="H421" i="22"/>
  <c r="H145" i="22"/>
  <c r="H90" i="22"/>
  <c r="H92" i="22"/>
  <c r="H146" i="22"/>
  <c r="H657" i="22"/>
  <c r="H56" i="22"/>
  <c r="H584" i="22"/>
  <c r="H407" i="22"/>
  <c r="H133" i="22"/>
  <c r="H41" i="22"/>
  <c r="H411" i="22"/>
  <c r="H553" i="22"/>
  <c r="H491" i="22"/>
  <c r="H467" i="22"/>
  <c r="H45" i="22"/>
  <c r="H451" i="22"/>
  <c r="H358" i="22"/>
  <c r="H266" i="22"/>
  <c r="H359" i="22"/>
  <c r="H438" i="22"/>
  <c r="H532" i="22"/>
  <c r="H174" i="22"/>
  <c r="H51" i="22"/>
  <c r="H355" i="22"/>
  <c r="H223" i="22"/>
  <c r="H120" i="22"/>
  <c r="H23" i="22"/>
  <c r="H33" i="22"/>
  <c r="H531" i="22"/>
  <c r="H361" i="22"/>
  <c r="H15" i="22"/>
  <c r="H557" i="22"/>
  <c r="H297" i="22"/>
  <c r="H638" i="22"/>
  <c r="H217" i="22"/>
  <c r="H91" i="22"/>
  <c r="H699" i="22"/>
  <c r="H704" i="22"/>
  <c r="H692" i="22"/>
  <c r="H244" i="22"/>
  <c r="H678" i="22"/>
  <c r="H69" i="22"/>
  <c r="H231" i="22"/>
  <c r="H365" i="22"/>
  <c r="H440" i="22"/>
  <c r="H544" i="22"/>
  <c r="H82" i="22"/>
  <c r="H159" i="22"/>
  <c r="H399" i="22"/>
  <c r="H265" i="22"/>
  <c r="H338" i="22"/>
  <c r="H134" i="22"/>
  <c r="H495" i="22"/>
  <c r="H493" i="22"/>
  <c r="H379" i="22"/>
  <c r="H319" i="22"/>
  <c r="H154" i="22"/>
  <c r="H527" i="22"/>
  <c r="H709" i="22"/>
  <c r="H323" i="22"/>
  <c r="H335" i="22"/>
  <c r="H626" i="22"/>
  <c r="H596" i="22"/>
  <c r="H291" i="22"/>
  <c r="H108" i="22"/>
  <c r="H250" i="22"/>
  <c r="H372" i="22"/>
  <c r="H616" i="22"/>
  <c r="H334" i="22"/>
  <c r="H392" i="22"/>
  <c r="H394" i="22"/>
  <c r="H253" i="22"/>
  <c r="H330" i="22"/>
  <c r="H296" i="22"/>
  <c r="H125" i="22"/>
  <c r="H99" i="22"/>
  <c r="H71" i="22"/>
  <c r="H78" i="22"/>
  <c r="H127" i="22"/>
  <c r="H36" i="22"/>
  <c r="H387" i="22"/>
  <c r="H29" i="22"/>
  <c r="H258" i="22"/>
  <c r="H652" i="22"/>
  <c r="H554" i="22"/>
  <c r="H260" i="22"/>
  <c r="H439" i="22"/>
  <c r="H76" i="22"/>
  <c r="H431" i="22"/>
  <c r="H143" i="22"/>
  <c r="H179" i="22"/>
  <c r="H186" i="22"/>
  <c r="H111" i="22"/>
  <c r="H137" i="22"/>
  <c r="H333" i="22"/>
  <c r="H57" i="22"/>
  <c r="H256" i="22"/>
  <c r="H518" i="22"/>
  <c r="H255" i="22"/>
  <c r="H113" i="22"/>
  <c r="AI750" i="19"/>
  <c r="AI751" i="19"/>
  <c r="AI749" i="19"/>
  <c r="AF750" i="19"/>
  <c r="AF751" i="19"/>
  <c r="AF749" i="19"/>
  <c r="H65" i="22"/>
  <c r="P104" i="22"/>
  <c r="Q104" i="22" s="1"/>
  <c r="AK104" i="22"/>
  <c r="P70" i="22"/>
  <c r="Q70" i="22" s="1"/>
  <c r="P188" i="22"/>
  <c r="Q188" i="22" s="1"/>
  <c r="P505" i="22"/>
  <c r="P50" i="22"/>
  <c r="Q50" i="22" s="1"/>
  <c r="P24" i="22"/>
  <c r="P154" i="22"/>
  <c r="Q154" i="22" s="1"/>
  <c r="P204" i="22"/>
  <c r="Q204" i="22" s="1"/>
  <c r="AK204" i="22"/>
  <c r="P131" i="22"/>
  <c r="Q131" i="22" s="1"/>
  <c r="P75" i="22"/>
  <c r="Q75" i="22" s="1"/>
  <c r="P78" i="22"/>
  <c r="Q78" i="22" s="1"/>
  <c r="P237" i="22"/>
  <c r="P56" i="22"/>
  <c r="Q56" i="22" s="1"/>
  <c r="P216" i="22"/>
  <c r="Q216" i="22" s="1"/>
  <c r="P179" i="22"/>
  <c r="Q179" i="22" s="1"/>
  <c r="P177" i="22"/>
  <c r="Q177" i="22" s="1"/>
  <c r="P137" i="22"/>
  <c r="Q137" i="22" s="1"/>
  <c r="AK137" i="22"/>
  <c r="P554" i="22"/>
  <c r="P118" i="22"/>
  <c r="Q118" i="22" s="1"/>
  <c r="P40" i="22"/>
  <c r="Q40" i="22" s="1"/>
  <c r="AK40" i="22"/>
  <c r="P82" i="22"/>
  <c r="Q82" i="22" s="1"/>
  <c r="Q12" i="22"/>
  <c r="P678" i="22"/>
  <c r="P60" i="22"/>
  <c r="Q60" i="22" s="1"/>
  <c r="P217" i="22"/>
  <c r="Q217" i="22" s="1"/>
  <c r="P139" i="22"/>
  <c r="Q139" i="22" s="1"/>
  <c r="P45" i="22"/>
  <c r="Q45" i="22" s="1"/>
  <c r="P124" i="22"/>
  <c r="Q124" i="22" s="1"/>
  <c r="P208" i="22"/>
  <c r="Q208" i="22" s="1"/>
  <c r="AK208" i="22"/>
  <c r="P83" i="22"/>
  <c r="Q83" i="22" s="1"/>
  <c r="P203" i="22"/>
  <c r="Q203" i="22" s="1"/>
  <c r="P147" i="22"/>
  <c r="Q147" i="22" s="1"/>
  <c r="AK147" i="22"/>
  <c r="P253" i="22"/>
  <c r="P660" i="22"/>
  <c r="P33" i="22"/>
  <c r="P23" i="22"/>
  <c r="Q23" i="22" s="1"/>
  <c r="P51" i="22"/>
  <c r="Q51" i="22" s="1"/>
  <c r="P14" i="22"/>
  <c r="Q14" i="22" s="1"/>
  <c r="P173" i="22"/>
  <c r="Q173" i="22" s="1"/>
  <c r="P73" i="22"/>
  <c r="Q73" i="22" s="1"/>
  <c r="P110" i="22"/>
  <c r="Q110" i="22" s="1"/>
  <c r="P32" i="22"/>
  <c r="Q32" i="22" s="1"/>
  <c r="AK32" i="22"/>
  <c r="P10" i="22"/>
  <c r="Q10" i="22" s="1"/>
  <c r="P191" i="22"/>
  <c r="Q191" i="22" s="1"/>
  <c r="AK191" i="22"/>
  <c r="P392" i="22"/>
  <c r="P493" i="22"/>
  <c r="P119" i="22"/>
  <c r="Q119" i="22" s="1"/>
  <c r="AK119" i="22"/>
  <c r="P85" i="22"/>
  <c r="Q85" i="22" s="1"/>
  <c r="P141" i="22"/>
  <c r="Q141" i="22" s="1"/>
  <c r="P182" i="22"/>
  <c r="Q182" i="22" s="1"/>
  <c r="P115" i="22"/>
  <c r="Q115" i="22" s="1"/>
  <c r="AK115" i="22"/>
  <c r="P146" i="22"/>
  <c r="Q146" i="22" s="1"/>
  <c r="P136" i="22"/>
  <c r="Q136" i="22" s="1"/>
  <c r="P55" i="22"/>
  <c r="Q55" i="22" s="1"/>
  <c r="AK55" i="22"/>
  <c r="P117" i="22"/>
  <c r="Q117" i="22" s="1"/>
  <c r="P214" i="22"/>
  <c r="Q214" i="22" s="1"/>
  <c r="P108" i="22"/>
  <c r="Q108" i="22" s="1"/>
  <c r="T108" i="22" s="1"/>
  <c r="P43" i="22"/>
  <c r="Q43" i="22" s="1"/>
  <c r="P142" i="22"/>
  <c r="Q142" i="22" s="1"/>
  <c r="P199" i="22"/>
  <c r="Q199" i="22" s="1"/>
  <c r="P220" i="22"/>
  <c r="Q220" i="22" s="1"/>
  <c r="P15" i="22"/>
  <c r="Q15" i="22" s="1"/>
  <c r="P68" i="22"/>
  <c r="Q68" i="22" s="1"/>
  <c r="P553" i="22"/>
  <c r="P169" i="22"/>
  <c r="Q169" i="22" s="1"/>
  <c r="P140" i="22"/>
  <c r="Q140" i="22" s="1"/>
  <c r="P90" i="22"/>
  <c r="P109" i="22"/>
  <c r="Q109" i="22" s="1"/>
  <c r="P49" i="22"/>
  <c r="P77" i="22"/>
  <c r="Q77" i="22" s="1"/>
  <c r="P57" i="22"/>
  <c r="Q57" i="22" s="1"/>
  <c r="AK57" i="22"/>
  <c r="P81" i="22"/>
  <c r="Q81" i="22" s="1"/>
  <c r="AK81" i="22"/>
  <c r="P186" i="22"/>
  <c r="Q186" i="22" s="1"/>
  <c r="P260" i="22"/>
  <c r="P404" i="22"/>
  <c r="P250" i="22"/>
  <c r="P161" i="22"/>
  <c r="Q161" i="22" s="1"/>
  <c r="P134" i="22"/>
  <c r="Q134" i="22" s="1"/>
  <c r="P135" i="22"/>
  <c r="Q135" i="22" s="1"/>
  <c r="P69" i="22"/>
  <c r="Q69" i="22" s="1"/>
  <c r="P160" i="22"/>
  <c r="Q160" i="22" s="1"/>
  <c r="P72" i="22"/>
  <c r="Q72" i="22" s="1"/>
  <c r="P130" i="22"/>
  <c r="Q130" i="22" s="1"/>
  <c r="P64" i="22"/>
  <c r="Q64" i="22" s="1"/>
  <c r="P4" i="22"/>
  <c r="Q4" i="22" s="1"/>
  <c r="P205" i="22"/>
  <c r="Q205" i="22" s="1"/>
  <c r="AK205" i="22"/>
  <c r="P407" i="22"/>
  <c r="P98" i="22"/>
  <c r="Q98" i="22" s="1"/>
  <c r="P42" i="22"/>
  <c r="Q42" i="22" s="1"/>
  <c r="P92" i="22"/>
  <c r="P155" i="22"/>
  <c r="Q155" i="22" s="1"/>
  <c r="P192" i="22"/>
  <c r="Q192" i="22" s="1"/>
  <c r="AD105" i="22"/>
  <c r="AK179" i="22"/>
  <c r="AK50" i="22"/>
  <c r="AK84" i="22"/>
  <c r="AK67" i="22"/>
  <c r="AK219" i="22"/>
  <c r="AK77" i="22"/>
  <c r="AI735" i="22"/>
  <c r="AI736" i="22"/>
  <c r="AI737" i="22"/>
  <c r="AK113" i="22"/>
  <c r="AK121" i="22"/>
  <c r="AK170" i="22"/>
  <c r="AK108" i="22"/>
  <c r="AK140" i="22"/>
  <c r="AK110" i="22"/>
  <c r="AK56" i="22"/>
  <c r="AK69" i="22"/>
  <c r="AK42" i="22"/>
  <c r="AK155" i="22"/>
  <c r="AK73" i="22"/>
  <c r="AK214" i="22"/>
  <c r="AK161" i="22"/>
  <c r="AK146" i="22"/>
  <c r="AK142" i="22"/>
  <c r="AK173" i="22"/>
  <c r="AK134" i="22"/>
  <c r="AK136" i="22"/>
  <c r="AK68" i="22"/>
  <c r="AK182" i="22"/>
  <c r="AK75" i="22"/>
  <c r="AK45" i="22"/>
  <c r="AK124" i="22"/>
  <c r="AK37" i="22"/>
  <c r="AK200" i="22"/>
  <c r="AK109" i="22"/>
  <c r="AK158" i="22"/>
  <c r="P65" i="22"/>
  <c r="T146" i="22" l="1"/>
  <c r="T118" i="22"/>
  <c r="T50" i="22"/>
  <c r="AA729" i="22"/>
  <c r="AA665" i="22"/>
  <c r="AA458" i="22"/>
  <c r="AA272" i="22"/>
  <c r="AA351" i="22"/>
  <c r="AA456" i="22"/>
  <c r="AA293" i="22"/>
  <c r="AA31" i="22"/>
  <c r="AA733" i="22"/>
  <c r="AA291" i="22"/>
  <c r="AA127" i="22"/>
  <c r="AA457" i="22"/>
  <c r="AA129" i="22"/>
  <c r="AA238" i="22"/>
  <c r="AA73" i="22"/>
  <c r="AA502" i="22"/>
  <c r="AA442" i="22"/>
  <c r="AA119" i="22"/>
  <c r="AA445" i="22"/>
  <c r="AK201" i="22"/>
  <c r="T203" i="22"/>
  <c r="AH737" i="22"/>
  <c r="AK53" i="22"/>
  <c r="T14" i="22"/>
  <c r="M20" i="22"/>
  <c r="M139" i="22"/>
  <c r="M160" i="22"/>
  <c r="M75" i="22"/>
  <c r="M40" i="22"/>
  <c r="M192" i="22"/>
  <c r="M216" i="22"/>
  <c r="T165" i="22"/>
  <c r="T4" i="22"/>
  <c r="T141" i="22"/>
  <c r="AA109" i="22"/>
  <c r="AA122" i="22"/>
  <c r="AA14" i="22"/>
  <c r="AA249" i="22"/>
  <c r="AA67" i="22"/>
  <c r="AA120" i="22"/>
  <c r="AA78" i="22"/>
  <c r="AA563" i="22"/>
  <c r="AA632" i="22"/>
  <c r="AA479" i="22"/>
  <c r="AA594" i="22"/>
  <c r="T219" i="22"/>
  <c r="T201" i="22"/>
  <c r="AA499" i="22"/>
  <c r="AA286" i="22"/>
  <c r="AA590" i="22"/>
  <c r="AA69" i="22"/>
  <c r="AA708" i="22"/>
  <c r="AA145" i="22"/>
  <c r="AA532" i="22"/>
  <c r="AA297" i="22"/>
  <c r="AA626" i="22"/>
  <c r="AA345" i="22"/>
  <c r="AA569" i="22"/>
  <c r="AA368" i="22"/>
  <c r="AA355" i="22"/>
  <c r="AA431" i="22"/>
  <c r="AA420" i="22"/>
  <c r="AA261" i="22"/>
  <c r="AA403" i="22"/>
  <c r="AA315" i="22"/>
  <c r="AA481" i="22"/>
  <c r="AA688" i="22"/>
  <c r="AA217" i="22"/>
  <c r="AA83" i="22"/>
  <c r="AA42" i="22"/>
  <c r="AA50" i="22"/>
  <c r="AA614" i="22"/>
  <c r="AA339" i="22"/>
  <c r="AA679" i="22"/>
  <c r="AA265" i="22"/>
  <c r="AA117" i="22"/>
  <c r="AA64" i="22"/>
  <c r="AA85" i="22"/>
  <c r="AA259" i="22"/>
  <c r="AA301" i="22"/>
  <c r="AA709" i="22"/>
  <c r="AA10" i="22"/>
  <c r="T660" i="22"/>
  <c r="M117" i="22"/>
  <c r="AA734" i="22"/>
  <c r="AA467" i="22"/>
  <c r="T216" i="22"/>
  <c r="T21" i="22"/>
  <c r="T100" i="22"/>
  <c r="M104" i="22"/>
  <c r="M21" i="22"/>
  <c r="T32" i="22"/>
  <c r="AA505" i="22"/>
  <c r="T173" i="22"/>
  <c r="T81" i="22"/>
  <c r="T134" i="22"/>
  <c r="T214" i="22"/>
  <c r="T191" i="22"/>
  <c r="T131" i="22"/>
  <c r="T88" i="22"/>
  <c r="T16" i="22"/>
  <c r="T72" i="22"/>
  <c r="T180" i="22"/>
  <c r="T733" i="22"/>
  <c r="P490" i="22"/>
  <c r="Q490" i="22" s="1"/>
  <c r="P552" i="22"/>
  <c r="Q552" i="22" s="1"/>
  <c r="P261" i="22"/>
  <c r="Q261" i="22" s="1"/>
  <c r="P291" i="22"/>
  <c r="Q291" i="22" s="1"/>
  <c r="T291" i="22" s="1"/>
  <c r="P377" i="22"/>
  <c r="Q377" i="22" s="1"/>
  <c r="P397" i="22"/>
  <c r="Q397" i="22" s="1"/>
  <c r="P152" i="22"/>
  <c r="Q152" i="22" s="1"/>
  <c r="AA330" i="22"/>
  <c r="AK19" i="22"/>
  <c r="AK436" i="22"/>
  <c r="AK139" i="22"/>
  <c r="AK85" i="22"/>
  <c r="AK168" i="22"/>
  <c r="AK399" i="22"/>
  <c r="AK551" i="22"/>
  <c r="AK180" i="22"/>
  <c r="AA68" i="22"/>
  <c r="AK539" i="22"/>
  <c r="AK117" i="22"/>
  <c r="AK65" i="22"/>
  <c r="AK74" i="22"/>
  <c r="AK456" i="22"/>
  <c r="AK701" i="22"/>
  <c r="AK144" i="22"/>
  <c r="AK103" i="22"/>
  <c r="AK10" i="22"/>
  <c r="AA214" i="22"/>
  <c r="AA142" i="22"/>
  <c r="AK693" i="22"/>
  <c r="AK150" i="22"/>
  <c r="AK79" i="22"/>
  <c r="AK281" i="22"/>
  <c r="AK528" i="22"/>
  <c r="AK629" i="22"/>
  <c r="AK410" i="22"/>
  <c r="AK711" i="22"/>
  <c r="AK506" i="22"/>
  <c r="AK83" i="22"/>
  <c r="AK199" i="22"/>
  <c r="AK604" i="22"/>
  <c r="AK141" i="22"/>
  <c r="T130" i="22"/>
  <c r="T208" i="22"/>
  <c r="P707" i="22"/>
  <c r="Q707" i="22" s="1"/>
  <c r="P333" i="22"/>
  <c r="Q333" i="22" s="1"/>
  <c r="P30" i="22"/>
  <c r="Q30" i="22" s="1"/>
  <c r="AA398" i="22"/>
  <c r="AA404" i="22"/>
  <c r="AK530" i="22"/>
  <c r="AK263" i="22"/>
  <c r="AK519" i="22"/>
  <c r="AK606" i="22"/>
  <c r="AK8" i="22"/>
  <c r="AK275" i="22"/>
  <c r="AK644" i="22"/>
  <c r="AK733" i="22"/>
  <c r="AK128" i="22"/>
  <c r="AK129" i="22"/>
  <c r="AK127" i="22"/>
  <c r="AK356" i="22"/>
  <c r="AK525" i="22"/>
  <c r="AK488" i="22"/>
  <c r="AK461" i="22"/>
  <c r="AK373" i="22"/>
  <c r="AK184" i="22"/>
  <c r="AK211" i="22"/>
  <c r="AK569" i="22"/>
  <c r="AK268" i="22"/>
  <c r="AK670" i="22"/>
  <c r="AK91" i="22"/>
  <c r="AK78" i="22"/>
  <c r="T119" i="22"/>
  <c r="T45" i="22"/>
  <c r="T190" i="22"/>
  <c r="AK178" i="22"/>
  <c r="AK633" i="22"/>
  <c r="AK151" i="22"/>
  <c r="AK440" i="22"/>
  <c r="AK172" i="22"/>
  <c r="AK595" i="22"/>
  <c r="AK176" i="22"/>
  <c r="AK474" i="22"/>
  <c r="AK148" i="22"/>
  <c r="AK229" i="22"/>
  <c r="AK224" i="22"/>
  <c r="AK700" i="22"/>
  <c r="AK499" i="22"/>
  <c r="AK728" i="22"/>
  <c r="AK570" i="22"/>
  <c r="AK262" i="22"/>
  <c r="AK163" i="22"/>
  <c r="AK359" i="22"/>
  <c r="M85" i="22"/>
  <c r="M109" i="22"/>
  <c r="AK717" i="22"/>
  <c r="AK654" i="22"/>
  <c r="AK264" i="22"/>
  <c r="AK248" i="22"/>
  <c r="AK727" i="22"/>
  <c r="AK477" i="22"/>
  <c r="AK216" i="22"/>
  <c r="AK228" i="22"/>
  <c r="AK157" i="22"/>
  <c r="AA338" i="22"/>
  <c r="AA402" i="22"/>
  <c r="W736" i="22"/>
  <c r="AA570" i="22"/>
  <c r="AA235" i="22"/>
  <c r="AA572" i="22"/>
  <c r="AA558" i="22"/>
  <c r="AA672" i="22"/>
  <c r="AA489" i="22"/>
  <c r="AA564" i="22"/>
  <c r="AA230" i="22"/>
  <c r="AA267" i="22"/>
  <c r="AA357" i="22"/>
  <c r="P600" i="22"/>
  <c r="Q600" i="22" s="1"/>
  <c r="T600" i="22" s="1"/>
  <c r="P496" i="22"/>
  <c r="Q496" i="22" s="1"/>
  <c r="P504" i="22"/>
  <c r="Q504" i="22" s="1"/>
  <c r="P335" i="22"/>
  <c r="Q335" i="22" s="1"/>
  <c r="T335" i="22" s="1"/>
  <c r="P574" i="22"/>
  <c r="Q574" i="22" s="1"/>
  <c r="P102" i="22"/>
  <c r="Q102" i="22" s="1"/>
  <c r="P616" i="22"/>
  <c r="Q616" i="22" s="1"/>
  <c r="P293" i="22"/>
  <c r="Q293" i="22" s="1"/>
  <c r="P239" i="22"/>
  <c r="Q239" i="22" s="1"/>
  <c r="T239" i="22" s="1"/>
  <c r="P106" i="22"/>
  <c r="Q106" i="22" s="1"/>
  <c r="P712" i="22"/>
  <c r="Q712" i="22" s="1"/>
  <c r="P623" i="22"/>
  <c r="Q623" i="22" s="1"/>
  <c r="T623" i="22" s="1"/>
  <c r="P249" i="22"/>
  <c r="Q249" i="22" s="1"/>
  <c r="P218" i="22"/>
  <c r="Q218" i="22" s="1"/>
  <c r="T218" i="22" s="1"/>
  <c r="P329" i="22"/>
  <c r="Q329" i="22" s="1"/>
  <c r="P282" i="22"/>
  <c r="Q282" i="22" s="1"/>
  <c r="P185" i="22"/>
  <c r="Q185" i="22" s="1"/>
  <c r="P441" i="22"/>
  <c r="Q441" i="22" s="1"/>
  <c r="P125" i="22"/>
  <c r="Q125" i="22" s="1"/>
  <c r="P311" i="22"/>
  <c r="Q311" i="22" s="1"/>
  <c r="P355" i="22"/>
  <c r="Q355" i="22" s="1"/>
  <c r="P635" i="22"/>
  <c r="Q635" i="22" s="1"/>
  <c r="P99" i="22"/>
  <c r="Q99" i="22" s="1"/>
  <c r="P358" i="22"/>
  <c r="Q358" i="22" s="1"/>
  <c r="P467" i="22"/>
  <c r="Q467" i="22" s="1"/>
  <c r="T467" i="22" s="1"/>
  <c r="P314" i="22"/>
  <c r="Q314" i="22" s="1"/>
  <c r="P6" i="22"/>
  <c r="Q6" i="22" s="1"/>
  <c r="P36" i="22"/>
  <c r="Q36" i="22" s="1"/>
  <c r="T36" i="22" s="1"/>
  <c r="P555" i="22"/>
  <c r="Q555" i="22" s="1"/>
  <c r="P362" i="22"/>
  <c r="Q362" i="22" s="1"/>
  <c r="P622" i="22"/>
  <c r="Q622" i="22" s="1"/>
  <c r="P523" i="22"/>
  <c r="Q523" i="22" s="1"/>
  <c r="AA660" i="22"/>
  <c r="AA314" i="22"/>
  <c r="AA282" i="22"/>
  <c r="AA114" i="22"/>
  <c r="AA12" i="22"/>
  <c r="AA449" i="22"/>
  <c r="AA36" i="22"/>
  <c r="AA461" i="22"/>
  <c r="I735" i="22"/>
  <c r="P431" i="22"/>
  <c r="P682" i="22"/>
  <c r="Q682" i="22" s="1"/>
  <c r="P351" i="22"/>
  <c r="Q351" i="22" s="1"/>
  <c r="P715" i="22"/>
  <c r="Q715" i="22" s="1"/>
  <c r="P500" i="22"/>
  <c r="Q500" i="22" s="1"/>
  <c r="P310" i="22"/>
  <c r="Q310" i="22" s="1"/>
  <c r="P671" i="22"/>
  <c r="Q671" i="22" s="1"/>
  <c r="P535" i="22"/>
  <c r="Q535" i="22" s="1"/>
  <c r="P517" i="22"/>
  <c r="Q517" i="22" s="1"/>
  <c r="T517" i="22" s="1"/>
  <c r="P503" i="22"/>
  <c r="Q503" i="22" s="1"/>
  <c r="P684" i="22"/>
  <c r="Q684" i="22" s="1"/>
  <c r="P280" i="22"/>
  <c r="Q280" i="22" s="1"/>
  <c r="P630" i="22"/>
  <c r="Q630" i="22" s="1"/>
  <c r="P638" i="22"/>
  <c r="Q638" i="22" s="1"/>
  <c r="P597" i="22"/>
  <c r="Q597" i="22" s="1"/>
  <c r="T597" i="22" s="1"/>
  <c r="T539" i="22"/>
  <c r="T176" i="22"/>
  <c r="P702" i="22"/>
  <c r="Q702" i="22" s="1"/>
  <c r="M429" i="22"/>
  <c r="M400" i="22"/>
  <c r="AH735" i="22"/>
  <c r="AC181" i="22"/>
  <c r="AD181" i="22" s="1"/>
  <c r="AB736" i="22"/>
  <c r="AC6" i="22"/>
  <c r="AD6" i="22" s="1"/>
  <c r="AB737" i="22"/>
  <c r="AH736" i="22"/>
  <c r="AA394" i="22"/>
  <c r="Y735" i="22"/>
  <c r="T504" i="22"/>
  <c r="J5" i="22"/>
  <c r="J735" i="22" s="1"/>
  <c r="I736" i="22"/>
  <c r="AB735" i="22"/>
  <c r="M10" i="22"/>
  <c r="M61" i="22"/>
  <c r="M302" i="22"/>
  <c r="M63" i="22"/>
  <c r="M178" i="22"/>
  <c r="M126" i="22"/>
  <c r="M485" i="22"/>
  <c r="M550" i="22"/>
  <c r="M44" i="22"/>
  <c r="M89" i="22"/>
  <c r="M683" i="22"/>
  <c r="M38" i="22"/>
  <c r="M290" i="22"/>
  <c r="M331" i="22"/>
  <c r="M140" i="22"/>
  <c r="M649" i="22"/>
  <c r="M379" i="22"/>
  <c r="M98" i="22"/>
  <c r="M211" i="22"/>
  <c r="M171" i="22"/>
  <c r="M514" i="22"/>
  <c r="M182" i="22"/>
  <c r="M188" i="22"/>
  <c r="M23" i="22"/>
  <c r="M82" i="22"/>
  <c r="M134" i="22"/>
  <c r="M476" i="22"/>
  <c r="M208" i="22"/>
  <c r="M131" i="22"/>
  <c r="M365" i="22"/>
  <c r="M199" i="22"/>
  <c r="M557" i="22"/>
  <c r="M496" i="22"/>
  <c r="M102" i="22"/>
  <c r="M251" i="22"/>
  <c r="M417" i="22"/>
  <c r="M670" i="22"/>
  <c r="M256" i="22"/>
  <c r="M15" i="22"/>
  <c r="M91" i="22"/>
  <c r="M159" i="22"/>
  <c r="M147" i="22"/>
  <c r="M441" i="22"/>
  <c r="M180" i="22"/>
  <c r="M81" i="22"/>
  <c r="AA170" i="22"/>
  <c r="X736" i="22"/>
  <c r="X737" i="22"/>
  <c r="T554" i="22"/>
  <c r="T237" i="22"/>
  <c r="AA730" i="22"/>
  <c r="AA389" i="22"/>
  <c r="AA148" i="22"/>
  <c r="T42" i="22"/>
  <c r="T34" i="22"/>
  <c r="AA61" i="22"/>
  <c r="AA302" i="22"/>
  <c r="M423" i="22"/>
  <c r="M58" i="22"/>
  <c r="M674" i="22"/>
  <c r="M227" i="22"/>
  <c r="M666" i="22"/>
  <c r="M515" i="22"/>
  <c r="M167" i="22"/>
  <c r="M279" i="22"/>
  <c r="M606" i="22"/>
  <c r="M320" i="22"/>
  <c r="M54" i="22"/>
  <c r="M587" i="22"/>
  <c r="M465" i="22"/>
  <c r="M483" i="22"/>
  <c r="M212" i="22"/>
  <c r="M673" i="22"/>
  <c r="M391" i="22"/>
  <c r="M629" i="22"/>
  <c r="M419" i="22"/>
  <c r="M428" i="22"/>
  <c r="M718" i="22"/>
  <c r="M556" i="22"/>
  <c r="M169" i="22"/>
  <c r="M130" i="22"/>
  <c r="M43" i="22"/>
  <c r="M68" i="22"/>
  <c r="M600" i="22"/>
  <c r="M48" i="22"/>
  <c r="M34" i="22"/>
  <c r="M295" i="22"/>
  <c r="M459" i="22"/>
  <c r="M598" i="22"/>
  <c r="M616" i="22"/>
  <c r="M165" i="22"/>
  <c r="M118" i="22"/>
  <c r="M146" i="22"/>
  <c r="M124" i="22"/>
  <c r="AA219" i="22"/>
  <c r="AA258" i="22"/>
  <c r="AA21" i="22"/>
  <c r="T15" i="22"/>
  <c r="T117" i="22"/>
  <c r="P48" i="22"/>
  <c r="Q48" i="22" s="1"/>
  <c r="P259" i="22"/>
  <c r="Q259" i="22" s="1"/>
  <c r="P301" i="22"/>
  <c r="Q301" i="22" s="1"/>
  <c r="P231" i="22"/>
  <c r="Q231" i="22" s="1"/>
  <c r="T231" i="22" s="1"/>
  <c r="P251" i="22"/>
  <c r="Q251" i="22" s="1"/>
  <c r="P349" i="22"/>
  <c r="Q349" i="22" s="1"/>
  <c r="P618" i="22"/>
  <c r="Q618" i="22" s="1"/>
  <c r="P159" i="22"/>
  <c r="Q159" i="22" s="1"/>
  <c r="T159" i="22" s="1"/>
  <c r="P494" i="22"/>
  <c r="Q494" i="22" s="1"/>
  <c r="P510" i="22"/>
  <c r="Q510" i="22" s="1"/>
  <c r="P76" i="22"/>
  <c r="Q76" i="22" s="1"/>
  <c r="P698" i="22"/>
  <c r="Q698" i="22" s="1"/>
  <c r="P382" i="22"/>
  <c r="Q382" i="22" s="1"/>
  <c r="T382" i="22" s="1"/>
  <c r="P729" i="22"/>
  <c r="Q729" i="22" s="1"/>
  <c r="AA622" i="22"/>
  <c r="AA618" i="22"/>
  <c r="AA177" i="22"/>
  <c r="AA60" i="22"/>
  <c r="M553" i="22"/>
  <c r="T255" i="22"/>
  <c r="T135" i="22"/>
  <c r="T206" i="22"/>
  <c r="P271" i="22"/>
  <c r="Q271" i="22" s="1"/>
  <c r="P726" i="22"/>
  <c r="Q726" i="22" s="1"/>
  <c r="AA16" i="22"/>
  <c r="AA192" i="22"/>
  <c r="Y737" i="22"/>
  <c r="K736" i="22"/>
  <c r="T56" i="22"/>
  <c r="Y736" i="22"/>
  <c r="T700" i="22"/>
  <c r="P480" i="22"/>
  <c r="Q480" i="22" s="1"/>
  <c r="P448" i="22"/>
  <c r="Q448" i="22" s="1"/>
  <c r="T448" i="22" s="1"/>
  <c r="P530" i="22"/>
  <c r="Q530" i="22" s="1"/>
  <c r="P669" i="22"/>
  <c r="Q669" i="22" s="1"/>
  <c r="P229" i="22"/>
  <c r="Q229" i="22" s="1"/>
  <c r="T229" i="22" s="1"/>
  <c r="P52" i="22"/>
  <c r="Q52" i="22" s="1"/>
  <c r="T52" i="22" s="1"/>
  <c r="P640" i="22"/>
  <c r="Q640" i="22" s="1"/>
  <c r="P96" i="22"/>
  <c r="Q96" i="22" s="1"/>
  <c r="P167" i="22"/>
  <c r="Q167" i="22" s="1"/>
  <c r="P289" i="22"/>
  <c r="Q289" i="22" s="1"/>
  <c r="P270" i="22"/>
  <c r="Q270" i="22" s="1"/>
  <c r="P414" i="22"/>
  <c r="Q414" i="22" s="1"/>
  <c r="T414" i="22" s="1"/>
  <c r="P222" i="22"/>
  <c r="Q222" i="22" s="1"/>
  <c r="T222" i="22" s="1"/>
  <c r="P71" i="22"/>
  <c r="Q71" i="22" s="1"/>
  <c r="T71" i="22" s="1"/>
  <c r="P546" i="22"/>
  <c r="Q546" i="22" s="1"/>
  <c r="P202" i="22"/>
  <c r="Q202" i="22" s="1"/>
  <c r="P475" i="22"/>
  <c r="Q475" i="22" s="1"/>
  <c r="P721" i="22"/>
  <c r="Q721" i="22" s="1"/>
  <c r="T721" i="22" s="1"/>
  <c r="P393" i="22"/>
  <c r="Q393" i="22" s="1"/>
  <c r="P305" i="22"/>
  <c r="Q305" i="22" s="1"/>
  <c r="T305" i="22" s="1"/>
  <c r="P428" i="22"/>
  <c r="Q428" i="22" s="1"/>
  <c r="T428" i="22" s="1"/>
  <c r="P209" i="22"/>
  <c r="Q209" i="22" s="1"/>
  <c r="P694" i="22"/>
  <c r="Q694" i="22" s="1"/>
  <c r="T694" i="22" s="1"/>
  <c r="P319" i="22"/>
  <c r="Q319" i="22" s="1"/>
  <c r="P720" i="22"/>
  <c r="Q720" i="22" s="1"/>
  <c r="P196" i="22"/>
  <c r="Q196" i="22" s="1"/>
  <c r="T196" i="22" s="1"/>
  <c r="P714" i="22"/>
  <c r="Q714" i="22" s="1"/>
  <c r="AA480" i="22"/>
  <c r="AA599" i="22"/>
  <c r="AA363" i="22"/>
  <c r="M32" i="22"/>
  <c r="M658" i="22"/>
  <c r="M682" i="22"/>
  <c r="M618" i="22"/>
  <c r="M321" i="22"/>
  <c r="M177" i="22"/>
  <c r="P537" i="22"/>
  <c r="Q537" i="22" s="1"/>
  <c r="AA247" i="22"/>
  <c r="AA387" i="22"/>
  <c r="AA103" i="22"/>
  <c r="AA157" i="22"/>
  <c r="M13" i="22"/>
  <c r="M24" i="22"/>
  <c r="M298" i="22"/>
  <c r="M407" i="22"/>
  <c r="M255" i="22"/>
  <c r="P709" i="22"/>
  <c r="Q709" i="22" s="1"/>
  <c r="P295" i="22"/>
  <c r="Q295" i="22" s="1"/>
  <c r="P330" i="22"/>
  <c r="Q330" i="22" s="1"/>
  <c r="T330" i="22" s="1"/>
  <c r="P321" i="22"/>
  <c r="Q321" i="22" s="1"/>
  <c r="T321" i="22" s="1"/>
  <c r="P400" i="22"/>
  <c r="Q400" i="22" s="1"/>
  <c r="T400" i="22" s="1"/>
  <c r="P455" i="22"/>
  <c r="Q455" i="22" s="1"/>
  <c r="T455" i="22" s="1"/>
  <c r="P675" i="22"/>
  <c r="Q675" i="22" s="1"/>
  <c r="T675" i="22" s="1"/>
  <c r="P647" i="22"/>
  <c r="Q647" i="22" s="1"/>
  <c r="T647" i="22" s="1"/>
  <c r="P376" i="22"/>
  <c r="Q376" i="22" s="1"/>
  <c r="P94" i="22"/>
  <c r="Q94" i="22" s="1"/>
  <c r="AA638" i="22"/>
  <c r="AA565" i="22"/>
  <c r="AA81" i="22"/>
  <c r="AA15" i="22"/>
  <c r="AA91" i="22"/>
  <c r="AE91" i="22" s="1"/>
  <c r="AA159" i="22"/>
  <c r="AA543" i="22"/>
  <c r="AA531" i="22"/>
  <c r="AA671" i="22"/>
  <c r="AA149" i="22"/>
  <c r="AA329" i="22"/>
  <c r="AA510" i="22"/>
  <c r="AA168" i="22"/>
  <c r="AA147" i="22"/>
  <c r="AA399" i="22"/>
  <c r="AA567" i="22"/>
  <c r="AA187" i="22"/>
  <c r="AA405" i="22"/>
  <c r="AA555" i="22"/>
  <c r="AA180" i="22"/>
  <c r="K735" i="22"/>
  <c r="T192" i="22"/>
  <c r="T77" i="22"/>
  <c r="T142" i="22"/>
  <c r="T51" i="22"/>
  <c r="T137" i="22"/>
  <c r="T701" i="22"/>
  <c r="P285" i="22"/>
  <c r="Q285" i="22" s="1"/>
  <c r="T285" i="22" s="1"/>
  <c r="P357" i="22"/>
  <c r="Q357" i="22" s="1"/>
  <c r="T357" i="22" s="1"/>
  <c r="AA702" i="22"/>
  <c r="AA641" i="22"/>
  <c r="AA453" i="22"/>
  <c r="AA135" i="22"/>
  <c r="AA637" i="22"/>
  <c r="AA401" i="22"/>
  <c r="AA252" i="22"/>
  <c r="AA595" i="22"/>
  <c r="AA115" i="22"/>
  <c r="AA161" i="22"/>
  <c r="AA104" i="22"/>
  <c r="AA655" i="22"/>
  <c r="AA356" i="22"/>
  <c r="AA522" i="22"/>
  <c r="AA535" i="22"/>
  <c r="T124" i="22"/>
  <c r="I737" i="22"/>
  <c r="W737" i="22"/>
  <c r="P374" i="22"/>
  <c r="Q374" i="22" s="1"/>
  <c r="P435" i="22"/>
  <c r="Q435" i="22" s="1"/>
  <c r="P508" i="22"/>
  <c r="Q508" i="22" s="1"/>
  <c r="P512" i="22"/>
  <c r="Q512" i="22" s="1"/>
  <c r="P371" i="22"/>
  <c r="Q371" i="22" s="1"/>
  <c r="P434" i="22"/>
  <c r="Q434" i="22" s="1"/>
  <c r="T434" i="22" s="1"/>
  <c r="P193" i="22"/>
  <c r="Q193" i="22" s="1"/>
  <c r="T193" i="22" s="1"/>
  <c r="P406" i="22"/>
  <c r="Q406" i="22" s="1"/>
  <c r="T406" i="22" s="1"/>
  <c r="P667" i="22"/>
  <c r="Q667" i="22" s="1"/>
  <c r="P680" i="22"/>
  <c r="Q680" i="22" s="1"/>
  <c r="P320" i="22"/>
  <c r="Q320" i="22" s="1"/>
  <c r="T320" i="22" s="1"/>
  <c r="P683" i="22"/>
  <c r="Q683" i="22" s="1"/>
  <c r="P210" i="22"/>
  <c r="Q210" i="22" s="1"/>
  <c r="T210" i="22" s="1"/>
  <c r="P352" i="22"/>
  <c r="Q352" i="22" s="1"/>
  <c r="T352" i="22" s="1"/>
  <c r="P87" i="22"/>
  <c r="Q87" i="22" s="1"/>
  <c r="P426" i="22"/>
  <c r="Q426" i="22" s="1"/>
  <c r="T426" i="22" s="1"/>
  <c r="P571" i="22"/>
  <c r="Q571" i="22" s="1"/>
  <c r="P576" i="22"/>
  <c r="Q576" i="22" s="1"/>
  <c r="P652" i="22"/>
  <c r="Q652" i="22" s="1"/>
  <c r="T652" i="22" s="1"/>
  <c r="P687" i="22"/>
  <c r="P719" i="22"/>
  <c r="Q719" i="22" s="1"/>
  <c r="P690" i="22"/>
  <c r="Q690" i="22" s="1"/>
  <c r="T690" i="22" s="1"/>
  <c r="P644" i="22"/>
  <c r="Q644" i="22" s="1"/>
  <c r="T644" i="22" s="1"/>
  <c r="P171" i="22"/>
  <c r="Q171" i="22" s="1"/>
  <c r="T171" i="22" s="1"/>
  <c r="AE171" i="22" s="1"/>
  <c r="P619" i="22"/>
  <c r="Q619" i="22" s="1"/>
  <c r="P636" i="22"/>
  <c r="Q636" i="22" s="1"/>
  <c r="P384" i="22"/>
  <c r="Q384" i="22" s="1"/>
  <c r="P611" i="22"/>
  <c r="Q611" i="22" s="1"/>
  <c r="T611" i="22" s="1"/>
  <c r="P438" i="22"/>
  <c r="Q438" i="22" s="1"/>
  <c r="T438" i="22" s="1"/>
  <c r="P258" i="22"/>
  <c r="Q258" i="22" s="1"/>
  <c r="T258" i="22" s="1"/>
  <c r="AA32" i="22"/>
  <c r="AA658" i="22"/>
  <c r="AA682" i="22"/>
  <c r="AA232" i="22"/>
  <c r="AA716" i="22"/>
  <c r="AA340" i="22"/>
  <c r="AA349" i="22"/>
  <c r="AA108" i="22"/>
  <c r="T98" i="22"/>
  <c r="K737" i="22"/>
  <c r="T186" i="22"/>
  <c r="W735" i="22"/>
  <c r="T184" i="22"/>
  <c r="AA196" i="22"/>
  <c r="AA654" i="22"/>
  <c r="AA703" i="22"/>
  <c r="AA695" i="22"/>
  <c r="AA586" i="22"/>
  <c r="AA367" i="22"/>
  <c r="AA284" i="22"/>
  <c r="AA43" i="22"/>
  <c r="AA47" i="22"/>
  <c r="AA70" i="22"/>
  <c r="AA478" i="22"/>
  <c r="AA603" i="22"/>
  <c r="AA294" i="22"/>
  <c r="AA600" i="22"/>
  <c r="AA48" i="22"/>
  <c r="AA728" i="22"/>
  <c r="AA635" i="22"/>
  <c r="AA317" i="22"/>
  <c r="M100" i="22"/>
  <c r="M207" i="22"/>
  <c r="M28" i="22"/>
  <c r="M27" i="22"/>
  <c r="M55" i="22"/>
  <c r="M154" i="22"/>
  <c r="M220" i="22"/>
  <c r="M155" i="22"/>
  <c r="M119" i="22"/>
  <c r="M170" i="22"/>
  <c r="M250" i="22"/>
  <c r="M392" i="22"/>
  <c r="M678" i="22"/>
  <c r="T407" i="22"/>
  <c r="M639" i="22"/>
  <c r="T62" i="22"/>
  <c r="T25" i="22"/>
  <c r="M398" i="22"/>
  <c r="T200" i="22"/>
  <c r="T64" i="22"/>
  <c r="T69" i="22"/>
  <c r="T85" i="22"/>
  <c r="T217" i="22"/>
  <c r="T179" i="22"/>
  <c r="T37" i="22"/>
  <c r="T166" i="22"/>
  <c r="T523" i="22"/>
  <c r="P306" i="22"/>
  <c r="Q306" i="22" s="1"/>
  <c r="P685" i="22"/>
  <c r="Q685" i="22" s="1"/>
  <c r="T685" i="22" s="1"/>
  <c r="M385" i="22"/>
  <c r="M730" i="22"/>
  <c r="M435" i="22"/>
  <c r="M389" i="22"/>
  <c r="M150" i="22"/>
  <c r="M148" i="22"/>
  <c r="M608" i="22"/>
  <c r="M283" i="22"/>
  <c r="M642" i="22"/>
  <c r="M347" i="22"/>
  <c r="M9" i="22"/>
  <c r="M343" i="22"/>
  <c r="M492" i="22"/>
  <c r="M534" i="22"/>
  <c r="M415" i="22"/>
  <c r="M408" i="22"/>
  <c r="M369" i="22"/>
  <c r="M328" i="22"/>
  <c r="M705" i="22"/>
  <c r="AE705" i="22" s="1"/>
  <c r="M680" i="22"/>
  <c r="M659" i="22"/>
  <c r="M308" i="22"/>
  <c r="M689" i="22"/>
  <c r="M97" i="22"/>
  <c r="M132" i="22"/>
  <c r="M289" i="22"/>
  <c r="M454" i="22"/>
  <c r="M277" i="22"/>
  <c r="M210" i="22"/>
  <c r="M414" i="22"/>
  <c r="M524" i="22"/>
  <c r="M59" i="22"/>
  <c r="M426" i="22"/>
  <c r="M546" i="22"/>
  <c r="M560" i="22"/>
  <c r="M202" i="22"/>
  <c r="M475" i="22"/>
  <c r="M681" i="22"/>
  <c r="M325" i="22"/>
  <c r="M596" i="22"/>
  <c r="M539" i="22"/>
  <c r="M393" i="22"/>
  <c r="M668" i="22"/>
  <c r="M269" i="22"/>
  <c r="M581" i="22"/>
  <c r="M370" i="22"/>
  <c r="M300" i="22"/>
  <c r="M619" i="22"/>
  <c r="M694" i="22"/>
  <c r="M267" i="22"/>
  <c r="M442" i="22"/>
  <c r="M357" i="22"/>
  <c r="M433" i="22"/>
  <c r="M460" i="22"/>
  <c r="M486" i="22"/>
  <c r="M383" i="22"/>
  <c r="M239" i="22"/>
  <c r="M106" i="22"/>
  <c r="M310" i="22"/>
  <c r="T139" i="22"/>
  <c r="T224" i="22"/>
  <c r="P627" i="22"/>
  <c r="Q627" i="22" s="1"/>
  <c r="P111" i="22"/>
  <c r="Q111" i="22" s="1"/>
  <c r="P541" i="22"/>
  <c r="Q541" i="22" s="1"/>
  <c r="P312" i="22"/>
  <c r="Q312" i="22" s="1"/>
  <c r="T312" i="22" s="1"/>
  <c r="P439" i="22"/>
  <c r="Q439" i="22" s="1"/>
  <c r="T439" i="22" s="1"/>
  <c r="P649" i="22"/>
  <c r="Q649" i="22" s="1"/>
  <c r="T649" i="22" s="1"/>
  <c r="P287" i="22"/>
  <c r="Q287" i="22" s="1"/>
  <c r="T287" i="22" s="1"/>
  <c r="P585" i="22"/>
  <c r="Q585" i="22" s="1"/>
  <c r="T585" i="22" s="1"/>
  <c r="P370" i="22"/>
  <c r="Q370" i="22" s="1"/>
  <c r="T370" i="22" s="1"/>
  <c r="AE370" i="22" s="1"/>
  <c r="P296" i="22"/>
  <c r="Q296" i="22" s="1"/>
  <c r="T296" i="22" s="1"/>
  <c r="P732" i="22"/>
  <c r="Q732" i="22" s="1"/>
  <c r="T732" i="22" s="1"/>
  <c r="P247" i="22"/>
  <c r="Q247" i="22" s="1"/>
  <c r="T140" i="22"/>
  <c r="T73" i="22"/>
  <c r="T18" i="22"/>
  <c r="T404" i="22"/>
  <c r="AA22" i="22"/>
  <c r="P658" i="22"/>
  <c r="Q658" i="22" s="1"/>
  <c r="T658" i="22" s="1"/>
  <c r="P655" i="22"/>
  <c r="Q655" i="22" s="1"/>
  <c r="T655" i="22" s="1"/>
  <c r="P412" i="22"/>
  <c r="Q412" i="22" s="1"/>
  <c r="T412" i="22" s="1"/>
  <c r="P215" i="22"/>
  <c r="Q215" i="22" s="1"/>
  <c r="T215" i="22" s="1"/>
  <c r="AD351" i="22"/>
  <c r="AD736" i="22" s="1"/>
  <c r="AJ735" i="22"/>
  <c r="M176" i="22"/>
  <c r="J737" i="22"/>
  <c r="T220" i="22"/>
  <c r="T160" i="22"/>
  <c r="T205" i="22"/>
  <c r="T55" i="22"/>
  <c r="T158" i="22"/>
  <c r="T170" i="22"/>
  <c r="T53" i="22"/>
  <c r="P584" i="22"/>
  <c r="Q584" i="22" s="1"/>
  <c r="T584" i="22" s="1"/>
  <c r="P621" i="22"/>
  <c r="Q621" i="22" s="1"/>
  <c r="P286" i="22"/>
  <c r="Q286" i="22" s="1"/>
  <c r="T286" i="22" s="1"/>
  <c r="P451" i="22"/>
  <c r="Q451" i="22" s="1"/>
  <c r="P607" i="22"/>
  <c r="Q607" i="22" s="1"/>
  <c r="P572" i="22"/>
  <c r="Q572" i="22" s="1"/>
  <c r="T572" i="22" s="1"/>
  <c r="P294" i="22"/>
  <c r="Q294" i="22" s="1"/>
  <c r="T294" i="22" s="1"/>
  <c r="P365" i="22"/>
  <c r="Q365" i="22" s="1"/>
  <c r="T365" i="22" s="1"/>
  <c r="AE365" i="22" s="1"/>
  <c r="P197" i="22"/>
  <c r="Q197" i="22" s="1"/>
  <c r="T197" i="22" s="1"/>
  <c r="P132" i="22"/>
  <c r="Q132" i="22" s="1"/>
  <c r="T132" i="22" s="1"/>
  <c r="P668" i="22"/>
  <c r="Q668" i="22" s="1"/>
  <c r="T668" i="22" s="1"/>
  <c r="P269" i="22"/>
  <c r="Q269" i="22" s="1"/>
  <c r="T269" i="22" s="1"/>
  <c r="P692" i="22"/>
  <c r="Q692" i="22" s="1"/>
  <c r="T692" i="22" s="1"/>
  <c r="P498" i="22"/>
  <c r="Q498" i="22" s="1"/>
  <c r="T498" i="22" s="1"/>
  <c r="P481" i="22"/>
  <c r="Q481" i="22" s="1"/>
  <c r="T481" i="22" s="1"/>
  <c r="P695" i="22"/>
  <c r="Q695" i="22" s="1"/>
  <c r="T695" i="22" s="1"/>
  <c r="P334" i="22"/>
  <c r="Q334" i="22" s="1"/>
  <c r="P586" i="22"/>
  <c r="Q586" i="22" s="1"/>
  <c r="P304" i="22"/>
  <c r="Q304" i="22" s="1"/>
  <c r="P138" i="22"/>
  <c r="Q138" i="22" s="1"/>
  <c r="T138" i="22" s="1"/>
  <c r="P284" i="22"/>
  <c r="Q284" i="22" s="1"/>
  <c r="T284" i="22" s="1"/>
  <c r="P588" i="22"/>
  <c r="Q588" i="22" s="1"/>
  <c r="T588" i="22" s="1"/>
  <c r="P47" i="22"/>
  <c r="Q47" i="22" s="1"/>
  <c r="T47" i="22" s="1"/>
  <c r="P226" i="22"/>
  <c r="Q226" i="22" s="1"/>
  <c r="T226" i="22" s="1"/>
  <c r="P156" i="22"/>
  <c r="Q156" i="22" s="1"/>
  <c r="T156" i="22" s="1"/>
  <c r="P174" i="22"/>
  <c r="Q174" i="22" s="1"/>
  <c r="P339" i="22"/>
  <c r="Q339" i="22" s="1"/>
  <c r="P626" i="22"/>
  <c r="Q626" i="22" s="1"/>
  <c r="T626" i="22" s="1"/>
  <c r="P679" i="22"/>
  <c r="Q679" i="22" s="1"/>
  <c r="T679" i="22" s="1"/>
  <c r="Q172" i="22"/>
  <c r="T172" i="22" s="1"/>
  <c r="P704" i="22"/>
  <c r="Q704" i="22" s="1"/>
  <c r="T704" i="22" s="1"/>
  <c r="P602" i="22"/>
  <c r="Q602" i="22" s="1"/>
  <c r="T602" i="22" s="1"/>
  <c r="P531" i="22"/>
  <c r="Q531" i="22" s="1"/>
  <c r="T531" i="22" s="1"/>
  <c r="P563" i="22"/>
  <c r="Q563" i="22" s="1"/>
  <c r="T563" i="22" s="1"/>
  <c r="P466" i="22"/>
  <c r="Q466" i="22" s="1"/>
  <c r="P509" i="22"/>
  <c r="Q509" i="22" s="1"/>
  <c r="M570" i="22"/>
  <c r="M458" i="22"/>
  <c r="M135" i="22"/>
  <c r="M272" i="22"/>
  <c r="M637" i="22"/>
  <c r="M401" i="22"/>
  <c r="M456" i="22"/>
  <c r="M252" i="22"/>
  <c r="M293" i="22"/>
  <c r="M115" i="22"/>
  <c r="M597" i="22"/>
  <c r="AE597" i="22" s="1"/>
  <c r="M161" i="22"/>
  <c r="M602" i="22"/>
  <c r="AA33" i="22"/>
  <c r="AA253" i="22"/>
  <c r="AA237" i="22"/>
  <c r="AA553" i="22"/>
  <c r="P242" i="22"/>
  <c r="Q242" i="22" s="1"/>
  <c r="T242" i="22" s="1"/>
  <c r="M713" i="22"/>
  <c r="T104" i="22"/>
  <c r="T27" i="22"/>
  <c r="M655" i="22"/>
  <c r="M677" i="22"/>
  <c r="M254" i="22"/>
  <c r="M6" i="22"/>
  <c r="M516" i="22"/>
  <c r="M582" i="22"/>
  <c r="M144" i="22"/>
  <c r="M503" i="22"/>
  <c r="M397" i="22"/>
  <c r="M185" i="22"/>
  <c r="M647" i="22"/>
  <c r="M549" i="22"/>
  <c r="M474" i="22"/>
  <c r="M411" i="22"/>
  <c r="M562" i="22"/>
  <c r="T155" i="22"/>
  <c r="T161" i="22"/>
  <c r="T110" i="22"/>
  <c r="T40" i="22"/>
  <c r="T80" i="22"/>
  <c r="T84" i="22"/>
  <c r="M332" i="22"/>
  <c r="M722" i="22"/>
  <c r="M66" i="22"/>
  <c r="M482" i="22"/>
  <c r="M508" i="22"/>
  <c r="M116" i="22"/>
  <c r="M62" i="22"/>
  <c r="M79" i="22"/>
  <c r="M86" i="22"/>
  <c r="M190" i="22"/>
  <c r="M53" i="22"/>
  <c r="M224" i="22"/>
  <c r="M151" i="22"/>
  <c r="AK561" i="22"/>
  <c r="P620" i="22"/>
  <c r="Q620" i="22" s="1"/>
  <c r="T620" i="22" s="1"/>
  <c r="P601" i="22"/>
  <c r="Q601" i="22" s="1"/>
  <c r="T601" i="22" s="1"/>
  <c r="P405" i="22"/>
  <c r="Q405" i="22" s="1"/>
  <c r="T405" i="22" s="1"/>
  <c r="T152" i="22"/>
  <c r="P413" i="22"/>
  <c r="Q413" i="22" s="1"/>
  <c r="P122" i="22"/>
  <c r="Q122" i="22" s="1"/>
  <c r="T122" i="22" s="1"/>
  <c r="P522" i="22"/>
  <c r="Q522" i="22" s="1"/>
  <c r="T43" i="22"/>
  <c r="T204" i="22"/>
  <c r="T188" i="22"/>
  <c r="T89" i="22"/>
  <c r="AA38" i="22"/>
  <c r="AA465" i="22"/>
  <c r="AA290" i="22"/>
  <c r="AA352" i="22"/>
  <c r="AA172" i="22"/>
  <c r="AA433" i="22"/>
  <c r="AA460" i="22"/>
  <c r="AA112" i="22"/>
  <c r="AA223" i="22"/>
  <c r="AA661" i="22"/>
  <c r="AA107" i="22"/>
  <c r="AA4" i="22"/>
  <c r="AA732" i="22"/>
  <c r="AA684" i="22"/>
  <c r="AA76" i="22"/>
  <c r="AA280" i="22"/>
  <c r="AA698" i="22"/>
  <c r="AA276" i="22"/>
  <c r="AA179" i="22"/>
  <c r="AA382" i="22"/>
  <c r="AA359" i="22"/>
  <c r="AA412" i="22"/>
  <c r="AA84" i="22"/>
  <c r="M14" i="22"/>
  <c r="M67" i="22"/>
  <c r="M142" i="22"/>
  <c r="M78" i="22"/>
  <c r="T298" i="22"/>
  <c r="P278" i="22"/>
  <c r="Q278" i="22" s="1"/>
  <c r="T278" i="22" s="1"/>
  <c r="T182" i="22"/>
  <c r="T23" i="22"/>
  <c r="T154" i="22"/>
  <c r="T70" i="22"/>
  <c r="T79" i="22"/>
  <c r="AA95" i="22"/>
  <c r="AA593" i="22"/>
  <c r="AA615" i="22"/>
  <c r="AA440" i="22"/>
  <c r="AA646" i="22"/>
  <c r="AA111" i="22"/>
  <c r="AA483" i="22"/>
  <c r="AA331" i="22"/>
  <c r="AA212" i="22"/>
  <c r="AA696" i="22"/>
  <c r="AA386" i="22"/>
  <c r="AA189" i="22"/>
  <c r="AA216" i="22"/>
  <c r="AA181" i="22"/>
  <c r="AA72" i="22"/>
  <c r="AA3" i="22"/>
  <c r="AA725" i="22"/>
  <c r="AA218" i="22"/>
  <c r="AA521" i="22"/>
  <c r="AA377" i="22"/>
  <c r="AA173" i="22"/>
  <c r="AA686" i="22"/>
  <c r="AA141" i="22"/>
  <c r="AA455" i="22"/>
  <c r="AA525" i="22"/>
  <c r="AA37" i="22"/>
  <c r="AA257" i="22"/>
  <c r="AA228" i="22"/>
  <c r="AA488" i="22"/>
  <c r="AA699" i="22"/>
  <c r="M18" i="22"/>
  <c r="M206" i="22"/>
  <c r="M25" i="22"/>
  <c r="M166" i="22"/>
  <c r="M153" i="22"/>
  <c r="M200" i="22"/>
  <c r="M201" i="22"/>
  <c r="M410" i="22"/>
  <c r="AE410" i="22" s="1"/>
  <c r="M56" i="22"/>
  <c r="M685" i="22"/>
  <c r="M656" i="22"/>
  <c r="M113" i="22"/>
  <c r="M381" i="22"/>
  <c r="M444" i="22"/>
  <c r="M636" i="22"/>
  <c r="M384" i="22"/>
  <c r="M552" i="22"/>
  <c r="M568" i="22"/>
  <c r="M88" i="22"/>
  <c r="M611" i="22"/>
  <c r="M592" i="22"/>
  <c r="M438" i="22"/>
  <c r="M191" i="22"/>
  <c r="M584" i="22"/>
  <c r="M621" i="22"/>
  <c r="M234" i="22"/>
  <c r="M41" i="22"/>
  <c r="M473" i="22"/>
  <c r="M304" i="22"/>
  <c r="M607" i="22"/>
  <c r="M77" i="22"/>
  <c r="M468" i="22"/>
  <c r="M51" i="22"/>
  <c r="M497" i="22"/>
  <c r="M57" i="22"/>
  <c r="M527" i="22"/>
  <c r="M657" i="22"/>
  <c r="M471" i="22"/>
  <c r="M422" i="22"/>
  <c r="M186" i="22"/>
  <c r="M137" i="22"/>
  <c r="M712" i="22"/>
  <c r="M322" i="22"/>
  <c r="M181" i="22"/>
  <c r="M72" i="22"/>
  <c r="M173" i="22"/>
  <c r="M141" i="22"/>
  <c r="M37" i="22"/>
  <c r="M158" i="22"/>
  <c r="M4" i="22"/>
  <c r="M203" i="22"/>
  <c r="M551" i="22"/>
  <c r="M266" i="22"/>
  <c r="M93" i="22"/>
  <c r="M219" i="22"/>
  <c r="M734" i="22"/>
  <c r="M33" i="22"/>
  <c r="M296" i="22"/>
  <c r="P632" i="22"/>
  <c r="Q632" i="22" s="1"/>
  <c r="T78" i="22"/>
  <c r="T82" i="22"/>
  <c r="T199" i="22"/>
  <c r="T177" i="22"/>
  <c r="T67" i="22"/>
  <c r="AA332" i="22"/>
  <c r="AA650" i="22"/>
  <c r="AA722" i="22"/>
  <c r="AA66" i="22"/>
  <c r="AA482" i="22"/>
  <c r="AA508" i="22"/>
  <c r="AA116" i="22"/>
  <c r="AA227" i="22"/>
  <c r="AA178" i="22"/>
  <c r="AA666" i="22"/>
  <c r="AA126" i="22"/>
  <c r="AA515" i="22"/>
  <c r="AA378" i="22"/>
  <c r="AA123" i="22"/>
  <c r="AA245" i="22"/>
  <c r="AA575" i="22"/>
  <c r="AA240" i="22"/>
  <c r="AA485" i="22"/>
  <c r="AA167" i="22"/>
  <c r="AA550" i="22"/>
  <c r="AA279" i="22"/>
  <c r="AA44" i="22"/>
  <c r="AA606" i="22"/>
  <c r="AA89" i="22"/>
  <c r="AA320" i="22"/>
  <c r="AA627" i="22"/>
  <c r="AA54" i="22"/>
  <c r="AA391" i="22"/>
  <c r="AA649" i="22"/>
  <c r="AA629" i="22"/>
  <c r="AA128" i="22"/>
  <c r="AA285" i="22"/>
  <c r="AA220" i="22"/>
  <c r="AA40" i="22"/>
  <c r="AA337" i="22"/>
  <c r="AA583" i="22"/>
  <c r="AA506" i="22"/>
  <c r="AA7" i="22"/>
  <c r="AA138" i="22"/>
  <c r="AA225" i="22"/>
  <c r="AA625" i="22"/>
  <c r="AA588" i="22"/>
  <c r="AA155" i="22"/>
  <c r="AA165" i="22"/>
  <c r="M121" i="22"/>
  <c r="M110" i="22"/>
  <c r="M205" i="22"/>
  <c r="M136" i="22"/>
  <c r="M217" i="22"/>
  <c r="M69" i="22"/>
  <c r="M83" i="22"/>
  <c r="M42" i="22"/>
  <c r="M50" i="22"/>
  <c r="M64" i="22"/>
  <c r="M179" i="22"/>
  <c r="P433" i="22"/>
  <c r="Q433" i="22" s="1"/>
  <c r="P544" i="22"/>
  <c r="Q544" i="22" s="1"/>
  <c r="T544" i="22" s="1"/>
  <c r="P663" i="22"/>
  <c r="Q663" i="22" s="1"/>
  <c r="T663" i="22" s="1"/>
  <c r="P643" i="22"/>
  <c r="Q643" i="22" s="1"/>
  <c r="T643" i="22" s="1"/>
  <c r="P256" i="22"/>
  <c r="Q256" i="22" s="1"/>
  <c r="T256" i="22" s="1"/>
  <c r="P101" i="22"/>
  <c r="Q101" i="22" s="1"/>
  <c r="T101" i="22" s="1"/>
  <c r="P631" i="22"/>
  <c r="Q631" i="22" s="1"/>
  <c r="T631" i="22" s="1"/>
  <c r="P662" i="22"/>
  <c r="Q662" i="22" s="1"/>
  <c r="T662" i="22" s="1"/>
  <c r="P303" i="22"/>
  <c r="Q303" i="22" s="1"/>
  <c r="T303" i="22" s="1"/>
  <c r="P388" i="22"/>
  <c r="Q388" i="22" s="1"/>
  <c r="T388" i="22" s="1"/>
  <c r="P460" i="22"/>
  <c r="Q460" i="22" s="1"/>
  <c r="T460" i="22" s="1"/>
  <c r="P272" i="22"/>
  <c r="Q272" i="22" s="1"/>
  <c r="T272" i="22" s="1"/>
  <c r="P486" i="22"/>
  <c r="Q486" i="22" s="1"/>
  <c r="P566" i="22"/>
  <c r="Q566" i="22" s="1"/>
  <c r="T566" i="22" s="1"/>
  <c r="P366" i="22"/>
  <c r="Q366" i="22" s="1"/>
  <c r="T366" i="22" s="1"/>
  <c r="P628" i="22"/>
  <c r="Q628" i="22" s="1"/>
  <c r="T628" i="22" s="1"/>
  <c r="P578" i="22"/>
  <c r="Q578" i="22" s="1"/>
  <c r="T578" i="22" s="1"/>
  <c r="P292" i="22"/>
  <c r="Q292" i="22" s="1"/>
  <c r="T292" i="22" s="1"/>
  <c r="P468" i="22"/>
  <c r="Q468" i="22" s="1"/>
  <c r="T468" i="22" s="1"/>
  <c r="P557" i="22"/>
  <c r="Q557" i="22" s="1"/>
  <c r="T557" i="22" s="1"/>
  <c r="P243" i="22"/>
  <c r="Q243" i="22" s="1"/>
  <c r="T243" i="22" s="1"/>
  <c r="P716" i="22"/>
  <c r="Q716" i="22" s="1"/>
  <c r="T716" i="22" s="1"/>
  <c r="P521" i="22"/>
  <c r="Q521" i="22" s="1"/>
  <c r="T521" i="22" s="1"/>
  <c r="P107" i="22"/>
  <c r="Q107" i="22" s="1"/>
  <c r="T107" i="22" s="1"/>
  <c r="P187" i="22"/>
  <c r="Q187" i="22" s="1"/>
  <c r="T187" i="22" s="1"/>
  <c r="P542" i="22"/>
  <c r="Q542" i="22" s="1"/>
  <c r="T542" i="22" s="1"/>
  <c r="P276" i="22"/>
  <c r="Q276" i="22" s="1"/>
  <c r="T276" i="22" s="1"/>
  <c r="P361" i="22"/>
  <c r="Q361" i="22" s="1"/>
  <c r="T361" i="22" s="1"/>
  <c r="P93" i="22"/>
  <c r="Q93" i="22" s="1"/>
  <c r="T93" i="22" s="1"/>
  <c r="M464" i="22"/>
  <c r="M249" i="22"/>
  <c r="AE249" i="22" s="1"/>
  <c r="M314" i="22"/>
  <c r="M101" i="22"/>
  <c r="M120" i="22"/>
  <c r="M282" i="22"/>
  <c r="M563" i="22"/>
  <c r="M114" i="22"/>
  <c r="M632" i="22"/>
  <c r="M12" i="22"/>
  <c r="M479" i="22"/>
  <c r="M449" i="22"/>
  <c r="M594" i="22"/>
  <c r="M112" i="22"/>
  <c r="M223" i="22"/>
  <c r="M661" i="22"/>
  <c r="M107" i="22"/>
  <c r="P472" i="22"/>
  <c r="Q472" i="22" s="1"/>
  <c r="T472" i="22" s="1"/>
  <c r="P39" i="22"/>
  <c r="Q39" i="22" s="1"/>
  <c r="T39" i="22" s="1"/>
  <c r="P372" i="22"/>
  <c r="Q372" i="22" s="1"/>
  <c r="T372" i="22" s="1"/>
  <c r="P637" i="22"/>
  <c r="Q637" i="22" s="1"/>
  <c r="T637" i="22" s="1"/>
  <c r="P383" i="22"/>
  <c r="Q383" i="22" s="1"/>
  <c r="T383" i="22" s="1"/>
  <c r="P322" i="22"/>
  <c r="Q322" i="22" s="1"/>
  <c r="T322" i="22" s="1"/>
  <c r="P516" i="22"/>
  <c r="Q516" i="22" s="1"/>
  <c r="T516" i="22" s="1"/>
  <c r="P549" i="22"/>
  <c r="Q549" i="22" s="1"/>
  <c r="T549" i="22" s="1"/>
  <c r="T314" i="22"/>
  <c r="T125" i="22"/>
  <c r="M693" i="22"/>
  <c r="M599" i="22"/>
  <c r="M363" i="22"/>
  <c r="M445" i="22"/>
  <c r="AE445" i="22" s="1"/>
  <c r="M443" i="22"/>
  <c r="M233" i="22"/>
  <c r="M288" i="22"/>
  <c r="M195" i="22"/>
  <c r="M732" i="22"/>
  <c r="M280" i="22"/>
  <c r="M698" i="22"/>
  <c r="P267" i="22"/>
  <c r="Q267" i="22" s="1"/>
  <c r="T267" i="22" s="1"/>
  <c r="P317" i="22"/>
  <c r="Q317" i="22" s="1"/>
  <c r="P244" i="22"/>
  <c r="Q244" i="22" s="1"/>
  <c r="T244" i="22" s="1"/>
  <c r="P340" i="22"/>
  <c r="Q340" i="22" s="1"/>
  <c r="T340" i="22" s="1"/>
  <c r="P133" i="22"/>
  <c r="Q133" i="22" s="1"/>
  <c r="T133" i="22" s="1"/>
  <c r="P114" i="22"/>
  <c r="Q114" i="22" s="1"/>
  <c r="T114" i="22" s="1"/>
  <c r="Q583" i="22"/>
  <c r="T583" i="22" s="1"/>
  <c r="T496" i="22"/>
  <c r="T249" i="22"/>
  <c r="P446" i="22"/>
  <c r="Q446" i="22" s="1"/>
  <c r="T446" i="22" s="1"/>
  <c r="P646" i="22"/>
  <c r="Q646" i="22" s="1"/>
  <c r="T646" i="22" s="1"/>
  <c r="P213" i="22"/>
  <c r="Q213" i="22" s="1"/>
  <c r="T213" i="22" s="1"/>
  <c r="P491" i="22"/>
  <c r="Q491" i="22" s="1"/>
  <c r="T491" i="22" s="1"/>
  <c r="P325" i="22"/>
  <c r="Q325" i="22" s="1"/>
  <c r="T325" i="22" s="1"/>
  <c r="P275" i="22"/>
  <c r="Q275" i="22" s="1"/>
  <c r="T275" i="22" s="1"/>
  <c r="P274" i="22"/>
  <c r="Q274" i="22" s="1"/>
  <c r="T274" i="22" s="1"/>
  <c r="P514" i="22"/>
  <c r="Q514" i="22" s="1"/>
  <c r="T514" i="22" s="1"/>
  <c r="P381" i="22"/>
  <c r="Q381" i="22" s="1"/>
  <c r="T381" i="22" s="1"/>
  <c r="P447" i="22"/>
  <c r="Q447" i="22" s="1"/>
  <c r="T447" i="22" s="1"/>
  <c r="P568" i="22"/>
  <c r="Q568" i="22" s="1"/>
  <c r="T568" i="22" s="1"/>
  <c r="AE568" i="22" s="1"/>
  <c r="P409" i="22"/>
  <c r="Q409" i="22" s="1"/>
  <c r="T409" i="22" s="1"/>
  <c r="P225" i="22"/>
  <c r="Q225" i="22" s="1"/>
  <c r="T225" i="22" s="1"/>
  <c r="P145" i="22"/>
  <c r="Q145" i="22" s="1"/>
  <c r="T145" i="22" s="1"/>
  <c r="P457" i="22"/>
  <c r="Q457" i="22" s="1"/>
  <c r="T457" i="22" s="1"/>
  <c r="P471" i="22"/>
  <c r="Q471" i="22" s="1"/>
  <c r="T471" i="22" s="1"/>
  <c r="P368" i="22"/>
  <c r="Q368" i="22" s="1"/>
  <c r="T368" i="22" s="1"/>
  <c r="P442" i="22"/>
  <c r="Q442" i="22" s="1"/>
  <c r="T442" i="22" s="1"/>
  <c r="P420" i="22"/>
  <c r="Q420" i="22" s="1"/>
  <c r="T420" i="22" s="1"/>
  <c r="P518" i="22"/>
  <c r="Q518" i="22" s="1"/>
  <c r="T518" i="22" s="1"/>
  <c r="P429" i="22"/>
  <c r="Q429" i="22" s="1"/>
  <c r="T429" i="22" s="1"/>
  <c r="AE429" i="22" s="1"/>
  <c r="P612" i="22"/>
  <c r="Q612" i="22" s="1"/>
  <c r="T612" i="22" s="1"/>
  <c r="P387" i="22"/>
  <c r="Q387" i="22" s="1"/>
  <c r="T387" i="22" s="1"/>
  <c r="M700" i="22"/>
  <c r="M432" i="22"/>
  <c r="M644" i="22"/>
  <c r="M287" i="22"/>
  <c r="M585" i="22"/>
  <c r="M493" i="22"/>
  <c r="M29" i="22"/>
  <c r="M324" i="22"/>
  <c r="M529" i="22"/>
  <c r="M348" i="22"/>
  <c r="M323" i="22"/>
  <c r="M319" i="22"/>
  <c r="M403" i="22"/>
  <c r="M258" i="22"/>
  <c r="M315" i="22"/>
  <c r="M499" i="22"/>
  <c r="M481" i="22"/>
  <c r="M286" i="22"/>
  <c r="M590" i="22"/>
  <c r="M276" i="22"/>
  <c r="T499" i="22"/>
  <c r="T569" i="22"/>
  <c r="T525" i="22"/>
  <c r="P332" i="22"/>
  <c r="Q332" i="22" s="1"/>
  <c r="T332" i="22" s="1"/>
  <c r="P95" i="22"/>
  <c r="Q95" i="22" s="1"/>
  <c r="T95" i="22" s="1"/>
  <c r="P593" i="22"/>
  <c r="Q593" i="22" s="1"/>
  <c r="T593" i="22" s="1"/>
  <c r="P515" i="22"/>
  <c r="Q515" i="22" s="1"/>
  <c r="P307" i="22"/>
  <c r="Q307" i="22" s="1"/>
  <c r="T307" i="22" s="1"/>
  <c r="P587" i="22"/>
  <c r="Q587" i="22" s="1"/>
  <c r="T587" i="22" s="1"/>
  <c r="P524" i="22"/>
  <c r="Q524" i="22" s="1"/>
  <c r="T524" i="22" s="1"/>
  <c r="P605" i="22"/>
  <c r="Q605" i="22" s="1"/>
  <c r="T605" i="22" s="1"/>
  <c r="P316" i="22"/>
  <c r="Q316" i="22" s="1"/>
  <c r="T316" i="22" s="1"/>
  <c r="P573" i="22"/>
  <c r="Q573" i="22" s="1"/>
  <c r="T573" i="22" s="1"/>
  <c r="P589" i="22"/>
  <c r="Q589" i="22" s="1"/>
  <c r="T589" i="22" s="1"/>
  <c r="P353" i="22"/>
  <c r="Q353" i="22" s="1"/>
  <c r="T353" i="22" s="1"/>
  <c r="P676" i="22"/>
  <c r="Q676" i="22" s="1"/>
  <c r="T676" i="22" s="1"/>
  <c r="P681" i="22"/>
  <c r="Q681" i="22" s="1"/>
  <c r="T681" i="22" s="1"/>
  <c r="P391" i="22"/>
  <c r="Q391" i="22" s="1"/>
  <c r="T391" i="22" s="1"/>
  <c r="P645" i="22"/>
  <c r="Q645" i="22" s="1"/>
  <c r="T645" i="22" s="1"/>
  <c r="P346" i="22"/>
  <c r="Q346" i="22" s="1"/>
  <c r="T346" i="22" s="1"/>
  <c r="P613" i="22"/>
  <c r="Q613" i="22" s="1"/>
  <c r="T613" i="22" s="1"/>
  <c r="P395" i="22"/>
  <c r="Q395" i="22" s="1"/>
  <c r="T395" i="22" s="1"/>
  <c r="P313" i="22"/>
  <c r="Q313" i="22" s="1"/>
  <c r="T313" i="22" s="1"/>
  <c r="P581" i="22"/>
  <c r="Q581" i="22" s="1"/>
  <c r="T581" i="22" s="1"/>
  <c r="P29" i="22"/>
  <c r="Q29" i="22" s="1"/>
  <c r="T29" i="22" s="1"/>
  <c r="P324" i="22"/>
  <c r="Q324" i="22" s="1"/>
  <c r="T324" i="22" s="1"/>
  <c r="P164" i="22"/>
  <c r="Q164" i="22" s="1"/>
  <c r="T164" i="22" s="1"/>
  <c r="P697" i="22"/>
  <c r="Q697" i="22" s="1"/>
  <c r="T697" i="22" s="1"/>
  <c r="P724" i="22"/>
  <c r="Q724" i="22" s="1"/>
  <c r="T724" i="22" s="1"/>
  <c r="P430" i="22"/>
  <c r="Q430" i="22" s="1"/>
  <c r="T430" i="22" s="1"/>
  <c r="P235" i="22"/>
  <c r="Q235" i="22" s="1"/>
  <c r="T235" i="22" s="1"/>
  <c r="P470" i="22"/>
  <c r="Q470" i="22" s="1"/>
  <c r="T470" i="22" s="1"/>
  <c r="P315" i="22"/>
  <c r="Q315" i="22" s="1"/>
  <c r="T315" i="22" s="1"/>
  <c r="P241" i="22"/>
  <c r="Q241" i="22" s="1"/>
  <c r="T241" i="22" s="1"/>
  <c r="P41" i="22"/>
  <c r="Q41" i="22" s="1"/>
  <c r="T41" i="22" s="1"/>
  <c r="P473" i="22"/>
  <c r="Q473" i="22" s="1"/>
  <c r="T473" i="22" s="1"/>
  <c r="P7" i="22"/>
  <c r="Q7" i="22" s="1"/>
  <c r="P476" i="22"/>
  <c r="Q476" i="22" s="1"/>
  <c r="T476" i="22" s="1"/>
  <c r="P497" i="22"/>
  <c r="Q497" i="22" s="1"/>
  <c r="T497" i="22" s="1"/>
  <c r="P657" i="22"/>
  <c r="Q657" i="22" s="1"/>
  <c r="T657" i="22" s="1"/>
  <c r="P614" i="22"/>
  <c r="Q614" i="22" s="1"/>
  <c r="T614" i="22" s="1"/>
  <c r="P672" i="22"/>
  <c r="Q672" i="22" s="1"/>
  <c r="T672" i="22" s="1"/>
  <c r="P489" i="22"/>
  <c r="Q489" i="22" s="1"/>
  <c r="T489" i="22" s="1"/>
  <c r="P345" i="22"/>
  <c r="Q345" i="22" s="1"/>
  <c r="T345" i="22" s="1"/>
  <c r="P265" i="22"/>
  <c r="Q265" i="22" s="1"/>
  <c r="T265" i="22" s="1"/>
  <c r="P230" i="22"/>
  <c r="Q230" i="22" s="1"/>
  <c r="T230" i="22" s="1"/>
  <c r="P257" i="22"/>
  <c r="Q257" i="22" s="1"/>
  <c r="T257" i="22" s="1"/>
  <c r="P228" i="22"/>
  <c r="Q228" i="22" s="1"/>
  <c r="T228" i="22" s="1"/>
  <c r="P699" i="22"/>
  <c r="Q699" i="22" s="1"/>
  <c r="T699" i="22" s="1"/>
  <c r="T74" i="22"/>
  <c r="T474" i="22"/>
  <c r="P385" i="22"/>
  <c r="Q385" i="22" s="1"/>
  <c r="P66" i="22"/>
  <c r="Q66" i="22" s="1"/>
  <c r="T66" i="22" s="1"/>
  <c r="P482" i="22"/>
  <c r="Q482" i="22" s="1"/>
  <c r="T482" i="22" s="1"/>
  <c r="P233" i="22"/>
  <c r="Q233" i="22" s="1"/>
  <c r="T233" i="22" s="1"/>
  <c r="P648" i="22"/>
  <c r="Q648" i="22" s="1"/>
  <c r="T648" i="22" s="1"/>
  <c r="P507" i="22"/>
  <c r="Q507" i="22" s="1"/>
  <c r="T507" i="22" s="1"/>
  <c r="P463" i="22"/>
  <c r="Q463" i="22" s="1"/>
  <c r="T463" i="22" s="1"/>
  <c r="P501" i="22"/>
  <c r="Q501" i="22" s="1"/>
  <c r="T501" i="22" s="1"/>
  <c r="P350" i="22"/>
  <c r="Q350" i="22" s="1"/>
  <c r="T350" i="22" s="1"/>
  <c r="P559" i="22"/>
  <c r="Q559" i="22" s="1"/>
  <c r="T559" i="22" s="1"/>
  <c r="P369" i="22"/>
  <c r="Q369" i="22" s="1"/>
  <c r="T369" i="22" s="1"/>
  <c r="P328" i="22"/>
  <c r="Q328" i="22" s="1"/>
  <c r="T328" i="22" s="1"/>
  <c r="P550" i="22"/>
  <c r="Q550" i="22" s="1"/>
  <c r="T550" i="22" s="1"/>
  <c r="P418" i="22"/>
  <c r="Q418" i="22" s="1"/>
  <c r="T418" i="22" s="1"/>
  <c r="P97" i="22"/>
  <c r="Q97" i="22" s="1"/>
  <c r="T97" i="22" s="1"/>
  <c r="P309" i="22"/>
  <c r="Q309" i="22" s="1"/>
  <c r="T309" i="22" s="1"/>
  <c r="P54" i="22"/>
  <c r="Q54" i="22" s="1"/>
  <c r="T54" i="22" s="1"/>
  <c r="P487" i="22"/>
  <c r="Q487" i="22" s="1"/>
  <c r="T487" i="22" s="1"/>
  <c r="P375" i="22"/>
  <c r="Q375" i="22" s="1"/>
  <c r="T375" i="22" s="1"/>
  <c r="P465" i="22"/>
  <c r="Q465" i="22" s="1"/>
  <c r="T465" i="22" s="1"/>
  <c r="P290" i="22"/>
  <c r="Q290" i="22" s="1"/>
  <c r="T290" i="22" s="1"/>
  <c r="P538" i="22"/>
  <c r="Q538" i="22" s="1"/>
  <c r="T538" i="22" s="1"/>
  <c r="P591" i="22"/>
  <c r="Q591" i="22" s="1"/>
  <c r="T591" i="22" s="1"/>
  <c r="P59" i="22"/>
  <c r="Q59" i="22" s="1"/>
  <c r="T59" i="22" s="1"/>
  <c r="P483" i="22"/>
  <c r="Q483" i="22" s="1"/>
  <c r="T483" i="22" s="1"/>
  <c r="P331" i="22"/>
  <c r="Q331" i="22" s="1"/>
  <c r="T331" i="22" s="1"/>
  <c r="P212" i="22"/>
  <c r="Q212" i="22" s="1"/>
  <c r="T212" i="22" s="1"/>
  <c r="P696" i="22"/>
  <c r="Q696" i="22" s="1"/>
  <c r="T696" i="22" s="1"/>
  <c r="P386" i="22"/>
  <c r="Q386" i="22" s="1"/>
  <c r="T386" i="22" s="1"/>
  <c r="P189" i="22"/>
  <c r="Q189" i="22" s="1"/>
  <c r="T189" i="22" s="1"/>
  <c r="P673" i="22"/>
  <c r="Q673" i="22" s="1"/>
  <c r="T673" i="22" s="1"/>
  <c r="P336" i="22"/>
  <c r="Q336" i="22" s="1"/>
  <c r="T336" i="22" s="1"/>
  <c r="P596" i="22"/>
  <c r="Q596" i="22" s="1"/>
  <c r="T596" i="22" s="1"/>
  <c r="P379" i="22"/>
  <c r="Q379" i="22" s="1"/>
  <c r="T379" i="22" s="1"/>
  <c r="P419" i="22"/>
  <c r="Q419" i="22" s="1"/>
  <c r="T419" i="22" s="1"/>
  <c r="AE419" i="22" s="1"/>
  <c r="P273" i="22"/>
  <c r="Q273" i="22" s="1"/>
  <c r="T273" i="22" s="1"/>
  <c r="P432" i="22"/>
  <c r="Q432" i="22" s="1"/>
  <c r="T432" i="22" s="1"/>
  <c r="AE432" i="22" s="1"/>
  <c r="P656" i="22"/>
  <c r="Q656" i="22" s="1"/>
  <c r="T656" i="22" s="1"/>
  <c r="P300" i="22"/>
  <c r="Q300" i="22" s="1"/>
  <c r="T300" i="22" s="1"/>
  <c r="P556" i="22"/>
  <c r="Q556" i="22" s="1"/>
  <c r="T556" i="22" s="1"/>
  <c r="AE556" i="22" s="1"/>
  <c r="P444" i="22"/>
  <c r="Q444" i="22" s="1"/>
  <c r="T444" i="22" s="1"/>
  <c r="P348" i="22"/>
  <c r="Q348" i="22" s="1"/>
  <c r="T348" i="22" s="1"/>
  <c r="P323" i="22"/>
  <c r="Q323" i="22" s="1"/>
  <c r="T323" i="22" s="1"/>
  <c r="P246" i="22"/>
  <c r="Q246" i="22" s="1"/>
  <c r="T246" i="22" s="1"/>
  <c r="P183" i="22"/>
  <c r="Q183" i="22" s="1"/>
  <c r="T183" i="22" s="1"/>
  <c r="P653" i="22"/>
  <c r="Q653" i="22" s="1"/>
  <c r="T653" i="22" s="1"/>
  <c r="P354" i="22"/>
  <c r="Q354" i="22" s="1"/>
  <c r="T354" i="22" s="1"/>
  <c r="O737" i="22"/>
  <c r="P592" i="22"/>
  <c r="Q592" i="22" s="1"/>
  <c r="T592" i="22" s="1"/>
  <c r="P495" i="22"/>
  <c r="Q495" i="22" s="1"/>
  <c r="T495" i="22" s="1"/>
  <c r="P403" i="22"/>
  <c r="Q403" i="22" s="1"/>
  <c r="T403" i="22" s="1"/>
  <c r="P360" i="22"/>
  <c r="Q360" i="22" s="1"/>
  <c r="T360" i="22" s="1"/>
  <c r="P688" i="22"/>
  <c r="Q688" i="22" s="1"/>
  <c r="T688" i="22" s="1"/>
  <c r="P590" i="22"/>
  <c r="Q590" i="22" s="1"/>
  <c r="T590" i="22" s="1"/>
  <c r="P424" i="22"/>
  <c r="Q424" i="22" s="1"/>
  <c r="T424" i="22" s="1"/>
  <c r="P665" i="22"/>
  <c r="Q665" i="22" s="1"/>
  <c r="T665" i="22" s="1"/>
  <c r="P453" i="22"/>
  <c r="Q453" i="22" s="1"/>
  <c r="T453" i="22" s="1"/>
  <c r="P458" i="22"/>
  <c r="Q458" i="22" s="1"/>
  <c r="T458" i="22" s="1"/>
  <c r="P232" i="22"/>
  <c r="Q232" i="22" s="1"/>
  <c r="T232" i="22" s="1"/>
  <c r="P421" i="22"/>
  <c r="Q421" i="22" s="1"/>
  <c r="T421" i="22" s="1"/>
  <c r="P598" i="22"/>
  <c r="Q598" i="22" s="1"/>
  <c r="T598" i="22" s="1"/>
  <c r="P417" i="22"/>
  <c r="Q417" i="22" s="1"/>
  <c r="T417" i="22" s="1"/>
  <c r="P456" i="22"/>
  <c r="Q456" i="22" s="1"/>
  <c r="T456" i="22" s="1"/>
  <c r="P252" i="22"/>
  <c r="Q252" i="22" s="1"/>
  <c r="T252" i="22" s="1"/>
  <c r="P651" i="22"/>
  <c r="Q651" i="22" s="1"/>
  <c r="T651" i="22" s="1"/>
  <c r="P364" i="22"/>
  <c r="Q364" i="22" s="1"/>
  <c r="T364" i="22" s="1"/>
  <c r="P3" i="22"/>
  <c r="Q3" i="22" s="1"/>
  <c r="T3" i="22" s="1"/>
  <c r="P686" i="22"/>
  <c r="Q686" i="22" s="1"/>
  <c r="T686" i="22" s="1"/>
  <c r="P479" i="22"/>
  <c r="Q479" i="22" s="1"/>
  <c r="T479" i="22" s="1"/>
  <c r="P449" i="22"/>
  <c r="Q449" i="22" s="1"/>
  <c r="T449" i="22" s="1"/>
  <c r="P594" i="22"/>
  <c r="Q594" i="22" s="1"/>
  <c r="T594" i="22" s="1"/>
  <c r="P112" i="22"/>
  <c r="Q112" i="22" s="1"/>
  <c r="T112" i="22" s="1"/>
  <c r="P5" i="22"/>
  <c r="Q5" i="22" s="1"/>
  <c r="T5" i="22" s="1"/>
  <c r="P411" i="22"/>
  <c r="Q411" i="22" s="1"/>
  <c r="T411" i="22" s="1"/>
  <c r="P105" i="22"/>
  <c r="Q105" i="22" s="1"/>
  <c r="T105" i="22" s="1"/>
  <c r="P266" i="22"/>
  <c r="Q266" i="22" s="1"/>
  <c r="T266" i="22" s="1"/>
  <c r="P425" i="22"/>
  <c r="Q425" i="22" s="1"/>
  <c r="T425" i="22" s="1"/>
  <c r="Q565" i="22"/>
  <c r="T565" i="22" s="1"/>
  <c r="AA540" i="22"/>
  <c r="P526" i="22"/>
  <c r="Q526" i="22" s="1"/>
  <c r="T526" i="22" s="1"/>
  <c r="AA101" i="22"/>
  <c r="P11" i="22"/>
  <c r="Q11" i="22" s="1"/>
  <c r="T11" i="22" s="1"/>
  <c r="P396" i="22"/>
  <c r="Q396" i="22" s="1"/>
  <c r="T396" i="22" s="1"/>
  <c r="P641" i="22"/>
  <c r="Q641" i="22" s="1"/>
  <c r="T641" i="22" s="1"/>
  <c r="P198" i="22"/>
  <c r="Q198" i="22" s="1"/>
  <c r="T198" i="22" s="1"/>
  <c r="P254" i="22"/>
  <c r="Q254" i="22" s="1"/>
  <c r="T254" i="22" s="1"/>
  <c r="P548" i="22"/>
  <c r="Q548" i="22" s="1"/>
  <c r="T548" i="22" s="1"/>
  <c r="V17" i="22"/>
  <c r="AA17" i="22" s="1"/>
  <c r="U736" i="22"/>
  <c r="T488" i="22"/>
  <c r="P464" i="22"/>
  <c r="Q464" i="22" s="1"/>
  <c r="T464" i="22" s="1"/>
  <c r="P677" i="22"/>
  <c r="Q677" i="22" s="1"/>
  <c r="T677" i="22" s="1"/>
  <c r="P634" i="22"/>
  <c r="Q634" i="22" s="1"/>
  <c r="T634" i="22" s="1"/>
  <c r="P661" i="22"/>
  <c r="Q661" i="22" s="1"/>
  <c r="T661" i="22" s="1"/>
  <c r="P562" i="22"/>
  <c r="Q562" i="22" s="1"/>
  <c r="T562" i="22" s="1"/>
  <c r="V11" i="22"/>
  <c r="AA11" i="22" s="1"/>
  <c r="U737" i="22"/>
  <c r="P238" i="22"/>
  <c r="Q238" i="22" s="1"/>
  <c r="T238" i="22" s="1"/>
  <c r="Q617" i="22"/>
  <c r="T617" i="22" s="1"/>
  <c r="P577" i="22"/>
  <c r="Q577" i="22" s="1"/>
  <c r="T577" i="22" s="1"/>
  <c r="P543" i="22"/>
  <c r="Q543" i="22" s="1"/>
  <c r="T543" i="22" s="1"/>
  <c r="P149" i="22"/>
  <c r="Q149" i="22" s="1"/>
  <c r="T149" i="22" s="1"/>
  <c r="P462" i="22"/>
  <c r="Q462" i="22" s="1"/>
  <c r="T462" i="22" s="1"/>
  <c r="P706" i="22"/>
  <c r="Q706" i="22" s="1"/>
  <c r="T706" i="22" s="1"/>
  <c r="P338" i="22"/>
  <c r="Q338" i="22" s="1"/>
  <c r="T338" i="22" s="1"/>
  <c r="T654" i="22"/>
  <c r="P725" i="22"/>
  <c r="Q725" i="22" s="1"/>
  <c r="T725" i="22" s="1"/>
  <c r="P223" i="22"/>
  <c r="Q223" i="22" s="1"/>
  <c r="U735" i="22"/>
  <c r="T622" i="22"/>
  <c r="M305" i="22"/>
  <c r="Q31" i="22"/>
  <c r="T31" i="22" s="1"/>
  <c r="Q527" i="22"/>
  <c r="T527" i="22" s="1"/>
  <c r="T311" i="22"/>
  <c r="T693" i="22"/>
  <c r="T717" i="22"/>
  <c r="T422" i="22"/>
  <c r="T268" i="22"/>
  <c r="T477" i="22"/>
  <c r="T604" i="22"/>
  <c r="L737" i="22"/>
  <c r="P299" i="22"/>
  <c r="Q234" i="22"/>
  <c r="T234" i="22" s="1"/>
  <c r="T397" i="22"/>
  <c r="T362" i="22"/>
  <c r="T595" i="22"/>
  <c r="T168" i="22"/>
  <c r="T359" i="22"/>
  <c r="T667" i="22"/>
  <c r="T202" i="22"/>
  <c r="P703" i="22"/>
  <c r="Q703" i="22" s="1"/>
  <c r="T703" i="22" s="1"/>
  <c r="P326" i="22"/>
  <c r="Q326" i="22" s="1"/>
  <c r="T326" i="22" s="1"/>
  <c r="P367" i="22"/>
  <c r="Q367" i="22" s="1"/>
  <c r="T367" i="22" s="1"/>
  <c r="P708" i="22"/>
  <c r="Q708" i="22" s="1"/>
  <c r="T708" i="22" s="1"/>
  <c r="P625" i="22"/>
  <c r="Q625" i="22" s="1"/>
  <c r="T625" i="22" s="1"/>
  <c r="P532" i="22"/>
  <c r="Q532" i="22" s="1"/>
  <c r="T532" i="22" s="1"/>
  <c r="P511" i="22"/>
  <c r="Q511" i="22" s="1"/>
  <c r="T511" i="22" s="1"/>
  <c r="P297" i="22"/>
  <c r="Q297" i="22" s="1"/>
  <c r="T297" i="22" s="1"/>
  <c r="P478" i="22"/>
  <c r="Q478" i="22" s="1"/>
  <c r="T478" i="22" s="1"/>
  <c r="P327" i="22"/>
  <c r="Q327" i="22" s="1"/>
  <c r="T327" i="22" s="1"/>
  <c r="P603" i="22"/>
  <c r="Q603" i="22" s="1"/>
  <c r="T603" i="22" s="1"/>
  <c r="P564" i="22"/>
  <c r="Q564" i="22" s="1"/>
  <c r="T564" i="22" s="1"/>
  <c r="P502" i="22"/>
  <c r="Q502" i="22" s="1"/>
  <c r="T502" i="22" s="1"/>
  <c r="P427" i="22"/>
  <c r="Q427" i="22" s="1"/>
  <c r="T427" i="22" s="1"/>
  <c r="T671" i="22"/>
  <c r="T494" i="22"/>
  <c r="P520" i="22"/>
  <c r="Q520" i="22" s="1"/>
  <c r="T520" i="22" s="1"/>
  <c r="P691" i="22"/>
  <c r="Q691" i="22" s="1"/>
  <c r="T691" i="22" s="1"/>
  <c r="M306" i="22"/>
  <c r="Z737" i="22"/>
  <c r="L736" i="22"/>
  <c r="L735" i="22"/>
  <c r="M333" i="22"/>
  <c r="Z736" i="22"/>
  <c r="Z735" i="22"/>
  <c r="T10" i="22"/>
  <c r="T38" i="22"/>
  <c r="M294" i="22"/>
  <c r="T61" i="22"/>
  <c r="AA673" i="22"/>
  <c r="M317" i="22"/>
  <c r="T92" i="22"/>
  <c r="T253" i="22"/>
  <c r="T553" i="22"/>
  <c r="M221" i="22"/>
  <c r="T87" i="22"/>
  <c r="T636" i="22"/>
  <c r="T384" i="22"/>
  <c r="T720" i="22"/>
  <c r="T714" i="22"/>
  <c r="T259" i="22"/>
  <c r="T682" i="22"/>
  <c r="T715" i="22"/>
  <c r="T349" i="22"/>
  <c r="T500" i="22"/>
  <c r="T535" i="22"/>
  <c r="T510" i="22"/>
  <c r="T580" i="22"/>
  <c r="T76" i="22"/>
  <c r="T638" i="22"/>
  <c r="T729" i="22"/>
  <c r="P423" i="22"/>
  <c r="Q423" i="22" s="1"/>
  <c r="T423" i="22" s="1"/>
  <c r="AE423" i="22" s="1"/>
  <c r="P722" i="22"/>
  <c r="Q722" i="22" s="1"/>
  <c r="T722" i="22" s="1"/>
  <c r="P599" i="22"/>
  <c r="Q599" i="22" s="1"/>
  <c r="T599" i="22" s="1"/>
  <c r="P624" i="22"/>
  <c r="Q624" i="22" s="1"/>
  <c r="T624" i="22" s="1"/>
  <c r="P492" i="22"/>
  <c r="Q492" i="22" s="1"/>
  <c r="T492" i="22" s="1"/>
  <c r="P534" i="22"/>
  <c r="Q534" i="22" s="1"/>
  <c r="T534" i="22" s="1"/>
  <c r="P415" i="22"/>
  <c r="Q415" i="22" s="1"/>
  <c r="T415" i="22" s="1"/>
  <c r="AE415" i="22" s="1"/>
  <c r="P380" i="22"/>
  <c r="Q380" i="22" s="1"/>
  <c r="T380" i="22" s="1"/>
  <c r="P689" i="22"/>
  <c r="Q689" i="22" s="1"/>
  <c r="T689" i="22" s="1"/>
  <c r="AE689" i="22" s="1"/>
  <c r="P17" i="22"/>
  <c r="Q17" i="22" s="1"/>
  <c r="T17" i="22" s="1"/>
  <c r="P236" i="22"/>
  <c r="Q236" i="22" s="1"/>
  <c r="T236" i="22" s="1"/>
  <c r="P416" i="22"/>
  <c r="Q416" i="22" s="1"/>
  <c r="T416" i="22" s="1"/>
  <c r="P664" i="22"/>
  <c r="Q664" i="22" s="1"/>
  <c r="T664" i="22" s="1"/>
  <c r="P579" i="22"/>
  <c r="Q579" i="22" s="1"/>
  <c r="T579" i="22" s="1"/>
  <c r="P529" i="22"/>
  <c r="Q529" i="22" s="1"/>
  <c r="T529" i="22" s="1"/>
  <c r="P194" i="22"/>
  <c r="Q194" i="22" s="1"/>
  <c r="T194" i="22" s="1"/>
  <c r="P264" i="22"/>
  <c r="Q264" i="22" s="1"/>
  <c r="T264" i="22" s="1"/>
  <c r="P337" i="22"/>
  <c r="Q337" i="22" s="1"/>
  <c r="T337" i="22" s="1"/>
  <c r="P558" i="22"/>
  <c r="Q558" i="22" s="1"/>
  <c r="T558" i="22" s="1"/>
  <c r="P547" i="22"/>
  <c r="Q547" i="22" s="1"/>
  <c r="T547" i="22" s="1"/>
  <c r="P341" i="22"/>
  <c r="Q341" i="22" s="1"/>
  <c r="T341" i="22" s="1"/>
  <c r="AA300" i="22"/>
  <c r="M504" i="22"/>
  <c r="AE504" i="22" s="1"/>
  <c r="T260" i="22"/>
  <c r="T392" i="22"/>
  <c r="T678" i="22"/>
  <c r="T398" i="22"/>
  <c r="T24" i="22"/>
  <c r="AA554" i="22"/>
  <c r="AA392" i="22"/>
  <c r="AA255" i="22"/>
  <c r="AA517" i="22"/>
  <c r="T63" i="22"/>
  <c r="T227" i="22"/>
  <c r="T178" i="22"/>
  <c r="Q687" i="22"/>
  <c r="T687" i="22" s="1"/>
  <c r="P390" i="22"/>
  <c r="Q390" i="22" s="1"/>
  <c r="T390" i="22" s="1"/>
  <c r="Q431" i="22"/>
  <c r="T431" i="22" s="1"/>
  <c r="P567" i="22"/>
  <c r="P459" i="22"/>
  <c r="Q459" i="22" s="1"/>
  <c r="T459" i="22" s="1"/>
  <c r="P181" i="22"/>
  <c r="Q181" i="22" s="1"/>
  <c r="T181" i="22" s="1"/>
  <c r="P342" i="22"/>
  <c r="Q342" i="22" s="1"/>
  <c r="T342" i="22" s="1"/>
  <c r="P120" i="22"/>
  <c r="Q120" i="22" s="1"/>
  <c r="T120" i="22" s="1"/>
  <c r="AE120" i="22" s="1"/>
  <c r="P513" i="22"/>
  <c r="Q513" i="22" s="1"/>
  <c r="T513" i="22" s="1"/>
  <c r="P22" i="22"/>
  <c r="Q22" i="22" s="1"/>
  <c r="T22" i="22" s="1"/>
  <c r="P344" i="22"/>
  <c r="Q344" i="22" s="1"/>
  <c r="T344" i="22" s="1"/>
  <c r="T582" i="22"/>
  <c r="AA174" i="22"/>
  <c r="T271" i="22"/>
  <c r="T702" i="22"/>
  <c r="T726" i="22"/>
  <c r="P650" i="22"/>
  <c r="Q650" i="22" s="1"/>
  <c r="T650" i="22" s="1"/>
  <c r="P389" i="22"/>
  <c r="Q389" i="22" s="1"/>
  <c r="T389" i="22" s="1"/>
  <c r="P674" i="22"/>
  <c r="Q674" i="22" s="1"/>
  <c r="T674" i="22" s="1"/>
  <c r="AE674" i="22" s="1"/>
  <c r="P608" i="22"/>
  <c r="Q608" i="22" s="1"/>
  <c r="T608" i="22" s="1"/>
  <c r="AE608" i="22" s="1"/>
  <c r="O735" i="22"/>
  <c r="P615" i="22"/>
  <c r="Q615" i="22" s="1"/>
  <c r="T615" i="22" s="1"/>
  <c r="P610" i="22"/>
  <c r="Q610" i="22" s="1"/>
  <c r="T610" i="22" s="1"/>
  <c r="P666" i="22"/>
  <c r="Q666" i="22" s="1"/>
  <c r="T666" i="22" s="1"/>
  <c r="P126" i="22"/>
  <c r="Q126" i="22" s="1"/>
  <c r="T126" i="22" s="1"/>
  <c r="P378" i="22"/>
  <c r="Q378" i="22" s="1"/>
  <c r="T378" i="22" s="1"/>
  <c r="P123" i="22"/>
  <c r="Q123" i="22" s="1"/>
  <c r="T123" i="22" s="1"/>
  <c r="P540" i="22"/>
  <c r="Q540" i="22" s="1"/>
  <c r="T540" i="22" s="1"/>
  <c r="P245" i="22"/>
  <c r="Q245" i="22" s="1"/>
  <c r="T245" i="22" s="1"/>
  <c r="P469" i="22"/>
  <c r="Q469" i="22" s="1"/>
  <c r="T469" i="22" s="1"/>
  <c r="P609" i="22"/>
  <c r="Q609" i="22" s="1"/>
  <c r="T609" i="22" s="1"/>
  <c r="AE609" i="22" s="1"/>
  <c r="P659" i="22"/>
  <c r="Q659" i="22" s="1"/>
  <c r="T659" i="22" s="1"/>
  <c r="P308" i="22"/>
  <c r="Q308" i="22" s="1"/>
  <c r="T308" i="22" s="1"/>
  <c r="P606" i="22"/>
  <c r="Q606" i="22" s="1"/>
  <c r="T606" i="22" s="1"/>
  <c r="P26" i="22"/>
  <c r="Q26" i="22" s="1"/>
  <c r="T26" i="22" s="1"/>
  <c r="P454" i="22"/>
  <c r="Q454" i="22" s="1"/>
  <c r="T454" i="22" s="1"/>
  <c r="AE454" i="22" s="1"/>
  <c r="P35" i="22"/>
  <c r="Q35" i="22" s="1"/>
  <c r="T35" i="22" s="1"/>
  <c r="P452" i="22"/>
  <c r="Q452" i="22" s="1"/>
  <c r="T452" i="22" s="1"/>
  <c r="M480" i="22"/>
  <c r="M512" i="22"/>
  <c r="M530" i="22"/>
  <c r="M371" i="22"/>
  <c r="M193" i="22"/>
  <c r="M52" i="22"/>
  <c r="M406" i="22"/>
  <c r="M640" i="22"/>
  <c r="M281" i="22"/>
  <c r="M307" i="22"/>
  <c r="M197" i="22"/>
  <c r="M275" i="22"/>
  <c r="M194" i="22"/>
  <c r="M490" i="22"/>
  <c r="M246" i="22"/>
  <c r="M183" i="22"/>
  <c r="M390" i="22"/>
  <c r="M720" i="22"/>
  <c r="M235" i="22"/>
  <c r="M31" i="22"/>
  <c r="M409" i="22"/>
  <c r="M733" i="22"/>
  <c r="M360" i="22"/>
  <c r="M285" i="22"/>
  <c r="M623" i="22"/>
  <c r="M531" i="22"/>
  <c r="M342" i="22"/>
  <c r="M494" i="22"/>
  <c r="M149" i="22"/>
  <c r="M94" i="22"/>
  <c r="M187" i="22"/>
  <c r="M542" i="22"/>
  <c r="M405" i="22"/>
  <c r="T574" i="22"/>
  <c r="T295" i="22"/>
  <c r="T102" i="22"/>
  <c r="T670" i="22"/>
  <c r="T94" i="22"/>
  <c r="AA384" i="22"/>
  <c r="M519" i="22"/>
  <c r="AE519" i="22" s="1"/>
  <c r="M484" i="22"/>
  <c r="M19" i="22"/>
  <c r="M528" i="22"/>
  <c r="M487" i="22"/>
  <c r="M270" i="22"/>
  <c r="M17" i="22"/>
  <c r="M337" i="22"/>
  <c r="M583" i="22"/>
  <c r="M145" i="22"/>
  <c r="M532" i="22"/>
  <c r="M268" i="22"/>
  <c r="M396" i="22"/>
  <c r="M630" i="22"/>
  <c r="M555" i="22"/>
  <c r="M125" i="22"/>
  <c r="T570" i="22"/>
  <c r="T401" i="22"/>
  <c r="AE401" i="22" s="1"/>
  <c r="T567" i="22"/>
  <c r="M222" i="22"/>
  <c r="M526" i="22"/>
  <c r="M605" i="22"/>
  <c r="M416" i="22"/>
  <c r="M184" i="22"/>
  <c r="AE184" i="22" s="1"/>
  <c r="M511" i="22"/>
  <c r="M297" i="22"/>
  <c r="M614" i="22"/>
  <c r="M174" i="22"/>
  <c r="M626" i="22"/>
  <c r="M679" i="22"/>
  <c r="M345" i="22"/>
  <c r="M39" i="22"/>
  <c r="M707" i="22"/>
  <c r="M477" i="22"/>
  <c r="M74" i="22"/>
  <c r="M544" i="22"/>
  <c r="M574" i="22"/>
  <c r="M548" i="22"/>
  <c r="M520" i="22"/>
  <c r="M567" i="22"/>
  <c r="M631" i="22"/>
  <c r="M466" i="22"/>
  <c r="M513" i="22"/>
  <c r="M361" i="22"/>
  <c r="M702" i="22"/>
  <c r="M726" i="22"/>
  <c r="M660" i="22"/>
  <c r="AE660" i="22" s="1"/>
  <c r="P533" i="22"/>
  <c r="Q533" i="22" s="1"/>
  <c r="T533" i="22" s="1"/>
  <c r="T129" i="22"/>
  <c r="T163" i="22"/>
  <c r="O736" i="22"/>
  <c r="P279" i="22"/>
  <c r="Q279" i="22" s="1"/>
  <c r="T279" i="22" s="1"/>
  <c r="T106" i="22"/>
  <c r="T282" i="22"/>
  <c r="T339" i="22"/>
  <c r="T413" i="22"/>
  <c r="T635" i="22"/>
  <c r="T143" i="22"/>
  <c r="T707" i="22"/>
  <c r="Q302" i="22"/>
  <c r="T302" i="22" s="1"/>
  <c r="T128" i="22"/>
  <c r="T461" i="22"/>
  <c r="X735" i="22"/>
  <c r="T174" i="22"/>
  <c r="T632" i="22"/>
  <c r="M717" i="22"/>
  <c r="M263" i="22"/>
  <c r="M507" i="22"/>
  <c r="M501" i="22"/>
  <c r="M350" i="22"/>
  <c r="M559" i="22"/>
  <c r="M96" i="22"/>
  <c r="M667" i="22"/>
  <c r="M395" i="22"/>
  <c r="T607" i="22"/>
  <c r="T12" i="22"/>
  <c r="T30" i="22"/>
  <c r="AE30" i="22" s="1"/>
  <c r="T728" i="22"/>
  <c r="T103" i="22"/>
  <c r="M695" i="22"/>
  <c r="M334" i="22"/>
  <c r="M586" i="22"/>
  <c r="M451" i="22"/>
  <c r="M7" i="22"/>
  <c r="AA413" i="22"/>
  <c r="AA372" i="22"/>
  <c r="AA663" i="22"/>
  <c r="AA244" i="22"/>
  <c r="AA421" i="22"/>
  <c r="AA358" i="22"/>
  <c r="AA486" i="22"/>
  <c r="AA383" i="22"/>
  <c r="AA215" i="22"/>
  <c r="AA239" i="22"/>
  <c r="AE239" i="22" s="1"/>
  <c r="AA631" i="22"/>
  <c r="AA466" i="22"/>
  <c r="AA513" i="22"/>
  <c r="AA723" i="22"/>
  <c r="AA376" i="22"/>
  <c r="AA509" i="22"/>
  <c r="AA578" i="22"/>
  <c r="AA662" i="22"/>
  <c r="AA163" i="22"/>
  <c r="AA303" i="22"/>
  <c r="AA271" i="22"/>
  <c r="M650" i="22"/>
  <c r="M448" i="22"/>
  <c r="M95" i="22"/>
  <c r="M593" i="22"/>
  <c r="M610" i="22"/>
  <c r="M469" i="22"/>
  <c r="M318" i="22"/>
  <c r="M380" i="22"/>
  <c r="M418" i="22"/>
  <c r="M533" i="22"/>
  <c r="M162" i="22"/>
  <c r="M26" i="22"/>
  <c r="M375" i="22"/>
  <c r="M35" i="22"/>
  <c r="M446" i="22"/>
  <c r="M8" i="22"/>
  <c r="M692" i="22"/>
  <c r="M697" i="22"/>
  <c r="M447" i="22"/>
  <c r="M138" i="22"/>
  <c r="M572" i="22"/>
  <c r="M368" i="22"/>
  <c r="M686" i="22"/>
  <c r="M103" i="22"/>
  <c r="M271" i="22"/>
  <c r="M729" i="22"/>
  <c r="AA29" i="22"/>
  <c r="AA324" i="22"/>
  <c r="AA529" i="22"/>
  <c r="AA348" i="22"/>
  <c r="AA323" i="22"/>
  <c r="AA409" i="22"/>
  <c r="AA497" i="22"/>
  <c r="AA707" i="22"/>
  <c r="AA477" i="22"/>
  <c r="AA424" i="22"/>
  <c r="AA74" i="22"/>
  <c r="AA333" i="22"/>
  <c r="AA544" i="22"/>
  <c r="AA243" i="22"/>
  <c r="AA574" i="22"/>
  <c r="AA295" i="22"/>
  <c r="AA102" i="22"/>
  <c r="AA459" i="22"/>
  <c r="AA251" i="22"/>
  <c r="AA598" i="22"/>
  <c r="AA417" i="22"/>
  <c r="AA616" i="22"/>
  <c r="AA670" i="22"/>
  <c r="AA256" i="22"/>
  <c r="AA566" i="22"/>
  <c r="AA321" i="22"/>
  <c r="AA704" i="22"/>
  <c r="AA400" i="22"/>
  <c r="AA176" i="22"/>
  <c r="AA677" i="22"/>
  <c r="AA254" i="22"/>
  <c r="AA6" i="22"/>
  <c r="AA516" i="22"/>
  <c r="AA582" i="22"/>
  <c r="AA144" i="22"/>
  <c r="AA503" i="22"/>
  <c r="AA675" i="22"/>
  <c r="AA397" i="22"/>
  <c r="AA537" i="22"/>
  <c r="AA152" i="22"/>
  <c r="AA628" i="22"/>
  <c r="AA185" i="22"/>
  <c r="AA647" i="22"/>
  <c r="AA601" i="22"/>
  <c r="AA549" i="22"/>
  <c r="AA474" i="22"/>
  <c r="AA441" i="22"/>
  <c r="M615" i="22"/>
  <c r="M591" i="22"/>
  <c r="M87" i="22"/>
  <c r="M71" i="22"/>
  <c r="M316" i="22"/>
  <c r="M573" i="22"/>
  <c r="M589" i="22"/>
  <c r="M491" i="22"/>
  <c r="M312" i="22"/>
  <c r="M439" i="22"/>
  <c r="M645" i="22"/>
  <c r="M346" i="22"/>
  <c r="M579" i="22"/>
  <c r="M313" i="22"/>
  <c r="M653" i="22"/>
  <c r="M354" i="22"/>
  <c r="M196" i="22"/>
  <c r="M654" i="22"/>
  <c r="M264" i="22"/>
  <c r="M558" i="22"/>
  <c r="M129" i="22"/>
  <c r="M355" i="22"/>
  <c r="M431" i="22"/>
  <c r="M420" i="22"/>
  <c r="M709" i="22"/>
  <c r="M461" i="22"/>
  <c r="T248" i="22"/>
  <c r="P221" i="22"/>
  <c r="Q221" i="22" s="1"/>
  <c r="T221" i="22" s="1"/>
  <c r="AA106" i="22"/>
  <c r="AA310" i="22"/>
  <c r="AA604" i="22"/>
  <c r="AA5" i="22"/>
  <c r="AA411" i="22"/>
  <c r="AA462" i="22"/>
  <c r="AA562" i="22"/>
  <c r="AA551" i="22"/>
  <c r="AA105" i="22"/>
  <c r="AA706" i="22"/>
  <c r="AA266" i="22"/>
  <c r="M353" i="22"/>
  <c r="M373" i="22"/>
  <c r="M676" i="22"/>
  <c r="M664" i="22"/>
  <c r="M336" i="22"/>
  <c r="M687" i="22"/>
  <c r="M613" i="22"/>
  <c r="M273" i="22"/>
  <c r="M274" i="22"/>
  <c r="M703" i="22"/>
  <c r="M241" i="22"/>
  <c r="M665" i="22"/>
  <c r="M453" i="22"/>
  <c r="M377" i="22"/>
  <c r="M247" i="22"/>
  <c r="T394" i="22"/>
  <c r="M394" i="22"/>
  <c r="T99" i="22"/>
  <c r="T619" i="22"/>
  <c r="T48" i="22"/>
  <c r="AE48" i="22" s="1"/>
  <c r="P730" i="22"/>
  <c r="Q730" i="22" s="1"/>
  <c r="T730" i="22" s="1"/>
  <c r="N735" i="22"/>
  <c r="P363" i="22"/>
  <c r="Q363" i="22" s="1"/>
  <c r="T363" i="22" s="1"/>
  <c r="P734" i="22"/>
  <c r="Q734" i="22" s="1"/>
  <c r="T734" i="22" s="1"/>
  <c r="P288" i="22"/>
  <c r="Q288" i="22" s="1"/>
  <c r="T288" i="22" s="1"/>
  <c r="P195" i="22"/>
  <c r="Q195" i="22" s="1"/>
  <c r="T195" i="22" s="1"/>
  <c r="T333" i="22"/>
  <c r="T8" i="22"/>
  <c r="T435" i="22"/>
  <c r="T116" i="22"/>
  <c r="T20" i="22"/>
  <c r="M719" i="22"/>
  <c r="M701" i="22"/>
  <c r="AE701" i="22" s="1"/>
  <c r="AA133" i="22"/>
  <c r="T356" i="22"/>
  <c r="AA381" i="22"/>
  <c r="T281" i="22"/>
  <c r="T440" i="22"/>
  <c r="T373" i="22"/>
  <c r="T121" i="22"/>
  <c r="T718" i="22"/>
  <c r="T136" i="22"/>
  <c r="T115" i="22"/>
  <c r="T144" i="22"/>
  <c r="T147" i="22"/>
  <c r="P150" i="22"/>
  <c r="Q150" i="22" s="1"/>
  <c r="T150" i="22" s="1"/>
  <c r="P443" i="22"/>
  <c r="Q443" i="22" s="1"/>
  <c r="T443" i="22" s="1"/>
  <c r="P283" i="22"/>
  <c r="Q283" i="22" s="1"/>
  <c r="T283" i="22" s="1"/>
  <c r="AE283" i="22" s="1"/>
  <c r="P642" i="22"/>
  <c r="Q642" i="22" s="1"/>
  <c r="T642" i="22" s="1"/>
  <c r="AE642" i="22" s="1"/>
  <c r="P347" i="22"/>
  <c r="Q347" i="22" s="1"/>
  <c r="T347" i="22" s="1"/>
  <c r="AE347" i="22" s="1"/>
  <c r="P9" i="22"/>
  <c r="Q9" i="22" s="1"/>
  <c r="T9" i="22" s="1"/>
  <c r="P343" i="22"/>
  <c r="Q343" i="22" s="1"/>
  <c r="T343" i="22" s="1"/>
  <c r="P408" i="22"/>
  <c r="Q408" i="22" s="1"/>
  <c r="T408" i="22" s="1"/>
  <c r="P575" i="22"/>
  <c r="Q575" i="22" s="1"/>
  <c r="T575" i="22" s="1"/>
  <c r="P240" i="22"/>
  <c r="Q240" i="22" s="1"/>
  <c r="T240" i="22" s="1"/>
  <c r="P485" i="22"/>
  <c r="Q485" i="22" s="1"/>
  <c r="T485" i="22" s="1"/>
  <c r="P318" i="22"/>
  <c r="Q318" i="22" s="1"/>
  <c r="T318" i="22" s="1"/>
  <c r="P484" i="22"/>
  <c r="Q484" i="22" s="1"/>
  <c r="T484" i="22" s="1"/>
  <c r="P162" i="22"/>
  <c r="Q162" i="22" s="1"/>
  <c r="T162" i="22" s="1"/>
  <c r="P277" i="22"/>
  <c r="Q277" i="22" s="1"/>
  <c r="T277" i="22" s="1"/>
  <c r="T211" i="22"/>
  <c r="AE211" i="22" s="1"/>
  <c r="AA613" i="22"/>
  <c r="AA511" i="22"/>
  <c r="AA496" i="22"/>
  <c r="M374" i="22"/>
  <c r="M669" i="22"/>
  <c r="M434" i="22"/>
  <c r="M229" i="22"/>
  <c r="M378" i="22"/>
  <c r="M123" i="22"/>
  <c r="M540" i="22"/>
  <c r="M245" i="22"/>
  <c r="M236" i="22"/>
  <c r="M352" i="22"/>
  <c r="M213" i="22"/>
  <c r="M541" i="22"/>
  <c r="M386" i="22"/>
  <c r="M189" i="22"/>
  <c r="M711" i="22"/>
  <c r="M11" i="22"/>
  <c r="M261" i="22"/>
  <c r="M495" i="22"/>
  <c r="M470" i="22"/>
  <c r="M326" i="22"/>
  <c r="M225" i="22"/>
  <c r="M45" i="22"/>
  <c r="M478" i="22"/>
  <c r="M327" i="22"/>
  <c r="M489" i="22"/>
  <c r="M73" i="22"/>
  <c r="M265" i="22"/>
  <c r="M569" i="22"/>
  <c r="M518" i="22"/>
  <c r="M413" i="22"/>
  <c r="M372" i="22"/>
  <c r="M99" i="22"/>
  <c r="M716" i="22"/>
  <c r="M643" i="22"/>
  <c r="M340" i="22"/>
  <c r="M715" i="22"/>
  <c r="M651" i="22"/>
  <c r="M198" i="22"/>
  <c r="M543" i="22"/>
  <c r="M620" i="22"/>
  <c r="M535" i="22"/>
  <c r="M329" i="22"/>
  <c r="M684" i="22"/>
  <c r="M76" i="22"/>
  <c r="M359" i="22"/>
  <c r="M412" i="22"/>
  <c r="M84" i="22"/>
  <c r="M402" i="22"/>
  <c r="AE402" i="22" s="1"/>
  <c r="M133" i="22"/>
  <c r="T250" i="22"/>
  <c r="T13" i="22"/>
  <c r="AA13" i="22"/>
  <c r="AA24" i="22"/>
  <c r="AA250" i="22"/>
  <c r="AA298" i="22"/>
  <c r="AE298" i="22" s="1"/>
  <c r="AA49" i="22"/>
  <c r="AA262" i="22"/>
  <c r="AA90" i="22"/>
  <c r="AA407" i="22"/>
  <c r="T109" i="22"/>
  <c r="T711" i="22"/>
  <c r="AA143" i="22"/>
  <c r="AA428" i="22"/>
  <c r="AA472" i="22"/>
  <c r="AA94" i="22"/>
  <c r="AA362" i="22"/>
  <c r="M624" i="22"/>
  <c r="M575" i="22"/>
  <c r="M240" i="22"/>
  <c r="M440" i="22"/>
  <c r="M646" i="22"/>
  <c r="M111" i="22"/>
  <c r="M292" i="22"/>
  <c r="M204" i="22"/>
  <c r="M230" i="22"/>
  <c r="M376" i="22"/>
  <c r="AA248" i="22"/>
  <c r="P46" i="22"/>
  <c r="Q46" i="22" s="1"/>
  <c r="T46" i="22" s="1"/>
  <c r="M284" i="22"/>
  <c r="M588" i="22"/>
  <c r="M226" i="22"/>
  <c r="M70" i="22"/>
  <c r="M238" i="22"/>
  <c r="M259" i="22"/>
  <c r="M663" i="22"/>
  <c r="M244" i="22"/>
  <c r="M214" i="22"/>
  <c r="M16" i="22"/>
  <c r="M358" i="22"/>
  <c r="M566" i="22"/>
  <c r="M604" i="22"/>
  <c r="M122" i="22"/>
  <c r="AE122" i="22" s="1"/>
  <c r="M60" i="22"/>
  <c r="M364" i="22"/>
  <c r="M356" i="22"/>
  <c r="M3" i="22"/>
  <c r="M510" i="22"/>
  <c r="M634" i="22"/>
  <c r="M168" i="22"/>
  <c r="M525" i="22"/>
  <c r="M399" i="22"/>
  <c r="M691" i="22"/>
  <c r="M699" i="22"/>
  <c r="M723" i="22"/>
  <c r="M80" i="22"/>
  <c r="M344" i="22"/>
  <c r="M523" i="22"/>
  <c r="M92" i="22"/>
  <c r="M90" i="22"/>
  <c r="M65" i="22"/>
  <c r="M335" i="22"/>
  <c r="AE335" i="22" s="1"/>
  <c r="M49" i="22"/>
  <c r="M262" i="22"/>
  <c r="AE262" i="22" s="1"/>
  <c r="AA639" i="22"/>
  <c r="M450" i="22"/>
  <c r="P536" i="22"/>
  <c r="Q536" i="22" s="1"/>
  <c r="T536" i="22" s="1"/>
  <c r="M382" i="22"/>
  <c r="M706" i="22"/>
  <c r="M108" i="22"/>
  <c r="M404" i="22"/>
  <c r="M253" i="22"/>
  <c r="P437" i="22"/>
  <c r="Q437" i="22" s="1"/>
  <c r="T437" i="22" s="1"/>
  <c r="S7" i="22"/>
  <c r="R736" i="22"/>
  <c r="T712" i="22"/>
  <c r="T306" i="22"/>
  <c r="R735" i="22"/>
  <c r="N737" i="22"/>
  <c r="T319" i="22"/>
  <c r="T355" i="22"/>
  <c r="T301" i="22"/>
  <c r="T512" i="22"/>
  <c r="T44" i="22"/>
  <c r="T28" i="22"/>
  <c r="T169" i="22"/>
  <c r="T546" i="22"/>
  <c r="AE546" i="22" s="1"/>
  <c r="T113" i="22"/>
  <c r="T571" i="22"/>
  <c r="AE571" i="22" s="1"/>
  <c r="T96" i="22"/>
  <c r="T151" i="22"/>
  <c r="T727" i="22"/>
  <c r="T723" i="22"/>
  <c r="T310" i="22"/>
  <c r="T68" i="22"/>
  <c r="T616" i="22"/>
  <c r="T709" i="22"/>
  <c r="T618" i="22"/>
  <c r="T329" i="22"/>
  <c r="T83" i="22"/>
  <c r="T60" i="22"/>
  <c r="T293" i="22"/>
  <c r="T75" i="22"/>
  <c r="T698" i="22"/>
  <c r="T560" i="22"/>
  <c r="T466" i="22"/>
  <c r="T376" i="22"/>
  <c r="T684" i="22"/>
  <c r="T640" i="22"/>
  <c r="T263" i="22"/>
  <c r="T528" i="22"/>
  <c r="N736" i="22"/>
  <c r="T630" i="22"/>
  <c r="T719" i="22"/>
  <c r="T57" i="22"/>
  <c r="T451" i="22"/>
  <c r="T223" i="22"/>
  <c r="T247" i="22"/>
  <c r="T576" i="22"/>
  <c r="T280" i="22"/>
  <c r="T433" i="22"/>
  <c r="AE433" i="22" s="1"/>
  <c r="T490" i="22"/>
  <c r="T377" i="22"/>
  <c r="T552" i="22"/>
  <c r="T441" i="22"/>
  <c r="T537" i="22"/>
  <c r="T185" i="22"/>
  <c r="T555" i="22"/>
  <c r="T374" i="22"/>
  <c r="T508" i="22"/>
  <c r="T669" i="22"/>
  <c r="T207" i="22"/>
  <c r="T153" i="22"/>
  <c r="T270" i="22"/>
  <c r="T148" i="22"/>
  <c r="T19" i="22"/>
  <c r="M309" i="22"/>
  <c r="M538" i="22"/>
  <c r="M696" i="22"/>
  <c r="M648" i="22"/>
  <c r="M627" i="22"/>
  <c r="M452" i="22"/>
  <c r="AJ736" i="22"/>
  <c r="M554" i="22"/>
  <c r="M505" i="22"/>
  <c r="AE505" i="22" s="1"/>
  <c r="M330" i="22"/>
  <c r="AE330" i="22" s="1"/>
  <c r="M237" i="22"/>
  <c r="AE237" i="22" s="1"/>
  <c r="M22" i="22"/>
  <c r="T33" i="22"/>
  <c r="T90" i="22"/>
  <c r="T65" i="22"/>
  <c r="T49" i="22"/>
  <c r="AA65" i="22"/>
  <c r="AA92" i="22"/>
  <c r="AA260" i="22"/>
  <c r="M517" i="22"/>
  <c r="M36" i="22"/>
  <c r="T493" i="22"/>
  <c r="AA221" i="22"/>
  <c r="M537" i="22"/>
  <c r="AA296" i="22"/>
  <c r="M260" i="22"/>
  <c r="AA678" i="22"/>
  <c r="AJ737" i="22"/>
  <c r="AA242" i="22"/>
  <c r="P713" i="22"/>
  <c r="Q713" i="22" s="1"/>
  <c r="T713" i="22" s="1"/>
  <c r="AC735" i="22"/>
  <c r="AA86" i="22"/>
  <c r="T86" i="22"/>
  <c r="AC737" i="22"/>
  <c r="T58" i="22"/>
  <c r="AA87" i="22"/>
  <c r="AD737" i="22"/>
  <c r="R737" i="22"/>
  <c r="T506" i="22"/>
  <c r="T486" i="22"/>
  <c r="T475" i="22"/>
  <c r="T515" i="22"/>
  <c r="AE515" i="22" s="1"/>
  <c r="T167" i="22"/>
  <c r="T680" i="22"/>
  <c r="T629" i="22"/>
  <c r="T334" i="22"/>
  <c r="T541" i="22"/>
  <c r="T621" i="22"/>
  <c r="T393" i="22"/>
  <c r="AE393" i="22" s="1"/>
  <c r="T111" i="22"/>
  <c r="T317" i="22"/>
  <c r="T251" i="22"/>
  <c r="T522" i="22"/>
  <c r="T503" i="22"/>
  <c r="T509" i="22"/>
  <c r="T633" i="22"/>
  <c r="T127" i="22"/>
  <c r="M633" i="22"/>
  <c r="M463" i="22"/>
  <c r="M156" i="22"/>
  <c r="M672" i="22"/>
  <c r="M301" i="22"/>
  <c r="M500" i="22"/>
  <c r="M577" i="22"/>
  <c r="M675" i="22"/>
  <c r="M580" i="22"/>
  <c r="M387" i="22"/>
  <c r="M152" i="22"/>
  <c r="M628" i="22"/>
  <c r="M595" i="22"/>
  <c r="M455" i="22"/>
  <c r="M257" i="22"/>
  <c r="M228" i="22"/>
  <c r="M488" i="22"/>
  <c r="M248" i="22"/>
  <c r="M545" i="22"/>
  <c r="M175" i="22"/>
  <c r="M710" i="22"/>
  <c r="P175" i="22"/>
  <c r="Q175" i="22" s="1"/>
  <c r="T175" i="22" s="1"/>
  <c r="AG736" i="22"/>
  <c r="S737" i="22"/>
  <c r="T358" i="22"/>
  <c r="T209" i="22"/>
  <c r="T683" i="22"/>
  <c r="AE683" i="22" s="1"/>
  <c r="T261" i="22"/>
  <c r="T385" i="22"/>
  <c r="AE385" i="22" s="1"/>
  <c r="T627" i="22"/>
  <c r="T289" i="22"/>
  <c r="AE289" i="22" s="1"/>
  <c r="T586" i="22"/>
  <c r="T351" i="22"/>
  <c r="T304" i="22"/>
  <c r="AE304" i="22" s="1"/>
  <c r="T530" i="22"/>
  <c r="T371" i="22"/>
  <c r="T399" i="22"/>
  <c r="T551" i="22"/>
  <c r="T157" i="22"/>
  <c r="AE539" i="22"/>
  <c r="M243" i="22"/>
  <c r="M47" i="22"/>
  <c r="M457" i="22"/>
  <c r="M547" i="22"/>
  <c r="M339" i="22"/>
  <c r="M341" i="22"/>
  <c r="M727" i="22"/>
  <c r="M311" i="22"/>
  <c r="M728" i="22"/>
  <c r="M424" i="22"/>
  <c r="M635" i="22"/>
  <c r="M127" i="22"/>
  <c r="M231" i="22"/>
  <c r="M351" i="22"/>
  <c r="M349" i="22"/>
  <c r="M215" i="22"/>
  <c r="M467" i="22"/>
  <c r="M522" i="22"/>
  <c r="M218" i="22"/>
  <c r="M366" i="22"/>
  <c r="M601" i="22"/>
  <c r="M157" i="22"/>
  <c r="M509" i="22"/>
  <c r="M578" i="22"/>
  <c r="M462" i="22"/>
  <c r="M662" i="22"/>
  <c r="M105" i="22"/>
  <c r="M638" i="22"/>
  <c r="M425" i="22"/>
  <c r="M338" i="22"/>
  <c r="M721" i="22"/>
  <c r="M690" i="22"/>
  <c r="M143" i="22"/>
  <c r="M209" i="22"/>
  <c r="M498" i="22"/>
  <c r="M617" i="22"/>
  <c r="M714" i="22"/>
  <c r="M128" i="22"/>
  <c r="M688" i="22"/>
  <c r="M708" i="22"/>
  <c r="M625" i="22"/>
  <c r="M603" i="22"/>
  <c r="M564" i="22"/>
  <c r="M427" i="22"/>
  <c r="M291" i="22"/>
  <c r="M641" i="22"/>
  <c r="M704" i="22"/>
  <c r="M612" i="22"/>
  <c r="M521" i="22"/>
  <c r="M303" i="22"/>
  <c r="M565" i="22"/>
  <c r="M576" i="22"/>
  <c r="M652" i="22"/>
  <c r="M164" i="22"/>
  <c r="M724" i="22"/>
  <c r="M430" i="22"/>
  <c r="M506" i="22"/>
  <c r="M367" i="22"/>
  <c r="M502" i="22"/>
  <c r="M472" i="22"/>
  <c r="M388" i="22"/>
  <c r="M172" i="22"/>
  <c r="M232" i="22"/>
  <c r="M421" i="22"/>
  <c r="M278" i="22"/>
  <c r="AE278" i="22" s="1"/>
  <c r="M671" i="22"/>
  <c r="M725" i="22"/>
  <c r="M163" i="22"/>
  <c r="M362" i="22"/>
  <c r="M622" i="22"/>
  <c r="M731" i="22"/>
  <c r="P731" i="22"/>
  <c r="Q731" i="22" s="1"/>
  <c r="T731" i="22" s="1"/>
  <c r="AA710" i="22"/>
  <c r="AA713" i="22"/>
  <c r="AA545" i="22"/>
  <c r="AA450" i="22"/>
  <c r="P545" i="22"/>
  <c r="Q545" i="22" s="1"/>
  <c r="T545" i="22" s="1"/>
  <c r="AA536" i="22"/>
  <c r="F737" i="22"/>
  <c r="G8" i="22"/>
  <c r="G735" i="22" s="1"/>
  <c r="F736" i="22"/>
  <c r="E737" i="22"/>
  <c r="F735" i="22"/>
  <c r="E735" i="22"/>
  <c r="H380" i="22"/>
  <c r="H737" i="22" s="1"/>
  <c r="G737" i="22"/>
  <c r="E736" i="22"/>
  <c r="AE276" i="22"/>
  <c r="T6" i="22"/>
  <c r="T480" i="22"/>
  <c r="AA731" i="22"/>
  <c r="AA175" i="22"/>
  <c r="M536" i="22"/>
  <c r="AA437" i="22"/>
  <c r="M242" i="22"/>
  <c r="AA46" i="22"/>
  <c r="P710" i="22"/>
  <c r="Q710" i="22" s="1"/>
  <c r="T710" i="22" s="1"/>
  <c r="AA299" i="22"/>
  <c r="P639" i="22"/>
  <c r="M46" i="22"/>
  <c r="M299" i="22"/>
  <c r="M437" i="22"/>
  <c r="Q299" i="22"/>
  <c r="T299" i="22" s="1"/>
  <c r="P450" i="22"/>
  <c r="AE440" i="22" l="1"/>
  <c r="AE156" i="22"/>
  <c r="AE688" i="22"/>
  <c r="AE369" i="22"/>
  <c r="AE426" i="22"/>
  <c r="AE694" i="22"/>
  <c r="AE387" i="22"/>
  <c r="AE620" i="22"/>
  <c r="AK620" i="22" s="1"/>
  <c r="AE587" i="22"/>
  <c r="AE328" i="22"/>
  <c r="AE602" i="22"/>
  <c r="AE712" i="22"/>
  <c r="AE524" i="22"/>
  <c r="AE325" i="22"/>
  <c r="AK325" i="22" s="1"/>
  <c r="AE101" i="22"/>
  <c r="AE584" i="22"/>
  <c r="AC736" i="22"/>
  <c r="AE590" i="22"/>
  <c r="AE681" i="22"/>
  <c r="AE499" i="22"/>
  <c r="AE314" i="22"/>
  <c r="AE287" i="22"/>
  <c r="AE269" i="22"/>
  <c r="AE644" i="22"/>
  <c r="AE282" i="22"/>
  <c r="AE563" i="22"/>
  <c r="AE159" i="22"/>
  <c r="AE54" i="22"/>
  <c r="AK54" i="22" s="1"/>
  <c r="AE202" i="22"/>
  <c r="AE302" i="22"/>
  <c r="AK302" i="22" s="1"/>
  <c r="AE733" i="22"/>
  <c r="AE290" i="22"/>
  <c r="AK290" i="22" s="1"/>
  <c r="AE612" i="22"/>
  <c r="AE311" i="22"/>
  <c r="AE643" i="22"/>
  <c r="AE682" i="22"/>
  <c r="AE361" i="22"/>
  <c r="AE483" i="22"/>
  <c r="AK483" i="22" s="1"/>
  <c r="AE296" i="22"/>
  <c r="AK296" i="22" s="1"/>
  <c r="AE288" i="22"/>
  <c r="AE274" i="22"/>
  <c r="AE553" i="22"/>
  <c r="AE317" i="22"/>
  <c r="AE496" i="22"/>
  <c r="AK496" i="22" s="1"/>
  <c r="AE485" i="22"/>
  <c r="AE621" i="22"/>
  <c r="AE671" i="22"/>
  <c r="AK671" i="22" s="1"/>
  <c r="AE503" i="22"/>
  <c r="AE286" i="22"/>
  <c r="AE114" i="22"/>
  <c r="AK114" i="22" s="1"/>
  <c r="AE550" i="22"/>
  <c r="AE665" i="22"/>
  <c r="AE494" i="22"/>
  <c r="AE567" i="22"/>
  <c r="AK567" i="22" s="1"/>
  <c r="AE363" i="22"/>
  <c r="AK363" i="22" s="1"/>
  <c r="AE234" i="22"/>
  <c r="AE392" i="22"/>
  <c r="AE167" i="22"/>
  <c r="AK167" i="22" s="1"/>
  <c r="AE659" i="22"/>
  <c r="AE398" i="22"/>
  <c r="AE404" i="22"/>
  <c r="AE449" i="22"/>
  <c r="AK449" i="22" s="1"/>
  <c r="AE695" i="22"/>
  <c r="AK695" i="22" s="1"/>
  <c r="AE112" i="22"/>
  <c r="AE583" i="22"/>
  <c r="AE493" i="22"/>
  <c r="AE270" i="22"/>
  <c r="AE258" i="22"/>
  <c r="AK258" i="22" s="1"/>
  <c r="AE498" i="22"/>
  <c r="AE377" i="22"/>
  <c r="AK377" i="22" s="1"/>
  <c r="AE197" i="22"/>
  <c r="AK197" i="22" s="1"/>
  <c r="AE680" i="22"/>
  <c r="AE552" i="22"/>
  <c r="AE247" i="22"/>
  <c r="AE588" i="22"/>
  <c r="AE374" i="22"/>
  <c r="AE138" i="22"/>
  <c r="AE333" i="22"/>
  <c r="AK333" i="22" s="1"/>
  <c r="AE548" i="22"/>
  <c r="AE195" i="22"/>
  <c r="AE332" i="22"/>
  <c r="AE357" i="22"/>
  <c r="AE148" i="22"/>
  <c r="AE636" i="22"/>
  <c r="AK636" i="22" s="1"/>
  <c r="AE649" i="22"/>
  <c r="AE291" i="22"/>
  <c r="AK291" i="22" s="1"/>
  <c r="AE698" i="22"/>
  <c r="AK698" i="22" s="1"/>
  <c r="AE24" i="22"/>
  <c r="AE651" i="22"/>
  <c r="AE263" i="22"/>
  <c r="AE702" i="22"/>
  <c r="AE538" i="22"/>
  <c r="AK538" i="22" s="1"/>
  <c r="AE523" i="22"/>
  <c r="AE453" i="22"/>
  <c r="AE606" i="22"/>
  <c r="AE255" i="22"/>
  <c r="AE379" i="22"/>
  <c r="AE700" i="22"/>
  <c r="AE514" i="22"/>
  <c r="AE267" i="22"/>
  <c r="AE187" i="22"/>
  <c r="AK423" i="22"/>
  <c r="AE315" i="22"/>
  <c r="AD735" i="22"/>
  <c r="AE600" i="22"/>
  <c r="AE544" i="22"/>
  <c r="AK544" i="22" s="1"/>
  <c r="AE193" i="22"/>
  <c r="AE598" i="22"/>
  <c r="AK598" i="22" s="1"/>
  <c r="AE307" i="22"/>
  <c r="AE438" i="22"/>
  <c r="AK438" i="22" s="1"/>
  <c r="AE210" i="22"/>
  <c r="AK210" i="22" s="1"/>
  <c r="AE305" i="22"/>
  <c r="AK305" i="22" s="1"/>
  <c r="AE414" i="22"/>
  <c r="AE218" i="22"/>
  <c r="AK218" i="22" s="1"/>
  <c r="AE33" i="22"/>
  <c r="AE150" i="22"/>
  <c r="AE734" i="22"/>
  <c r="AE534" i="22"/>
  <c r="AK534" i="22" s="1"/>
  <c r="AE658" i="22"/>
  <c r="AK658" i="22" s="1"/>
  <c r="AE442" i="22"/>
  <c r="AE339" i="22"/>
  <c r="AE350" i="22"/>
  <c r="AK350" i="22" s="1"/>
  <c r="AE517" i="22"/>
  <c r="AE406" i="22"/>
  <c r="AE397" i="22"/>
  <c r="AE638" i="22"/>
  <c r="AK638" i="22" s="1"/>
  <c r="AE595" i="22"/>
  <c r="AE301" i="22"/>
  <c r="AE475" i="22"/>
  <c r="AE678" i="22"/>
  <c r="AK678" i="22" s="1"/>
  <c r="AE525" i="22"/>
  <c r="AE569" i="22"/>
  <c r="AE277" i="22"/>
  <c r="AE343" i="22"/>
  <c r="AE417" i="22"/>
  <c r="AK417" i="22" s="1"/>
  <c r="AE686" i="22"/>
  <c r="AE557" i="22"/>
  <c r="AE132" i="22"/>
  <c r="AE542" i="22"/>
  <c r="AE599" i="22"/>
  <c r="AK599" i="22" s="1"/>
  <c r="AE268" i="22"/>
  <c r="AE467" i="22"/>
  <c r="AK467" i="22" s="1"/>
  <c r="V735" i="22"/>
  <c r="AE560" i="22"/>
  <c r="AE434" i="22"/>
  <c r="AE431" i="22"/>
  <c r="AK431" i="22" s="1"/>
  <c r="AE480" i="22"/>
  <c r="AE641" i="22"/>
  <c r="M5" i="22"/>
  <c r="AE280" i="22"/>
  <c r="AK280" i="22" s="1"/>
  <c r="AE730" i="22"/>
  <c r="AK730" i="22" s="1"/>
  <c r="AE687" i="22"/>
  <c r="AK687" i="22" s="1"/>
  <c r="AE570" i="22"/>
  <c r="AE308" i="22"/>
  <c r="AE126" i="22"/>
  <c r="J736" i="22"/>
  <c r="AE331" i="22"/>
  <c r="AE230" i="22"/>
  <c r="AK230" i="22" s="1"/>
  <c r="AE476" i="22"/>
  <c r="AK476" i="22" s="1"/>
  <c r="AE400" i="22"/>
  <c r="AE240" i="22"/>
  <c r="AK240" i="22" s="1"/>
  <c r="V736" i="22"/>
  <c r="AE716" i="22"/>
  <c r="AE718" i="22"/>
  <c r="AE572" i="22"/>
  <c r="AE279" i="22"/>
  <c r="AK279" i="22" s="1"/>
  <c r="AE125" i="22"/>
  <c r="AE666" i="22"/>
  <c r="AK666" i="22" s="1"/>
  <c r="AE592" i="22"/>
  <c r="AK592" i="22" s="1"/>
  <c r="AE87" i="22"/>
  <c r="AE418" i="22"/>
  <c r="AE508" i="22"/>
  <c r="AE293" i="22"/>
  <c r="AK293" i="22" s="1"/>
  <c r="V737" i="22"/>
  <c r="AE619" i="22"/>
  <c r="AK619" i="22" s="1"/>
  <c r="AE492" i="22"/>
  <c r="AE226" i="22"/>
  <c r="AE518" i="22"/>
  <c r="AE22" i="22"/>
  <c r="AE626" i="22"/>
  <c r="AE439" i="22"/>
  <c r="AE144" i="22"/>
  <c r="AE540" i="22"/>
  <c r="AK540" i="22" s="1"/>
  <c r="AE468" i="22"/>
  <c r="AK468" i="22" s="1"/>
  <c r="AE272" i="22"/>
  <c r="AE319" i="22"/>
  <c r="AE12" i="22"/>
  <c r="AE26" i="22"/>
  <c r="AE722" i="22"/>
  <c r="AK722" i="22" s="1"/>
  <c r="AE601" i="22"/>
  <c r="AE231" i="22"/>
  <c r="AK231" i="22" s="1"/>
  <c r="AE630" i="22"/>
  <c r="AK630" i="22" s="1"/>
  <c r="AE634" i="22"/>
  <c r="AK634" i="22" s="1"/>
  <c r="AE516" i="22"/>
  <c r="AE526" i="22"/>
  <c r="AE176" i="22"/>
  <c r="AE521" i="22"/>
  <c r="AE107" i="22"/>
  <c r="AE460" i="22"/>
  <c r="AE708" i="22"/>
  <c r="AK708" i="22" s="1"/>
  <c r="AE530" i="22"/>
  <c r="AE422" i="22"/>
  <c r="AE411" i="22"/>
  <c r="AE458" i="22"/>
  <c r="AE96" i="22"/>
  <c r="AK96" i="22" s="1"/>
  <c r="AE527" i="22"/>
  <c r="AE465" i="22"/>
  <c r="AK465" i="22" s="1"/>
  <c r="AE233" i="22"/>
  <c r="AK233" i="22" s="1"/>
  <c r="AE657" i="22"/>
  <c r="AE581" i="22"/>
  <c r="AE481" i="22"/>
  <c r="AE585" i="22"/>
  <c r="AE52" i="22"/>
  <c r="AE185" i="22"/>
  <c r="AE464" i="22"/>
  <c r="AK464" i="22" s="1"/>
  <c r="AE607" i="22"/>
  <c r="AK607" i="22" s="1"/>
  <c r="AE189" i="22"/>
  <c r="T7" i="22"/>
  <c r="AE7" i="22" s="1"/>
  <c r="AE346" i="22"/>
  <c r="AE71" i="22"/>
  <c r="AE181" i="22"/>
  <c r="AE487" i="22"/>
  <c r="AE66" i="22"/>
  <c r="AK66" i="22" s="1"/>
  <c r="AE593" i="22"/>
  <c r="AK593" i="22" s="1"/>
  <c r="AE446" i="22"/>
  <c r="AE222" i="22"/>
  <c r="AE668" i="22"/>
  <c r="AK668" i="22" s="1"/>
  <c r="AE690" i="22"/>
  <c r="AE215" i="22"/>
  <c r="AK215" i="22" s="1"/>
  <c r="AE9" i="22"/>
  <c r="AE435" i="22"/>
  <c r="AK435" i="22" s="1"/>
  <c r="AE451" i="22"/>
  <c r="AE378" i="22"/>
  <c r="AK378" i="22" s="1"/>
  <c r="AE389" i="22"/>
  <c r="AE611" i="22"/>
  <c r="AE41" i="22"/>
  <c r="AE676" i="22"/>
  <c r="AK676" i="22" s="1"/>
  <c r="AE566" i="22"/>
  <c r="AE250" i="22"/>
  <c r="AK250" i="22" s="1"/>
  <c r="AE329" i="22"/>
  <c r="AE484" i="22"/>
  <c r="AK484" i="22" s="1"/>
  <c r="AE337" i="22"/>
  <c r="AE661" i="22"/>
  <c r="AE391" i="22"/>
  <c r="AE685" i="22"/>
  <c r="AK685" i="22" s="1"/>
  <c r="AE320" i="22"/>
  <c r="AE356" i="22"/>
  <c r="AE448" i="22"/>
  <c r="AK448" i="22" s="1"/>
  <c r="AE248" i="22"/>
  <c r="AE19" i="22"/>
  <c r="AE223" i="22"/>
  <c r="AK223" i="22" s="1"/>
  <c r="AE196" i="22"/>
  <c r="AE488" i="22"/>
  <c r="AE637" i="22"/>
  <c r="AE444" i="22"/>
  <c r="AK444" i="22" s="1"/>
  <c r="AE366" i="22"/>
  <c r="AK366" i="22" s="1"/>
  <c r="AE253" i="22"/>
  <c r="AK253" i="22" s="1"/>
  <c r="AE212" i="22"/>
  <c r="AE596" i="22"/>
  <c r="AE334" i="22"/>
  <c r="AE618" i="22"/>
  <c r="AK618" i="22" s="1"/>
  <c r="AE428" i="22"/>
  <c r="AE549" i="22"/>
  <c r="AK549" i="22" s="1"/>
  <c r="AE303" i="22"/>
  <c r="AK303" i="22" s="1"/>
  <c r="AE430" i="22"/>
  <c r="AK430" i="22" s="1"/>
  <c r="AE629" i="22"/>
  <c r="AE486" i="22"/>
  <c r="AE555" i="22"/>
  <c r="AE244" i="22"/>
  <c r="AE252" i="22"/>
  <c r="AE322" i="22"/>
  <c r="AK322" i="22" s="1"/>
  <c r="AE653" i="22"/>
  <c r="AK653" i="22" s="1"/>
  <c r="AE408" i="22"/>
  <c r="AE97" i="22"/>
  <c r="AE259" i="22"/>
  <c r="AE292" i="22"/>
  <c r="AE285" i="22"/>
  <c r="AE656" i="22"/>
  <c r="AE471" i="22"/>
  <c r="AE652" i="22"/>
  <c r="AK652" i="22" s="1"/>
  <c r="AE479" i="22"/>
  <c r="AE225" i="22"/>
  <c r="AE306" i="22"/>
  <c r="AK306" i="22" s="1"/>
  <c r="AE624" i="22"/>
  <c r="AE407" i="22"/>
  <c r="AK407" i="22" s="1"/>
  <c r="AE340" i="22"/>
  <c r="AE693" i="22"/>
  <c r="AE714" i="22"/>
  <c r="AK714" i="22" s="1"/>
  <c r="AE123" i="22"/>
  <c r="AE675" i="22"/>
  <c r="AE554" i="22"/>
  <c r="AK554" i="22" s="1"/>
  <c r="AE669" i="22"/>
  <c r="AE490" i="22"/>
  <c r="AK490" i="22" s="1"/>
  <c r="AE95" i="22"/>
  <c r="AE709" i="22"/>
  <c r="AK709" i="22" s="1"/>
  <c r="AE310" i="22"/>
  <c r="AE512" i="22"/>
  <c r="AE613" i="22"/>
  <c r="AE543" i="22"/>
  <c r="AE213" i="22"/>
  <c r="AE162" i="22"/>
  <c r="AE443" i="22"/>
  <c r="AE562" i="22"/>
  <c r="AK562" i="22" s="1"/>
  <c r="AE409" i="22"/>
  <c r="AE93" i="22"/>
  <c r="AE59" i="22"/>
  <c r="AE704" i="22"/>
  <c r="AE500" i="22"/>
  <c r="AE90" i="22"/>
  <c r="AK90" i="22" s="1"/>
  <c r="AE352" i="22"/>
  <c r="AE632" i="22"/>
  <c r="AE655" i="22"/>
  <c r="AE732" i="22"/>
  <c r="AE594" i="22"/>
  <c r="AE456" i="22"/>
  <c r="AE236" i="22"/>
  <c r="AE720" i="22"/>
  <c r="AE145" i="22"/>
  <c r="AE645" i="22"/>
  <c r="AE294" i="22"/>
  <c r="AE491" i="22"/>
  <c r="AE49" i="22"/>
  <c r="AE699" i="22"/>
  <c r="AE13" i="22"/>
  <c r="AE403" i="22"/>
  <c r="AE482" i="22"/>
  <c r="AE614" i="22"/>
  <c r="AE241" i="22"/>
  <c r="AE589" i="22"/>
  <c r="AE627" i="22"/>
  <c r="AE633" i="22"/>
  <c r="AE692" i="22"/>
  <c r="AE183" i="22"/>
  <c r="AE327" i="22"/>
  <c r="AE473" i="22"/>
  <c r="AE235" i="22"/>
  <c r="AE672" i="22"/>
  <c r="AE713" i="22"/>
  <c r="AE92" i="22"/>
  <c r="AK92" i="22" s="1"/>
  <c r="AE11" i="22"/>
  <c r="AE336" i="22"/>
  <c r="AK336" i="22" s="1"/>
  <c r="AE522" i="22"/>
  <c r="AE351" i="22"/>
  <c r="AE640" i="22"/>
  <c r="AE395" i="22"/>
  <c r="AE364" i="22"/>
  <c r="AE345" i="22"/>
  <c r="AE355" i="22"/>
  <c r="AE663" i="22"/>
  <c r="AE133" i="22"/>
  <c r="AE535" i="22"/>
  <c r="AE318" i="22"/>
  <c r="AE383" i="22"/>
  <c r="AE573" i="22"/>
  <c r="AK335" i="22"/>
  <c r="AK138" i="22"/>
  <c r="AK553" i="22"/>
  <c r="AK171" i="22"/>
  <c r="AK406" i="22"/>
  <c r="AK686" i="22"/>
  <c r="AK270" i="22"/>
  <c r="AK451" i="22"/>
  <c r="AK702" i="22"/>
  <c r="AK249" i="22"/>
  <c r="AK278" i="22"/>
  <c r="AK521" i="22"/>
  <c r="AK550" i="22"/>
  <c r="AK239" i="22"/>
  <c r="AK651" i="22"/>
  <c r="AK195" i="22"/>
  <c r="AK429" i="22"/>
  <c r="AK365" i="22"/>
  <c r="AK523" i="22"/>
  <c r="AK370" i="22"/>
  <c r="AK688" i="22"/>
  <c r="AK498" i="22"/>
  <c r="AK332" i="22"/>
  <c r="AK414" i="22"/>
  <c r="AK289" i="22"/>
  <c r="AK665" i="22"/>
  <c r="AK442" i="22"/>
  <c r="AK387" i="22"/>
  <c r="AK226" i="22"/>
  <c r="AK602" i="22"/>
  <c r="AK24" i="22"/>
  <c r="AK517" i="22"/>
  <c r="AK433" i="22"/>
  <c r="AE265" i="22"/>
  <c r="AK267" i="22"/>
  <c r="AK689" i="22"/>
  <c r="AK642" i="22"/>
  <c r="AE281" i="22"/>
  <c r="AK288" i="22"/>
  <c r="AE396" i="22"/>
  <c r="AE373" i="22"/>
  <c r="AE477" i="22"/>
  <c r="AE623" i="22"/>
  <c r="AK308" i="22"/>
  <c r="AK181" i="22"/>
  <c r="AE194" i="22"/>
  <c r="AE416" i="22"/>
  <c r="AK328" i="22"/>
  <c r="AK657" i="22"/>
  <c r="AK159" i="22"/>
  <c r="AK120" i="22"/>
  <c r="AK317" i="22"/>
  <c r="AK563" i="22"/>
  <c r="AK400" i="22"/>
  <c r="AK247" i="22"/>
  <c r="AK314" i="22"/>
  <c r="AK101" i="22"/>
  <c r="AK269" i="22"/>
  <c r="AK434" i="22"/>
  <c r="AK445" i="22"/>
  <c r="AK397" i="22"/>
  <c r="AK301" i="22"/>
  <c r="AK379" i="22"/>
  <c r="AK276" i="22"/>
  <c r="AK460" i="22"/>
  <c r="AK584" i="22"/>
  <c r="AK587" i="22"/>
  <c r="AK609" i="22"/>
  <c r="AK505" i="22"/>
  <c r="AK361" i="22"/>
  <c r="AK453" i="22"/>
  <c r="AK503" i="22"/>
  <c r="AK446" i="22"/>
  <c r="AK515" i="22"/>
  <c r="AK597" i="22"/>
  <c r="AK311" i="22"/>
  <c r="AK608" i="22"/>
  <c r="AK432" i="22"/>
  <c r="AK307" i="22"/>
  <c r="AK329" i="22"/>
  <c r="AK494" i="22"/>
  <c r="AK202" i="22"/>
  <c r="AK641" i="22"/>
  <c r="AK304" i="22"/>
  <c r="AK683" i="22"/>
  <c r="AK392" i="22"/>
  <c r="AK680" i="22"/>
  <c r="AK237" i="22"/>
  <c r="AK357" i="22"/>
  <c r="AK315" i="22"/>
  <c r="AK546" i="22"/>
  <c r="AK439" i="22"/>
  <c r="AK404" i="22"/>
  <c r="AK122" i="22"/>
  <c r="AK402" i="22"/>
  <c r="AK277" i="22"/>
  <c r="AK485" i="22"/>
  <c r="AK283" i="22"/>
  <c r="AK734" i="22"/>
  <c r="AK274" i="22"/>
  <c r="AE221" i="22"/>
  <c r="AK572" i="22"/>
  <c r="AK454" i="22"/>
  <c r="AK659" i="22"/>
  <c r="AK255" i="22"/>
  <c r="AK419" i="22"/>
  <c r="AK369" i="22"/>
  <c r="AK187" i="22"/>
  <c r="AK600" i="22"/>
  <c r="AK557" i="22"/>
  <c r="AK694" i="22"/>
  <c r="AK272" i="22"/>
  <c r="AK588" i="22"/>
  <c r="AK660" i="22"/>
  <c r="AK401" i="22"/>
  <c r="AK514" i="22"/>
  <c r="AK347" i="22"/>
  <c r="AK282" i="22"/>
  <c r="AK132" i="22"/>
  <c r="AK385" i="22"/>
  <c r="AK286" i="22"/>
  <c r="AK674" i="22"/>
  <c r="AK548" i="22"/>
  <c r="AK393" i="22"/>
  <c r="AK475" i="22"/>
  <c r="AK493" i="22"/>
  <c r="AK330" i="22"/>
  <c r="AK398" i="22"/>
  <c r="AK374" i="22"/>
  <c r="AK234" i="22"/>
  <c r="AK298" i="22"/>
  <c r="AK682" i="22"/>
  <c r="AK712" i="22"/>
  <c r="AK415" i="22"/>
  <c r="AK193" i="22"/>
  <c r="AK287" i="22"/>
  <c r="AK189" i="22"/>
  <c r="AK643" i="22"/>
  <c r="AK112" i="22"/>
  <c r="AK568" i="22"/>
  <c r="AK504" i="22"/>
  <c r="AK524" i="22"/>
  <c r="AK48" i="22"/>
  <c r="AK649" i="22"/>
  <c r="AK552" i="22"/>
  <c r="AK583" i="22"/>
  <c r="AK556" i="22"/>
  <c r="AK716" i="22"/>
  <c r="AK612" i="22"/>
  <c r="AE578" i="22"/>
  <c r="AK339" i="22"/>
  <c r="AK705" i="22"/>
  <c r="AK426" i="22"/>
  <c r="AK590" i="22"/>
  <c r="AK346" i="22"/>
  <c r="AK681" i="22"/>
  <c r="AK156" i="22"/>
  <c r="AK621" i="22"/>
  <c r="AK33" i="22"/>
  <c r="AK560" i="22"/>
  <c r="AK571" i="22"/>
  <c r="AK30" i="22"/>
  <c r="AK331" i="22"/>
  <c r="AK125" i="22"/>
  <c r="AK542" i="22"/>
  <c r="AK492" i="22"/>
  <c r="AE711" i="22"/>
  <c r="AE707" i="22"/>
  <c r="AE615" i="22"/>
  <c r="AE94" i="22"/>
  <c r="AE295" i="22"/>
  <c r="AE35" i="22"/>
  <c r="AE729" i="22"/>
  <c r="AE266" i="22"/>
  <c r="AE421" i="22"/>
  <c r="AE360" i="22"/>
  <c r="AE246" i="22"/>
  <c r="AE273" i="22"/>
  <c r="AE696" i="22"/>
  <c r="AE501" i="22"/>
  <c r="AE474" i="22"/>
  <c r="AE470" i="22"/>
  <c r="AE710" i="22"/>
  <c r="AE648" i="22"/>
  <c r="AE243" i="22"/>
  <c r="AE261" i="22"/>
  <c r="AE152" i="22"/>
  <c r="AE386" i="22"/>
  <c r="AE17" i="22"/>
  <c r="AE559" i="22"/>
  <c r="AE684" i="22"/>
  <c r="AE646" i="22"/>
  <c r="AE723" i="22"/>
  <c r="AE326" i="22"/>
  <c r="AE5" i="22"/>
  <c r="AE420" i="22"/>
  <c r="AE670" i="22"/>
  <c r="AE74" i="22"/>
  <c r="AE271" i="22"/>
  <c r="AE461" i="22"/>
  <c r="AE412" i="22"/>
  <c r="AE106" i="22"/>
  <c r="AE321" i="22"/>
  <c r="AE459" i="22"/>
  <c r="AE510" i="22"/>
  <c r="AE368" i="22"/>
  <c r="AE316" i="22"/>
  <c r="AE323" i="22"/>
  <c r="AE673" i="22"/>
  <c r="AE591" i="22"/>
  <c r="AE129" i="22"/>
  <c r="AE697" i="22"/>
  <c r="AE579" i="22"/>
  <c r="AE382" i="22"/>
  <c r="AE511" i="22"/>
  <c r="AE691" i="22"/>
  <c r="AE532" i="22"/>
  <c r="AE405" i="22"/>
  <c r="AE198" i="22"/>
  <c r="AE605" i="22"/>
  <c r="AE399" i="22"/>
  <c r="AE489" i="22"/>
  <c r="AE39" i="22"/>
  <c r="AE507" i="22"/>
  <c r="AE29" i="22"/>
  <c r="AE447" i="22"/>
  <c r="AE384" i="22"/>
  <c r="AE455" i="22"/>
  <c r="AE102" i="22"/>
  <c r="AE31" i="22"/>
  <c r="AE452" i="22"/>
  <c r="AE469" i="22"/>
  <c r="AE344" i="22"/>
  <c r="AE342" i="22"/>
  <c r="AE348" i="22"/>
  <c r="AE520" i="22"/>
  <c r="AE478" i="22"/>
  <c r="AE703" i="22"/>
  <c r="AE168" i="22"/>
  <c r="AE312" i="22"/>
  <c r="AE604" i="22"/>
  <c r="AE717" i="22"/>
  <c r="AE256" i="22"/>
  <c r="AE531" i="22"/>
  <c r="AE706" i="22"/>
  <c r="AE232" i="22"/>
  <c r="AE565" i="22"/>
  <c r="AE3" i="22"/>
  <c r="AE99" i="22"/>
  <c r="AE541" i="22"/>
  <c r="AE381" i="22"/>
  <c r="AE719" i="22"/>
  <c r="AE353" i="22"/>
  <c r="AE558" i="22"/>
  <c r="AE354" i="22"/>
  <c r="AE441" i="22"/>
  <c r="AE647" i="22"/>
  <c r="AE254" i="22"/>
  <c r="AE251" i="22"/>
  <c r="AE574" i="22"/>
  <c r="AE497" i="22"/>
  <c r="AE375" i="22"/>
  <c r="AE610" i="22"/>
  <c r="AE358" i="22"/>
  <c r="AE463" i="22"/>
  <c r="AE721" i="22"/>
  <c r="AE105" i="22"/>
  <c r="AE547" i="22"/>
  <c r="AE580" i="22"/>
  <c r="AE367" i="22"/>
  <c r="AE164" i="22"/>
  <c r="AE128" i="22"/>
  <c r="AE349" i="22"/>
  <c r="AE228" i="22"/>
  <c r="AE677" i="22"/>
  <c r="AE726" i="22"/>
  <c r="AE297" i="22"/>
  <c r="AE528" i="22"/>
  <c r="AE275" i="22"/>
  <c r="AE300" i="22"/>
  <c r="AE625" i="22"/>
  <c r="AE424" i="22"/>
  <c r="AE577" i="22"/>
  <c r="AE537" i="22"/>
  <c r="AE715" i="22"/>
  <c r="AE229" i="22"/>
  <c r="S735" i="22"/>
  <c r="S736" i="22"/>
  <c r="AE622" i="22"/>
  <c r="AE172" i="22"/>
  <c r="AE338" i="22"/>
  <c r="AE635" i="22"/>
  <c r="AE727" i="22"/>
  <c r="AE457" i="22"/>
  <c r="AE586" i="22"/>
  <c r="AE111" i="22"/>
  <c r="AE47" i="22"/>
  <c r="AE506" i="22"/>
  <c r="AE174" i="22"/>
  <c r="AE413" i="22"/>
  <c r="AE245" i="22"/>
  <c r="AE650" i="22"/>
  <c r="AE582" i="22"/>
  <c r="AE264" i="22"/>
  <c r="AE664" i="22"/>
  <c r="AE76" i="22"/>
  <c r="AE238" i="22"/>
  <c r="AE724" i="22"/>
  <c r="AE575" i="22"/>
  <c r="AE388" i="22"/>
  <c r="AE425" i="22"/>
  <c r="AE371" i="22"/>
  <c r="AE679" i="22"/>
  <c r="AE466" i="22"/>
  <c r="AE257" i="22"/>
  <c r="AE462" i="22"/>
  <c r="AE313" i="22"/>
  <c r="AE513" i="22"/>
  <c r="AE725" i="22"/>
  <c r="AE242" i="22"/>
  <c r="AA736" i="22"/>
  <c r="AE472" i="22"/>
  <c r="AE728" i="22"/>
  <c r="AE551" i="22"/>
  <c r="AE209" i="22"/>
  <c r="AE284" i="22"/>
  <c r="AE376" i="22"/>
  <c r="AE359" i="22"/>
  <c r="AE103" i="22"/>
  <c r="AE667" i="22"/>
  <c r="AE631" i="22"/>
  <c r="AE654" i="22"/>
  <c r="AE149" i="22"/>
  <c r="AE324" i="22"/>
  <c r="AE495" i="22"/>
  <c r="AE362" i="22"/>
  <c r="AE143" i="22"/>
  <c r="AE341" i="22"/>
  <c r="AE163" i="22"/>
  <c r="AE576" i="22"/>
  <c r="AE617" i="22"/>
  <c r="AE628" i="22"/>
  <c r="AE603" i="22"/>
  <c r="AE536" i="22"/>
  <c r="AE36" i="22"/>
  <c r="AE662" i="22"/>
  <c r="AE157" i="22"/>
  <c r="AE529" i="22"/>
  <c r="AE533" i="22"/>
  <c r="AE502" i="22"/>
  <c r="AE509" i="22"/>
  <c r="AE390" i="22"/>
  <c r="AE427" i="22"/>
  <c r="P737" i="22"/>
  <c r="M736" i="22"/>
  <c r="AE564" i="22"/>
  <c r="AE309" i="22"/>
  <c r="AE372" i="22"/>
  <c r="AE616" i="22"/>
  <c r="AE394" i="22"/>
  <c r="P736" i="22"/>
  <c r="AE380" i="22"/>
  <c r="AE545" i="22"/>
  <c r="AE65" i="22"/>
  <c r="AE127" i="22"/>
  <c r="AE260" i="22"/>
  <c r="AK86" i="22"/>
  <c r="AE175" i="22"/>
  <c r="AE731" i="22"/>
  <c r="G736" i="22"/>
  <c r="H8" i="22"/>
  <c r="AE6" i="22"/>
  <c r="Q639" i="22"/>
  <c r="T639" i="22" s="1"/>
  <c r="AE437" i="22"/>
  <c r="AE299" i="22"/>
  <c r="AK5" i="22"/>
  <c r="P735" i="22"/>
  <c r="M735" i="22"/>
  <c r="M737" i="22"/>
  <c r="AA735" i="22"/>
  <c r="AA737" i="22"/>
  <c r="Q450" i="22"/>
  <c r="T450" i="22" s="1"/>
  <c r="AE450" i="22" s="1"/>
  <c r="AE46" i="22"/>
  <c r="AK343" i="22"/>
  <c r="AK555" i="22" l="1"/>
  <c r="AK327" i="22"/>
  <c r="AK482" i="22"/>
  <c r="AK692" i="22"/>
  <c r="AK389" i="22"/>
  <c r="AK516" i="22"/>
  <c r="AK656" i="22"/>
  <c r="AK294" i="22"/>
  <c r="AK669" i="22"/>
  <c r="AK500" i="22"/>
  <c r="AK518" i="22"/>
  <c r="AK49" i="22"/>
  <c r="AK292" i="22"/>
  <c r="AK352" i="22"/>
  <c r="AK601" i="22"/>
  <c r="AK9" i="22"/>
  <c r="AK471" i="22"/>
  <c r="AK645" i="22"/>
  <c r="AK632" i="22"/>
  <c r="AK145" i="22"/>
  <c r="AK319" i="22"/>
  <c r="AK337" i="22"/>
  <c r="AK340" i="22"/>
  <c r="AK422" i="22"/>
  <c r="AK87" i="22"/>
  <c r="AK345" i="22"/>
  <c r="AK699" i="22"/>
  <c r="AK704" i="22"/>
  <c r="AK543" i="22"/>
  <c r="AK259" i="22"/>
  <c r="AK486" i="22"/>
  <c r="AK596" i="22"/>
  <c r="AK661" i="22"/>
  <c r="AK611" i="22"/>
  <c r="AK481" i="22"/>
  <c r="AK411" i="22"/>
  <c r="AK526" i="22"/>
  <c r="AK12" i="22"/>
  <c r="AK22" i="22"/>
  <c r="AK418" i="22"/>
  <c r="AK126" i="22"/>
  <c r="AK480" i="22"/>
  <c r="AK573" i="22"/>
  <c r="AK364" i="22"/>
  <c r="AK713" i="22"/>
  <c r="AK627" i="22"/>
  <c r="AK594" i="22"/>
  <c r="AK59" i="22"/>
  <c r="AK675" i="22"/>
  <c r="AK225" i="22"/>
  <c r="AK97" i="22"/>
  <c r="AK212" i="22"/>
  <c r="AK222" i="22"/>
  <c r="AK7" i="22"/>
  <c r="AK522" i="22"/>
  <c r="AK252" i="22"/>
  <c r="AK383" i="22"/>
  <c r="AK395" i="22"/>
  <c r="AK672" i="22"/>
  <c r="AK589" i="22"/>
  <c r="AK491" i="22"/>
  <c r="AK732" i="22"/>
  <c r="AK93" i="22"/>
  <c r="AK512" i="22"/>
  <c r="AK123" i="22"/>
  <c r="AK479" i="22"/>
  <c r="AK408" i="22"/>
  <c r="AK566" i="22"/>
  <c r="AK428" i="22"/>
  <c r="AK95" i="22"/>
  <c r="AK213" i="22"/>
  <c r="AK318" i="22"/>
  <c r="AK640" i="22"/>
  <c r="AK235" i="22"/>
  <c r="AK655" i="22"/>
  <c r="AK310" i="22"/>
  <c r="AK624" i="22"/>
  <c r="AK320" i="22"/>
  <c r="AK581" i="22"/>
  <c r="AK241" i="22"/>
  <c r="AK535" i="22"/>
  <c r="AK351" i="22"/>
  <c r="AK473" i="22"/>
  <c r="AK614" i="22"/>
  <c r="AK133" i="22"/>
  <c r="AK637" i="22"/>
  <c r="AK487" i="22"/>
  <c r="AK185" i="22"/>
  <c r="AK527" i="22"/>
  <c r="AK107" i="22"/>
  <c r="AK443" i="22"/>
  <c r="AK613" i="22"/>
  <c r="AK391" i="22"/>
  <c r="AK409" i="22"/>
  <c r="AK663" i="22"/>
  <c r="AK183" i="22"/>
  <c r="AK403" i="22"/>
  <c r="AK720" i="22"/>
  <c r="AK162" i="22"/>
  <c r="AK285" i="22"/>
  <c r="AK244" i="22"/>
  <c r="AK52" i="22"/>
  <c r="AK355" i="22"/>
  <c r="AK11" i="22"/>
  <c r="AK13" i="22"/>
  <c r="AK236" i="22"/>
  <c r="AK334" i="22"/>
  <c r="AK196" i="22"/>
  <c r="AK41" i="22"/>
  <c r="AK690" i="22"/>
  <c r="AK71" i="22"/>
  <c r="AK585" i="22"/>
  <c r="AK458" i="22"/>
  <c r="AK26" i="22"/>
  <c r="AK626" i="22"/>
  <c r="AK508" i="22"/>
  <c r="AK718" i="22"/>
  <c r="AK46" i="22"/>
  <c r="AK260" i="22"/>
  <c r="AK380" i="22"/>
  <c r="AK372" i="22"/>
  <c r="AK502" i="22"/>
  <c r="AK662" i="22"/>
  <c r="AK628" i="22"/>
  <c r="AK341" i="22"/>
  <c r="AK324" i="22"/>
  <c r="AK667" i="22"/>
  <c r="AK284" i="22"/>
  <c r="AK472" i="22"/>
  <c r="AK513" i="22"/>
  <c r="AK466" i="22"/>
  <c r="AK388" i="22"/>
  <c r="AK76" i="22"/>
  <c r="AK650" i="22"/>
  <c r="AK457" i="22"/>
  <c r="AK424" i="22"/>
  <c r="AK367" i="22"/>
  <c r="AK721" i="22"/>
  <c r="AK375" i="22"/>
  <c r="AK254" i="22"/>
  <c r="AK558" i="22"/>
  <c r="AK541" i="22"/>
  <c r="AK232" i="22"/>
  <c r="AK703" i="22"/>
  <c r="AK342" i="22"/>
  <c r="AK31" i="22"/>
  <c r="AK447" i="22"/>
  <c r="AK489" i="22"/>
  <c r="AK405" i="22"/>
  <c r="AK382" i="22"/>
  <c r="AK591" i="22"/>
  <c r="AK368" i="22"/>
  <c r="AK106" i="22"/>
  <c r="AK326" i="22"/>
  <c r="AK559" i="22"/>
  <c r="AK261" i="22"/>
  <c r="AK470" i="22"/>
  <c r="AK273" i="22"/>
  <c r="AK266" i="22"/>
  <c r="AK94" i="22"/>
  <c r="AK416" i="22"/>
  <c r="AK450" i="22"/>
  <c r="AK437" i="22"/>
  <c r="AK309" i="22"/>
  <c r="AK427" i="22"/>
  <c r="AK533" i="22"/>
  <c r="AK36" i="22"/>
  <c r="AK617" i="22"/>
  <c r="AK143" i="22"/>
  <c r="AK149" i="22"/>
  <c r="AK209" i="22"/>
  <c r="AK313" i="22"/>
  <c r="AK679" i="22"/>
  <c r="AK575" i="22"/>
  <c r="AK664" i="22"/>
  <c r="AK245" i="22"/>
  <c r="AK47" i="22"/>
  <c r="AK622" i="22"/>
  <c r="AK715" i="22"/>
  <c r="AK625" i="22"/>
  <c r="AK297" i="22"/>
  <c r="AK349" i="22"/>
  <c r="AK580" i="22"/>
  <c r="AK463" i="22"/>
  <c r="AK497" i="22"/>
  <c r="AK647" i="22"/>
  <c r="AK353" i="22"/>
  <c r="AK99" i="22"/>
  <c r="AK706" i="22"/>
  <c r="AK478" i="22"/>
  <c r="AK344" i="22"/>
  <c r="AK102" i="22"/>
  <c r="AK29" i="22"/>
  <c r="AK532" i="22"/>
  <c r="AK579" i="22"/>
  <c r="AK673" i="22"/>
  <c r="AK510" i="22"/>
  <c r="AK412" i="22"/>
  <c r="AK723" i="22"/>
  <c r="AK17" i="22"/>
  <c r="AK243" i="22"/>
  <c r="AK246" i="22"/>
  <c r="AK729" i="22"/>
  <c r="AK615" i="22"/>
  <c r="AK194" i="22"/>
  <c r="AK396" i="22"/>
  <c r="AG731" i="22"/>
  <c r="AG735" i="22" s="1"/>
  <c r="AK6" i="22"/>
  <c r="AK175" i="22"/>
  <c r="AK394" i="22"/>
  <c r="AK564" i="22"/>
  <c r="AK390" i="22"/>
  <c r="AK529" i="22"/>
  <c r="AK536" i="22"/>
  <c r="AK576" i="22"/>
  <c r="AK362" i="22"/>
  <c r="AK242" i="22"/>
  <c r="AK462" i="22"/>
  <c r="AK371" i="22"/>
  <c r="AK724" i="22"/>
  <c r="AK413" i="22"/>
  <c r="AK111" i="22"/>
  <c r="AK635" i="22"/>
  <c r="AK537" i="22"/>
  <c r="AK300" i="22"/>
  <c r="AK726" i="22"/>
  <c r="AK547" i="22"/>
  <c r="AK358" i="22"/>
  <c r="AK574" i="22"/>
  <c r="AK441" i="22"/>
  <c r="AK719" i="22"/>
  <c r="AK3" i="22"/>
  <c r="AK531" i="22"/>
  <c r="AK312" i="22"/>
  <c r="AK520" i="22"/>
  <c r="AK469" i="22"/>
  <c r="AK455" i="22"/>
  <c r="AK507" i="22"/>
  <c r="AK605" i="22"/>
  <c r="AK691" i="22"/>
  <c r="AK697" i="22"/>
  <c r="AK323" i="22"/>
  <c r="AK459" i="22"/>
  <c r="AK420" i="22"/>
  <c r="AK646" i="22"/>
  <c r="AK386" i="22"/>
  <c r="AK648" i="22"/>
  <c r="AK501" i="22"/>
  <c r="AK360" i="22"/>
  <c r="AK35" i="22"/>
  <c r="AK707" i="22"/>
  <c r="AK578" i="22"/>
  <c r="AK623" i="22"/>
  <c r="AK299" i="22"/>
  <c r="AK545" i="22"/>
  <c r="AK616" i="22"/>
  <c r="AK509" i="22"/>
  <c r="AK603" i="22"/>
  <c r="AK495" i="22"/>
  <c r="AK631" i="22"/>
  <c r="AK376" i="22"/>
  <c r="AK725" i="22"/>
  <c r="AK257" i="22"/>
  <c r="AK425" i="22"/>
  <c r="AK238" i="22"/>
  <c r="AK582" i="22"/>
  <c r="AK174" i="22"/>
  <c r="AK586" i="22"/>
  <c r="AK338" i="22"/>
  <c r="AK577" i="22"/>
  <c r="AK677" i="22"/>
  <c r="AK164" i="22"/>
  <c r="AK105" i="22"/>
  <c r="AK610" i="22"/>
  <c r="AK251" i="22"/>
  <c r="AK354" i="22"/>
  <c r="AK381" i="22"/>
  <c r="AK565" i="22"/>
  <c r="AK256" i="22"/>
  <c r="AK348" i="22"/>
  <c r="AK452" i="22"/>
  <c r="AK384" i="22"/>
  <c r="AK39" i="22"/>
  <c r="AK198" i="22"/>
  <c r="AK511" i="22"/>
  <c r="AK316" i="22"/>
  <c r="AK321" i="22"/>
  <c r="AK271" i="22"/>
  <c r="AK684" i="22"/>
  <c r="AK152" i="22"/>
  <c r="AK710" i="22"/>
  <c r="AK696" i="22"/>
  <c r="AK421" i="22"/>
  <c r="AK295" i="22"/>
  <c r="AK221" i="22"/>
  <c r="AK265" i="22"/>
  <c r="Q736" i="22"/>
  <c r="AK731" i="22"/>
  <c r="Q735" i="22"/>
  <c r="T737" i="22"/>
  <c r="Q737" i="22"/>
  <c r="AE8" i="22"/>
  <c r="H735" i="22"/>
  <c r="H736" i="22"/>
  <c r="AE736" i="22"/>
  <c r="AE639" i="22"/>
  <c r="T736" i="22"/>
  <c r="AG737" i="22"/>
  <c r="AE737" i="22"/>
  <c r="T735" i="22"/>
  <c r="AK737" i="22" l="1"/>
  <c r="AK639" i="22"/>
  <c r="AE735" i="22"/>
  <c r="AK736" i="22" l="1"/>
  <c r="AK735" i="22"/>
</calcChain>
</file>

<file path=xl/sharedStrings.xml><?xml version="1.0" encoding="utf-8"?>
<sst xmlns="http://schemas.openxmlformats.org/spreadsheetml/2006/main" count="13921" uniqueCount="1357">
  <si>
    <t>N /20</t>
  </si>
  <si>
    <t>N /60</t>
  </si>
  <si>
    <t>NOTE/20</t>
  </si>
  <si>
    <t>Temps</t>
  </si>
  <si>
    <t>Allure</t>
  </si>
  <si>
    <t>Force</t>
  </si>
  <si>
    <t>en kg</t>
  </si>
  <si>
    <t>en cm</t>
  </si>
  <si>
    <t>N chut.</t>
  </si>
  <si>
    <t>Note /20</t>
  </si>
  <si>
    <t>Vit. 50m</t>
  </si>
  <si>
    <t>en sec</t>
  </si>
  <si>
    <t>Détente verticale</t>
  </si>
  <si>
    <t>GARCONS</t>
  </si>
  <si>
    <t>FILLES</t>
  </si>
  <si>
    <t>Force Maxi des bras</t>
  </si>
  <si>
    <t>Endurance</t>
  </si>
  <si>
    <t>Tps au test</t>
  </si>
  <si>
    <t>Km/h</t>
  </si>
  <si>
    <t>Coordination</t>
  </si>
  <si>
    <t>Vitesse 20M</t>
  </si>
  <si>
    <t>Vitesse 50M</t>
  </si>
  <si>
    <t>Vitesse 30M lancé</t>
  </si>
  <si>
    <t>Souplesse</t>
  </si>
  <si>
    <t>Equilibre</t>
  </si>
  <si>
    <t>Natation</t>
  </si>
  <si>
    <t xml:space="preserve">50M </t>
  </si>
  <si>
    <t>L1</t>
  </si>
  <si>
    <t>Place/</t>
  </si>
  <si>
    <t>ALEXANDRE</t>
  </si>
  <si>
    <t>MARINE</t>
  </si>
  <si>
    <t>HUGO</t>
  </si>
  <si>
    <t>VALENTIN</t>
  </si>
  <si>
    <t>MEHDI</t>
  </si>
  <si>
    <t>MULLER</t>
  </si>
  <si>
    <t>SCHMITT</t>
  </si>
  <si>
    <t>MARTIN</t>
  </si>
  <si>
    <t>BENAALI</t>
  </si>
  <si>
    <t>KUHN</t>
  </si>
  <si>
    <t>WAGNER</t>
  </si>
  <si>
    <t>WOLFF</t>
  </si>
  <si>
    <t>N/5</t>
  </si>
  <si>
    <t>N/10</t>
  </si>
  <si>
    <t>N/20</t>
  </si>
  <si>
    <t>N /10</t>
  </si>
  <si>
    <t>PRENOM</t>
  </si>
  <si>
    <t>Vitesse</t>
  </si>
  <si>
    <t>Motricité</t>
  </si>
  <si>
    <t>Développer
Couché</t>
  </si>
  <si>
    <t>Détente
Verticale</t>
  </si>
  <si>
    <t>NOTE/10</t>
  </si>
  <si>
    <t>NOTE/5</t>
  </si>
  <si>
    <t>Natation 50M</t>
  </si>
  <si>
    <t>F</t>
  </si>
  <si>
    <t>WENDLING</t>
  </si>
  <si>
    <t>Poids</t>
  </si>
  <si>
    <t>Ratio</t>
  </si>
  <si>
    <t>Perf Femmes</t>
  </si>
  <si>
    <t>perf hommes</t>
  </si>
  <si>
    <t>Moyennes filles</t>
  </si>
  <si>
    <t>Moyennes garçon</t>
  </si>
  <si>
    <t>Moyenne promotion</t>
  </si>
  <si>
    <t>N° Etudiant</t>
  </si>
  <si>
    <t>Tests BCPE
Pratique</t>
  </si>
  <si>
    <t>en mn.sec</t>
  </si>
  <si>
    <t>en km/h</t>
  </si>
  <si>
    <t>Tests BCPE
Théorie</t>
  </si>
  <si>
    <t xml:space="preserve">BCPE
</t>
  </si>
  <si>
    <t>ADAM</t>
  </si>
  <si>
    <t>FLORIAN</t>
  </si>
  <si>
    <t>ANTOINE</t>
  </si>
  <si>
    <t>BENJAMIN</t>
  </si>
  <si>
    <t>LUCAS</t>
  </si>
  <si>
    <t>SARAH</t>
  </si>
  <si>
    <t>MARIE</t>
  </si>
  <si>
    <t>JULIEN</t>
  </si>
  <si>
    <t>LISA</t>
  </si>
  <si>
    <t>ZAKARIA</t>
  </si>
  <si>
    <t>GAUTHIER</t>
  </si>
  <si>
    <t>LUCIE</t>
  </si>
  <si>
    <t>NATHAN</t>
  </si>
  <si>
    <t>TOM</t>
  </si>
  <si>
    <t>YANIS</t>
  </si>
  <si>
    <t>NOÉMIE</t>
  </si>
  <si>
    <t>YOUNES</t>
  </si>
  <si>
    <t>THOMAS</t>
  </si>
  <si>
    <t>MATTHIEU</t>
  </si>
  <si>
    <t>ARNAUD</t>
  </si>
  <si>
    <t>QUENTIN</t>
  </si>
  <si>
    <t>LOUIS</t>
  </si>
  <si>
    <t>ELSA</t>
  </si>
  <si>
    <t>SIMON</t>
  </si>
  <si>
    <t>EMMA</t>
  </si>
  <si>
    <t>MATTÉO</t>
  </si>
  <si>
    <t>LÉA</t>
  </si>
  <si>
    <t>YANN</t>
  </si>
  <si>
    <t>ARTHUR</t>
  </si>
  <si>
    <t>ALEXIS</t>
  </si>
  <si>
    <t>ROMAIN</t>
  </si>
  <si>
    <t>JULES</t>
  </si>
  <si>
    <t>MAXIME</t>
  </si>
  <si>
    <t>CLARA</t>
  </si>
  <si>
    <t>ANTONIN</t>
  </si>
  <si>
    <t>JUSTINE</t>
  </si>
  <si>
    <t>VICTOR</t>
  </si>
  <si>
    <t>LOUISE</t>
  </si>
  <si>
    <t>CLEMENT</t>
  </si>
  <si>
    <t>THEO</t>
  </si>
  <si>
    <t>COLIN</t>
  </si>
  <si>
    <t>PAUL</t>
  </si>
  <si>
    <t>LILIAN</t>
  </si>
  <si>
    <t>SAMUEL</t>
  </si>
  <si>
    <t>LÉO</t>
  </si>
  <si>
    <t>GUILLAUME</t>
  </si>
  <si>
    <t>OSCAR</t>
  </si>
  <si>
    <t>CHLOÉ</t>
  </si>
  <si>
    <t>MOHAMED</t>
  </si>
  <si>
    <t>ENZO</t>
  </si>
  <si>
    <t>THÉO</t>
  </si>
  <si>
    <t>NOA</t>
  </si>
  <si>
    <t>MANON</t>
  </si>
  <si>
    <t>LOÏC</t>
  </si>
  <si>
    <t>CLÉMENT</t>
  </si>
  <si>
    <t>AXEL</t>
  </si>
  <si>
    <t>BASTIEN</t>
  </si>
  <si>
    <t>OCÉANE</t>
  </si>
  <si>
    <t>CORENTIN</t>
  </si>
  <si>
    <t>MATHIEU</t>
  </si>
  <si>
    <t>NICOLAS</t>
  </si>
  <si>
    <t>JEAN</t>
  </si>
  <si>
    <t>CHARLES</t>
  </si>
  <si>
    <t>BAPTISTE</t>
  </si>
  <si>
    <t>EVA</t>
  </si>
  <si>
    <t>KELLER</t>
  </si>
  <si>
    <t>ADRIEN</t>
  </si>
  <si>
    <t>CHARLOTTE</t>
  </si>
  <si>
    <t>ANTHONY</t>
  </si>
  <si>
    <t>THIBAUT</t>
  </si>
  <si>
    <t>MAËL</t>
  </si>
  <si>
    <t>TRISTAN</t>
  </si>
  <si>
    <t>LEA</t>
  </si>
  <si>
    <t>LARA</t>
  </si>
  <si>
    <t>LUDOVIC</t>
  </si>
  <si>
    <t>BRYAN</t>
  </si>
  <si>
    <t>ROBIN</t>
  </si>
  <si>
    <t>GAËTAN</t>
  </si>
  <si>
    <t>DAVID</t>
  </si>
  <si>
    <t>RACON</t>
  </si>
  <si>
    <t>MARGAUX</t>
  </si>
  <si>
    <t>NOÉ</t>
  </si>
  <si>
    <t>JORIS</t>
  </si>
  <si>
    <t>ELISE</t>
  </si>
  <si>
    <t>YOHAN</t>
  </si>
  <si>
    <t>MARIUS</t>
  </si>
  <si>
    <t>Vit. 20m</t>
  </si>
  <si>
    <t>souplgarçon</t>
  </si>
  <si>
    <t>souplfille</t>
  </si>
  <si>
    <t>ABI</t>
  </si>
  <si>
    <t>NOM</t>
  </si>
  <si>
    <t>Développé Couché</t>
  </si>
  <si>
    <t>Détente Verticale</t>
  </si>
  <si>
    <t>Général</t>
  </si>
  <si>
    <t>15 cm</t>
  </si>
  <si>
    <t>Vitesse 50m</t>
  </si>
  <si>
    <t>2''83</t>
  </si>
  <si>
    <t>Vitesse 20m</t>
  </si>
  <si>
    <t>Développé Couché Rmax</t>
  </si>
  <si>
    <t>Développé Couché Ratio</t>
  </si>
  <si>
    <t>0 chute</t>
  </si>
  <si>
    <t>Général Tests</t>
  </si>
  <si>
    <t>Général Ecrit</t>
  </si>
  <si>
    <t>ABOU EL HASSEN</t>
  </si>
  <si>
    <t>ABDELKARIM</t>
  </si>
  <si>
    <t>JULIAN</t>
  </si>
  <si>
    <t>MATTEO</t>
  </si>
  <si>
    <t>TANGUY</t>
  </si>
  <si>
    <t>MÉLISSA</t>
  </si>
  <si>
    <t>CORDIER</t>
  </si>
  <si>
    <t>JORDAN</t>
  </si>
  <si>
    <t>STEVEN</t>
  </si>
  <si>
    <t>PAULINE</t>
  </si>
  <si>
    <t>DEUSCHER</t>
  </si>
  <si>
    <t>MATHIAS</t>
  </si>
  <si>
    <t>GAËL</t>
  </si>
  <si>
    <t>EHRHARD</t>
  </si>
  <si>
    <t>ELIAS</t>
  </si>
  <si>
    <t>FUCHS</t>
  </si>
  <si>
    <t>CHRISTOPHE</t>
  </si>
  <si>
    <t>NOAH</t>
  </si>
  <si>
    <t>GRADIT</t>
  </si>
  <si>
    <t>GRELING</t>
  </si>
  <si>
    <t>LAETITIA</t>
  </si>
  <si>
    <t>HAMZA</t>
  </si>
  <si>
    <t>YANNIS</t>
  </si>
  <si>
    <t>KASPER</t>
  </si>
  <si>
    <t>THIBAULT</t>
  </si>
  <si>
    <t>KOENIG</t>
  </si>
  <si>
    <t>EMILE</t>
  </si>
  <si>
    <t>NASSIM</t>
  </si>
  <si>
    <t>BASILE</t>
  </si>
  <si>
    <t>LIDIN</t>
  </si>
  <si>
    <t>MATOS SOUSA</t>
  </si>
  <si>
    <t>RODRIGO</t>
  </si>
  <si>
    <t>LOANN</t>
  </si>
  <si>
    <t>MOATAMEDI</t>
  </si>
  <si>
    <t>NAVID</t>
  </si>
  <si>
    <t>YOAN</t>
  </si>
  <si>
    <t>NÉROME</t>
  </si>
  <si>
    <t>LAURIE</t>
  </si>
  <si>
    <t>ROTH</t>
  </si>
  <si>
    <t>RAPHAËL</t>
  </si>
  <si>
    <t>SCHATZ</t>
  </si>
  <si>
    <t>TITOUAN</t>
  </si>
  <si>
    <t>WEBER</t>
  </si>
  <si>
    <t>WEISS</t>
  </si>
  <si>
    <t>DSP</t>
  </si>
  <si>
    <t>M</t>
  </si>
  <si>
    <t>107 kg</t>
  </si>
  <si>
    <t>13 cm</t>
  </si>
  <si>
    <t>Équilibre</t>
  </si>
  <si>
    <t>en min</t>
  </si>
  <si>
    <t>nb chutes</t>
  </si>
  <si>
    <t xml:space="preserve">PODIUMS FÉMININS TESTS BCPE </t>
  </si>
  <si>
    <t xml:space="preserve">PODIUMS MASCULINS TESTS BCPE </t>
  </si>
  <si>
    <t>ACAR</t>
  </si>
  <si>
    <t>AYLA</t>
  </si>
  <si>
    <t>AHRENS</t>
  </si>
  <si>
    <t>CÉCILIA</t>
  </si>
  <si>
    <t>AKBAL</t>
  </si>
  <si>
    <t>ERWIN</t>
  </si>
  <si>
    <t>ARNOLD</t>
  </si>
  <si>
    <t>ASLAN</t>
  </si>
  <si>
    <t>OZAN</t>
  </si>
  <si>
    <t>BARTESCH</t>
  </si>
  <si>
    <t>EDELTRUD-MARIA</t>
  </si>
  <si>
    <t>BASTIAN</t>
  </si>
  <si>
    <t>BAUMLIN</t>
  </si>
  <si>
    <t>BELKHADIR</t>
  </si>
  <si>
    <t>MAHER</t>
  </si>
  <si>
    <t>BELLAHCENE</t>
  </si>
  <si>
    <t>MERIEM</t>
  </si>
  <si>
    <t>BELMADANI</t>
  </si>
  <si>
    <t>BEN AMMAR</t>
  </si>
  <si>
    <t>ZIED</t>
  </si>
  <si>
    <t>BERGÉ</t>
  </si>
  <si>
    <t>BILGER-BERAUD</t>
  </si>
  <si>
    <t>BIOT</t>
  </si>
  <si>
    <t>ANTHONIN</t>
  </si>
  <si>
    <t>BLAZEVIC</t>
  </si>
  <si>
    <t>CHIARA</t>
  </si>
  <si>
    <t>BODENAN</t>
  </si>
  <si>
    <t>BOECKEL</t>
  </si>
  <si>
    <t>BOHONOS</t>
  </si>
  <si>
    <t>BOLLINGER</t>
  </si>
  <si>
    <t>BOTOUMAMOU</t>
  </si>
  <si>
    <t>BOUFFAY</t>
  </si>
  <si>
    <t>BRUNING</t>
  </si>
  <si>
    <t>CAMBON</t>
  </si>
  <si>
    <t>CANEVA</t>
  </si>
  <si>
    <t>MELISSA</t>
  </si>
  <si>
    <t>MATÉO</t>
  </si>
  <si>
    <t>CARON</t>
  </si>
  <si>
    <t>CENGIZ</t>
  </si>
  <si>
    <t>DILARA</t>
  </si>
  <si>
    <t>CETIN</t>
  </si>
  <si>
    <t>YAKUP-HAN</t>
  </si>
  <si>
    <t>CHÉNILCO</t>
  </si>
  <si>
    <t>DIOLINDA</t>
  </si>
  <si>
    <t>CHRISTMANN</t>
  </si>
  <si>
    <t>CIANCI</t>
  </si>
  <si>
    <t>CLISSON</t>
  </si>
  <si>
    <t>COFFRE</t>
  </si>
  <si>
    <t>COLLE</t>
  </si>
  <si>
    <t>COMMUN</t>
  </si>
  <si>
    <t>COULPIED</t>
  </si>
  <si>
    <t>CROS-FABRE</t>
  </si>
  <si>
    <t>DA COSTA</t>
  </si>
  <si>
    <t>DAVIOT</t>
  </si>
  <si>
    <t>DE OLIVEIRA</t>
  </si>
  <si>
    <t>DECOOL</t>
  </si>
  <si>
    <t>DIB</t>
  </si>
  <si>
    <t>DIDIER</t>
  </si>
  <si>
    <t>FLORINE</t>
  </si>
  <si>
    <t>DIEBOLD</t>
  </si>
  <si>
    <t>VINCENT</t>
  </si>
  <si>
    <t>DJORDJEVIC</t>
  </si>
  <si>
    <t>DOLIS</t>
  </si>
  <si>
    <t>DUPONT</t>
  </si>
  <si>
    <t>LAURIANE</t>
  </si>
  <si>
    <t>DUQUE</t>
  </si>
  <si>
    <t>DURANTON-KATCHAVENDA</t>
  </si>
  <si>
    <t>LINO</t>
  </si>
  <si>
    <t>DUSEHU</t>
  </si>
  <si>
    <t>EHLERS</t>
  </si>
  <si>
    <t>SVEN</t>
  </si>
  <si>
    <t>EHSAN ZIAH</t>
  </si>
  <si>
    <t>EL IDRISSI</t>
  </si>
  <si>
    <t>IBRAHIM</t>
  </si>
  <si>
    <t>ENDERLIN</t>
  </si>
  <si>
    <t>ESTIOT</t>
  </si>
  <si>
    <t>FAGOT</t>
  </si>
  <si>
    <t>YAËL</t>
  </si>
  <si>
    <t>FERUZI</t>
  </si>
  <si>
    <t>FORTHOFFER</t>
  </si>
  <si>
    <t>FRANCIS</t>
  </si>
  <si>
    <t>GABOR</t>
  </si>
  <si>
    <t>GALLIATH</t>
  </si>
  <si>
    <t>GANGLOFF</t>
  </si>
  <si>
    <t>ÉMILIE</t>
  </si>
  <si>
    <t>GARCIA</t>
  </si>
  <si>
    <t>AMANDINE</t>
  </si>
  <si>
    <t>GUILLARD</t>
  </si>
  <si>
    <t>HAENSEL</t>
  </si>
  <si>
    <t>HARB</t>
  </si>
  <si>
    <t>AMER</t>
  </si>
  <si>
    <t>HAUMESSER</t>
  </si>
  <si>
    <t>HAUSWALD</t>
  </si>
  <si>
    <t>INES</t>
  </si>
  <si>
    <t>HERRGOTT</t>
  </si>
  <si>
    <t>HESSMANN</t>
  </si>
  <si>
    <t>GAUTIER</t>
  </si>
  <si>
    <t>HIRSCHMULLER</t>
  </si>
  <si>
    <t>EMMANUELLE</t>
  </si>
  <si>
    <t>HUMMEL</t>
  </si>
  <si>
    <t>LAURE</t>
  </si>
  <si>
    <t>HUSER</t>
  </si>
  <si>
    <t>HUVÉ</t>
  </si>
  <si>
    <t>JAEGER</t>
  </si>
  <si>
    <t>JANON</t>
  </si>
  <si>
    <t>JEAN DIT CADET</t>
  </si>
  <si>
    <t>TIÉFEN</t>
  </si>
  <si>
    <t>JEHL</t>
  </si>
  <si>
    <t>SWANN</t>
  </si>
  <si>
    <t>KABAOGLU</t>
  </si>
  <si>
    <t>SALEH</t>
  </si>
  <si>
    <t>KARA</t>
  </si>
  <si>
    <t>LAHOUNA</t>
  </si>
  <si>
    <t>KAUFFMANN</t>
  </si>
  <si>
    <t>IROY</t>
  </si>
  <si>
    <t>KEIFLIN</t>
  </si>
  <si>
    <t>KELLNER</t>
  </si>
  <si>
    <t>KHEMIS</t>
  </si>
  <si>
    <t>MERLIN</t>
  </si>
  <si>
    <t>KHODIKHUZHAEV</t>
  </si>
  <si>
    <t>AMIRBEK</t>
  </si>
  <si>
    <t>KIEFFER</t>
  </si>
  <si>
    <t>KILIC</t>
  </si>
  <si>
    <t>CEMANUR</t>
  </si>
  <si>
    <t>KLEIN</t>
  </si>
  <si>
    <t>KLEINMANN</t>
  </si>
  <si>
    <t>KNOPPERS</t>
  </si>
  <si>
    <t>GWENN</t>
  </si>
  <si>
    <t>KOERCKEL</t>
  </si>
  <si>
    <t>KOUADJIA</t>
  </si>
  <si>
    <t>ZENO</t>
  </si>
  <si>
    <t>STAN</t>
  </si>
  <si>
    <t>MATHÉO</t>
  </si>
  <si>
    <t>LAMBOUR</t>
  </si>
  <si>
    <t>LANDOLFO</t>
  </si>
  <si>
    <t>DONATO</t>
  </si>
  <si>
    <t>LAZRAQUE</t>
  </si>
  <si>
    <t>JAWED</t>
  </si>
  <si>
    <t>LECCE</t>
  </si>
  <si>
    <t>GABRIEL</t>
  </si>
  <si>
    <t>LEIPP</t>
  </si>
  <si>
    <t>LELIÈVRE</t>
  </si>
  <si>
    <t>ELISA</t>
  </si>
  <si>
    <t>LIEBER</t>
  </si>
  <si>
    <t>LIROT</t>
  </si>
  <si>
    <t>LOPEZ</t>
  </si>
  <si>
    <t>LOUCHE</t>
  </si>
  <si>
    <t>ÉRIC</t>
  </si>
  <si>
    <t>JADE</t>
  </si>
  <si>
    <t>LY</t>
  </si>
  <si>
    <t>MAGY</t>
  </si>
  <si>
    <t>LEONIE</t>
  </si>
  <si>
    <t>MARCHAIS</t>
  </si>
  <si>
    <t>LORINE</t>
  </si>
  <si>
    <t>MARIN</t>
  </si>
  <si>
    <t>MARQUIS</t>
  </si>
  <si>
    <t>DORIANNE</t>
  </si>
  <si>
    <t>MARSAT</t>
  </si>
  <si>
    <t>FÉLIX</t>
  </si>
  <si>
    <t>MAUHIN</t>
  </si>
  <si>
    <t>MAURER</t>
  </si>
  <si>
    <t>MEGNIN</t>
  </si>
  <si>
    <t>IVANOE</t>
  </si>
  <si>
    <t>YASSINE</t>
  </si>
  <si>
    <t>MEJIDOV</t>
  </si>
  <si>
    <t>LOU</t>
  </si>
  <si>
    <t>MERTZ</t>
  </si>
  <si>
    <t>HUSEYIN</t>
  </si>
  <si>
    <t>METZGER</t>
  </si>
  <si>
    <t>MEYER</t>
  </si>
  <si>
    <t>MICHEL-LEBLOIS</t>
  </si>
  <si>
    <t>MONTENERI</t>
  </si>
  <si>
    <t>MOREAU</t>
  </si>
  <si>
    <t>SYDNEY</t>
  </si>
  <si>
    <t>EMELINE</t>
  </si>
  <si>
    <t>NAITLAMAAZ</t>
  </si>
  <si>
    <t>IMRANE YANIS</t>
  </si>
  <si>
    <t>JORY</t>
  </si>
  <si>
    <t>NKODIA</t>
  </si>
  <si>
    <t>JASON</t>
  </si>
  <si>
    <t>MATEO</t>
  </si>
  <si>
    <t>SHIREL</t>
  </si>
  <si>
    <t>HAKIM</t>
  </si>
  <si>
    <t>PARQUIER</t>
  </si>
  <si>
    <t>MARGO</t>
  </si>
  <si>
    <t>PECHIN</t>
  </si>
  <si>
    <t>KYLIAN</t>
  </si>
  <si>
    <t>PERNOT</t>
  </si>
  <si>
    <t>ANAÏS</t>
  </si>
  <si>
    <t>SACHA</t>
  </si>
  <si>
    <t>ESTELLE</t>
  </si>
  <si>
    <t>ELODIE</t>
  </si>
  <si>
    <t>PROVOT</t>
  </si>
  <si>
    <t>RAFFIN</t>
  </si>
  <si>
    <t>RASSON</t>
  </si>
  <si>
    <t>REICHEL</t>
  </si>
  <si>
    <t>DESIREE</t>
  </si>
  <si>
    <t>JOHANN</t>
  </si>
  <si>
    <t>RIBEIRO</t>
  </si>
  <si>
    <t>RITTER</t>
  </si>
  <si>
    <t>JESSY</t>
  </si>
  <si>
    <t>ROGOL</t>
  </si>
  <si>
    <t>ANDERSON</t>
  </si>
  <si>
    <t>ROMANO</t>
  </si>
  <si>
    <t>ROOS</t>
  </si>
  <si>
    <t>LOU-MAAIA</t>
  </si>
  <si>
    <t>ROSENBERG</t>
  </si>
  <si>
    <t>ROBERTO</t>
  </si>
  <si>
    <t>LÉON</t>
  </si>
  <si>
    <t>SAADALLAH</t>
  </si>
  <si>
    <t>ASSAN</t>
  </si>
  <si>
    <t>CYPRIEN</t>
  </si>
  <si>
    <t>SANTORO</t>
  </si>
  <si>
    <t>SARAFALY</t>
  </si>
  <si>
    <t>SASORITH</t>
  </si>
  <si>
    <t>TAO-FIK</t>
  </si>
  <si>
    <t>SCHICKEL</t>
  </si>
  <si>
    <t>SCHINDELMEYER</t>
  </si>
  <si>
    <t>SCHMID</t>
  </si>
  <si>
    <t>ANGELIKA</t>
  </si>
  <si>
    <t>ARNO</t>
  </si>
  <si>
    <t>SCHNELLER</t>
  </si>
  <si>
    <t>SCHUSTER</t>
  </si>
  <si>
    <t>GÉRALD</t>
  </si>
  <si>
    <t>LILOU</t>
  </si>
  <si>
    <t>SINA</t>
  </si>
  <si>
    <t>SISSOKO</t>
  </si>
  <si>
    <t>SPIEGEL</t>
  </si>
  <si>
    <t>MAÏCKEL</t>
  </si>
  <si>
    <t>STALLER</t>
  </si>
  <si>
    <t>STEINMETZ</t>
  </si>
  <si>
    <t>STOMP</t>
  </si>
  <si>
    <t>KAREL</t>
  </si>
  <si>
    <t>TAKALINE</t>
  </si>
  <si>
    <t>JAHED</t>
  </si>
  <si>
    <t>ESTÉBAN</t>
  </si>
  <si>
    <t>TOSSA GBEGO</t>
  </si>
  <si>
    <t>PASCAL</t>
  </si>
  <si>
    <t>TRANG</t>
  </si>
  <si>
    <t>JOHNNY</t>
  </si>
  <si>
    <t>TRAORE</t>
  </si>
  <si>
    <t>VALIBOUZE</t>
  </si>
  <si>
    <t>VALLOT</t>
  </si>
  <si>
    <t>VO</t>
  </si>
  <si>
    <t>MEGHAN</t>
  </si>
  <si>
    <t>WASSER</t>
  </si>
  <si>
    <t>WATRIN</t>
  </si>
  <si>
    <t>ANASTASIA</t>
  </si>
  <si>
    <t>WATZKY</t>
  </si>
  <si>
    <t>WITTMER</t>
  </si>
  <si>
    <t>WOELFL</t>
  </si>
  <si>
    <t>YANG</t>
  </si>
  <si>
    <t>VAL</t>
  </si>
  <si>
    <t>VALIDÉ</t>
  </si>
  <si>
    <r>
      <rPr>
        <sz val="10"/>
        <rFont val="Arial"/>
        <family val="2"/>
      </rPr>
      <t>N° Etudiant</t>
    </r>
  </si>
  <si>
    <r>
      <rPr>
        <sz val="10"/>
        <rFont val="Arial"/>
        <family val="2"/>
      </rPr>
      <t>Nom patronymique</t>
    </r>
  </si>
  <si>
    <t>POIDS</t>
  </si>
  <si>
    <t>DEF</t>
  </si>
  <si>
    <t>BILGER--BERAUD</t>
  </si>
  <si>
    <t>CROS--FABRE</t>
  </si>
  <si>
    <t>HEZARIFEND</t>
  </si>
  <si>
    <t>YACINE</t>
  </si>
  <si>
    <t>MICHEL--LEBLOIS</t>
  </si>
  <si>
    <t>TESTS BCPE 2021-2022</t>
  </si>
  <si>
    <t>AFFENBERGER</t>
  </si>
  <si>
    <t>LUKA</t>
  </si>
  <si>
    <t>AHMED BOUDOUDA</t>
  </si>
  <si>
    <t>AIT JLOULAT</t>
  </si>
  <si>
    <t>ZAYD</t>
  </si>
  <si>
    <t>AJENOE</t>
  </si>
  <si>
    <t>SYLKK</t>
  </si>
  <si>
    <t>ALEMSHIRAZI</t>
  </si>
  <si>
    <t>SEYEDEH YASAMAN</t>
  </si>
  <si>
    <t>ALJAF</t>
  </si>
  <si>
    <t>AHMAD</t>
  </si>
  <si>
    <t>ALLAND</t>
  </si>
  <si>
    <t>ALRIC</t>
  </si>
  <si>
    <t>MARIO</t>
  </si>
  <si>
    <t>AMRANI</t>
  </si>
  <si>
    <t>ZAKARYA</t>
  </si>
  <si>
    <t>ANDRÉ</t>
  </si>
  <si>
    <t>CAMILLE</t>
  </si>
  <si>
    <t>ANDRES</t>
  </si>
  <si>
    <t>LENNY</t>
  </si>
  <si>
    <t>ANDRIAMAMPIANINA</t>
  </si>
  <si>
    <t>TOKY</t>
  </si>
  <si>
    <t>AMBOS</t>
  </si>
  <si>
    <t>DORYAN</t>
  </si>
  <si>
    <t>ROMUALD</t>
  </si>
  <si>
    <t>AUBUT</t>
  </si>
  <si>
    <t>AVAYSOV</t>
  </si>
  <si>
    <t>MANSUR</t>
  </si>
  <si>
    <t>AVOINE</t>
  </si>
  <si>
    <t>BADER</t>
  </si>
  <si>
    <t>BAJORSKI</t>
  </si>
  <si>
    <t>HENRI</t>
  </si>
  <si>
    <t>BAKARI</t>
  </si>
  <si>
    <t>KASSIM</t>
  </si>
  <si>
    <t>BALTZER</t>
  </si>
  <si>
    <t>BASSEVILLE</t>
  </si>
  <si>
    <t>STEEVEN</t>
  </si>
  <si>
    <t>BASTIER</t>
  </si>
  <si>
    <t>BEAUDOING</t>
  </si>
  <si>
    <t>VIRGIL</t>
  </si>
  <si>
    <t>BECKER</t>
  </si>
  <si>
    <t>HECTOR</t>
  </si>
  <si>
    <t>BEI</t>
  </si>
  <si>
    <t>BELKAHLA</t>
  </si>
  <si>
    <t>YOUCEF AYOUB</t>
  </si>
  <si>
    <t>BEN JABA</t>
  </si>
  <si>
    <t>BENAZAIZ</t>
  </si>
  <si>
    <t>BENDER</t>
  </si>
  <si>
    <t>JEREMIE</t>
  </si>
  <si>
    <t>BENSAID</t>
  </si>
  <si>
    <t>SAMY</t>
  </si>
  <si>
    <t>BERGER</t>
  </si>
  <si>
    <t>BERTAPELLE</t>
  </si>
  <si>
    <t>GABIN</t>
  </si>
  <si>
    <t>BERTIN</t>
  </si>
  <si>
    <t>ANAEL</t>
  </si>
  <si>
    <t>BERTOLI</t>
  </si>
  <si>
    <t>BESCOND</t>
  </si>
  <si>
    <t>BEYREUTHER</t>
  </si>
  <si>
    <t>BIECHLER</t>
  </si>
  <si>
    <t>BIGAULT</t>
  </si>
  <si>
    <t>EMELYNE</t>
  </si>
  <si>
    <t>BILON</t>
  </si>
  <si>
    <t>BIRKEL</t>
  </si>
  <si>
    <t>BISCHOPFF</t>
  </si>
  <si>
    <t>BLANC</t>
  </si>
  <si>
    <t>LOREDANA</t>
  </si>
  <si>
    <t>BLANSCHÉ</t>
  </si>
  <si>
    <t>BLOUIN</t>
  </si>
  <si>
    <t>BOCHINGER</t>
  </si>
  <si>
    <t>BOCK</t>
  </si>
  <si>
    <t>BOEHLER</t>
  </si>
  <si>
    <t>BOEHM</t>
  </si>
  <si>
    <t>BORG</t>
  </si>
  <si>
    <t>BORNI</t>
  </si>
  <si>
    <t>BOUANOU</t>
  </si>
  <si>
    <t>RICARDO</t>
  </si>
  <si>
    <t>BOUAZIZ</t>
  </si>
  <si>
    <t>DAMIEN</t>
  </si>
  <si>
    <t>BOUCHELKIA--ANGELIER</t>
  </si>
  <si>
    <t>TAMARA</t>
  </si>
  <si>
    <t>BOUCLET</t>
  </si>
  <si>
    <t>BOUDJEMA</t>
  </si>
  <si>
    <t>NEHAUT</t>
  </si>
  <si>
    <t>BOUNOUA</t>
  </si>
  <si>
    <t>BOURTALE</t>
  </si>
  <si>
    <t>ILIAS</t>
  </si>
  <si>
    <t>BOUSSIF</t>
  </si>
  <si>
    <t>RIMANE</t>
  </si>
  <si>
    <t>BOUTS</t>
  </si>
  <si>
    <t>LOANE</t>
  </si>
  <si>
    <t>BOUZEGGOU</t>
  </si>
  <si>
    <t>IHSSANE</t>
  </si>
  <si>
    <t>BOUZEKRI</t>
  </si>
  <si>
    <t>ERWAN</t>
  </si>
  <si>
    <t>BRANCO RODRIGUES</t>
  </si>
  <si>
    <t>DORIANO</t>
  </si>
  <si>
    <t>BRAND</t>
  </si>
  <si>
    <t>MELINA</t>
  </si>
  <si>
    <t>BRECHENMACHER</t>
  </si>
  <si>
    <t>BREITEL</t>
  </si>
  <si>
    <t>BRIAND</t>
  </si>
  <si>
    <t>BRIESCH</t>
  </si>
  <si>
    <t>BROCKER</t>
  </si>
  <si>
    <t>BROUILLARD</t>
  </si>
  <si>
    <t>BRUGNANO</t>
  </si>
  <si>
    <t>BURIG</t>
  </si>
  <si>
    <t>GAYANE</t>
  </si>
  <si>
    <t>BUSCHÉ</t>
  </si>
  <si>
    <t>BUSSER</t>
  </si>
  <si>
    <t>CACHEUX</t>
  </si>
  <si>
    <t>LILI</t>
  </si>
  <si>
    <t>CANAVY</t>
  </si>
  <si>
    <t>ALIK</t>
  </si>
  <si>
    <t>CARPANEN</t>
  </si>
  <si>
    <t>CASPAR</t>
  </si>
  <si>
    <t>CAVALIER</t>
  </si>
  <si>
    <t>JONATHAN</t>
  </si>
  <si>
    <t>CAZANOVE</t>
  </si>
  <si>
    <t>CESCA</t>
  </si>
  <si>
    <t>CHAIB</t>
  </si>
  <si>
    <t>MOHAMED-ALI</t>
  </si>
  <si>
    <t>CHAMSOUDINOV</t>
  </si>
  <si>
    <t>RAS-BOULAT</t>
  </si>
  <si>
    <t>CHANCEL</t>
  </si>
  <si>
    <t>CHEKATT</t>
  </si>
  <si>
    <t>AMINE</t>
  </si>
  <si>
    <t>CHERNINE</t>
  </si>
  <si>
    <t>CHEVAL</t>
  </si>
  <si>
    <t>CHIESA</t>
  </si>
  <si>
    <t>COLINE</t>
  </si>
  <si>
    <t>SALOME</t>
  </si>
  <si>
    <t>CIESLIK</t>
  </si>
  <si>
    <t>ANDRZEJ</t>
  </si>
  <si>
    <t>CIFT</t>
  </si>
  <si>
    <t>KEREM</t>
  </si>
  <si>
    <t>ÇIL</t>
  </si>
  <si>
    <t>VEYSEL</t>
  </si>
  <si>
    <t>CLAUDEL</t>
  </si>
  <si>
    <t>LÉANE</t>
  </si>
  <si>
    <t>COHONER</t>
  </si>
  <si>
    <t>COLLARD</t>
  </si>
  <si>
    <t>COLLARDÉ</t>
  </si>
  <si>
    <t>COLSON</t>
  </si>
  <si>
    <t>COUÉ</t>
  </si>
  <si>
    <t>COURTEAU</t>
  </si>
  <si>
    <t>CSUKA</t>
  </si>
  <si>
    <t>CUISINIER</t>
  </si>
  <si>
    <t>EDGAR</t>
  </si>
  <si>
    <t>CUREAU</t>
  </si>
  <si>
    <t>DA FONSECA</t>
  </si>
  <si>
    <t>DANDURAND</t>
  </si>
  <si>
    <t>LIZA</t>
  </si>
  <si>
    <t>DAO</t>
  </si>
  <si>
    <t>DAOUDI</t>
  </si>
  <si>
    <t>DE CARVALHO</t>
  </si>
  <si>
    <t>NATANIEL</t>
  </si>
  <si>
    <t>JÉRÔME</t>
  </si>
  <si>
    <t>DE CRISTO</t>
  </si>
  <si>
    <t>DEBES</t>
  </si>
  <si>
    <t>LÉONIE</t>
  </si>
  <si>
    <t>DECUBBER</t>
  </si>
  <si>
    <t>DEGRAS</t>
  </si>
  <si>
    <t>DEHBI</t>
  </si>
  <si>
    <t>DELANOTTE</t>
  </si>
  <si>
    <t>DELATOUR</t>
  </si>
  <si>
    <t>DENIS</t>
  </si>
  <si>
    <t>DERDINGER</t>
  </si>
  <si>
    <t>DESCLOS</t>
  </si>
  <si>
    <t>DI BLASI</t>
  </si>
  <si>
    <t>ANGELO</t>
  </si>
  <si>
    <t>DIALLO</t>
  </si>
  <si>
    <t>TIERNO-TUMANI</t>
  </si>
  <si>
    <t>DIARRA</t>
  </si>
  <si>
    <t>DAH</t>
  </si>
  <si>
    <t>NASSIM /RAYANNE</t>
  </si>
  <si>
    <t>DI-MEGLIO</t>
  </si>
  <si>
    <t>DINAR</t>
  </si>
  <si>
    <t>ATILA</t>
  </si>
  <si>
    <t>DOLOU</t>
  </si>
  <si>
    <t>GWENHAËL</t>
  </si>
  <si>
    <t>DOMENJOUD</t>
  </si>
  <si>
    <t>LISE</t>
  </si>
  <si>
    <t>DONES</t>
  </si>
  <si>
    <t>DUDEZAC</t>
  </si>
  <si>
    <t>DUPREY</t>
  </si>
  <si>
    <t>HÉLOÏSE</t>
  </si>
  <si>
    <t>DUPREZ</t>
  </si>
  <si>
    <t>DUSSART</t>
  </si>
  <si>
    <t>CLOTILDE</t>
  </si>
  <si>
    <t>DUVERNOIR</t>
  </si>
  <si>
    <t>DZIGAL</t>
  </si>
  <si>
    <t>MERDAN</t>
  </si>
  <si>
    <t>EDEL</t>
  </si>
  <si>
    <t>EL ARABI</t>
  </si>
  <si>
    <t>EL HANA</t>
  </si>
  <si>
    <t>NAEL</t>
  </si>
  <si>
    <t>EL MANSSOURI</t>
  </si>
  <si>
    <t>AYOUB</t>
  </si>
  <si>
    <t>EL MOUNAOUI</t>
  </si>
  <si>
    <t>ELALI</t>
  </si>
  <si>
    <t>ABDUL KARIM</t>
  </si>
  <si>
    <t>ENNIH</t>
  </si>
  <si>
    <t>HOUYEM</t>
  </si>
  <si>
    <t>ERCAN</t>
  </si>
  <si>
    <t>NUMAN</t>
  </si>
  <si>
    <t>ERHART</t>
  </si>
  <si>
    <t>ESCHBACH</t>
  </si>
  <si>
    <t>ETTWILLER</t>
  </si>
  <si>
    <t>FABRE</t>
  </si>
  <si>
    <t>FALGON</t>
  </si>
  <si>
    <t>JULIE</t>
  </si>
  <si>
    <t>FARNER--STOLL</t>
  </si>
  <si>
    <t>FAUFAU</t>
  </si>
  <si>
    <t>FEISTHAUER</t>
  </si>
  <si>
    <t>FELMY</t>
  </si>
  <si>
    <t>FERNANDEZ</t>
  </si>
  <si>
    <t>TIMOTHE</t>
  </si>
  <si>
    <t>FERREIRA</t>
  </si>
  <si>
    <t>SAMI</t>
  </si>
  <si>
    <t>FERRY</t>
  </si>
  <si>
    <t>FICHTER</t>
  </si>
  <si>
    <t>FITTERER</t>
  </si>
  <si>
    <t>FIX</t>
  </si>
  <si>
    <t>FOND</t>
  </si>
  <si>
    <t>FORTES GOMES</t>
  </si>
  <si>
    <t>FOURIER</t>
  </si>
  <si>
    <t>FRANCOIS</t>
  </si>
  <si>
    <t>FRASSINELLI</t>
  </si>
  <si>
    <t>FRINDEL</t>
  </si>
  <si>
    <t>LEO</t>
  </si>
  <si>
    <t>FRITZ</t>
  </si>
  <si>
    <t>LINDA</t>
  </si>
  <si>
    <t>FUTSCHIK</t>
  </si>
  <si>
    <t>GALLARD</t>
  </si>
  <si>
    <t>GARIN</t>
  </si>
  <si>
    <t>MELANIE</t>
  </si>
  <si>
    <t>GASPARRI</t>
  </si>
  <si>
    <t>GEOFFROY</t>
  </si>
  <si>
    <t>GERHARD</t>
  </si>
  <si>
    <t>GERVAIS</t>
  </si>
  <si>
    <t>KIYÂN NILS</t>
  </si>
  <si>
    <t>GESLIN</t>
  </si>
  <si>
    <t>ELOAN</t>
  </si>
  <si>
    <t>GHEMET</t>
  </si>
  <si>
    <t>WHALID</t>
  </si>
  <si>
    <t>GHINOLFI</t>
  </si>
  <si>
    <t>GIECK</t>
  </si>
  <si>
    <t>GIESE</t>
  </si>
  <si>
    <t>GINTER</t>
  </si>
  <si>
    <t>GIORDANO</t>
  </si>
  <si>
    <t>GIRARDOT</t>
  </si>
  <si>
    <t>GIROLD</t>
  </si>
  <si>
    <t>GLESS</t>
  </si>
  <si>
    <t>GOETZ</t>
  </si>
  <si>
    <t>LENA</t>
  </si>
  <si>
    <t>GOMES</t>
  </si>
  <si>
    <t>GOSSMANN</t>
  </si>
  <si>
    <t>GOZUACIK</t>
  </si>
  <si>
    <t>FURKAN</t>
  </si>
  <si>
    <t>GRAILLOT--BUNING</t>
  </si>
  <si>
    <t>HANNA</t>
  </si>
  <si>
    <t>GRAW</t>
  </si>
  <si>
    <t>MARKUS</t>
  </si>
  <si>
    <t>GRENACKER</t>
  </si>
  <si>
    <t>WILLIAM</t>
  </si>
  <si>
    <t>GRIMMER</t>
  </si>
  <si>
    <t>GROB</t>
  </si>
  <si>
    <t>CAPUCINE</t>
  </si>
  <si>
    <t>GROS</t>
  </si>
  <si>
    <t>GROSCLAUDE</t>
  </si>
  <si>
    <t>GUIRA</t>
  </si>
  <si>
    <t>RYAN</t>
  </si>
  <si>
    <t>GUTH</t>
  </si>
  <si>
    <t>LUCY</t>
  </si>
  <si>
    <t>GUTMANN</t>
  </si>
  <si>
    <t>HADDAD</t>
  </si>
  <si>
    <t>HADJADJ</t>
  </si>
  <si>
    <t>AUBIN</t>
  </si>
  <si>
    <t>HAGELBERGER</t>
  </si>
  <si>
    <t>HAJLI</t>
  </si>
  <si>
    <t>SOFIANE</t>
  </si>
  <si>
    <t>HALAOUI</t>
  </si>
  <si>
    <t>HAMDAN</t>
  </si>
  <si>
    <t>MAHMOUD</t>
  </si>
  <si>
    <t>HAMEL</t>
  </si>
  <si>
    <t xml:space="preserve">HAMEL </t>
  </si>
  <si>
    <t>NAHEL</t>
  </si>
  <si>
    <t>HAMMERER</t>
  </si>
  <si>
    <t>HAOUAOUSSA</t>
  </si>
  <si>
    <t>NARJIS</t>
  </si>
  <si>
    <t>HARIDI</t>
  </si>
  <si>
    <t>MOHAMED-SKANDER</t>
  </si>
  <si>
    <t>HARTMANN</t>
  </si>
  <si>
    <t>GEORGES</t>
  </si>
  <si>
    <t>HATTENBERGER</t>
  </si>
  <si>
    <t>ELIOTT</t>
  </si>
  <si>
    <t>HÄUSSLER</t>
  </si>
  <si>
    <t>HAZEMANN</t>
  </si>
  <si>
    <t>HBIB</t>
  </si>
  <si>
    <t>HICHAM</t>
  </si>
  <si>
    <t>HEILIG</t>
  </si>
  <si>
    <t>HEIN</t>
  </si>
  <si>
    <t>HELL</t>
  </si>
  <si>
    <t>HELLMANN</t>
  </si>
  <si>
    <t>HERTRICH</t>
  </si>
  <si>
    <t>HERTZOG</t>
  </si>
  <si>
    <t>HIEBEL</t>
  </si>
  <si>
    <t>HOEFS</t>
  </si>
  <si>
    <t>FEMKE</t>
  </si>
  <si>
    <t>HOUNGUEVOU ZOSSOU</t>
  </si>
  <si>
    <t>ANGÉLO</t>
  </si>
  <si>
    <t>HOUPLINE</t>
  </si>
  <si>
    <t>LOLA</t>
  </si>
  <si>
    <t>HRICH</t>
  </si>
  <si>
    <t>HUCK</t>
  </si>
  <si>
    <t>HUET</t>
  </si>
  <si>
    <t>IBANAY</t>
  </si>
  <si>
    <t>SOFIAN</t>
  </si>
  <si>
    <t>IBRAGIMOV</t>
  </si>
  <si>
    <t>KHAMID</t>
  </si>
  <si>
    <t>ILLY</t>
  </si>
  <si>
    <t>IMENEZ</t>
  </si>
  <si>
    <t>IMHOFF</t>
  </si>
  <si>
    <t>ISSELE</t>
  </si>
  <si>
    <t>IUNG</t>
  </si>
  <si>
    <t>JABBO</t>
  </si>
  <si>
    <t>ARKAN</t>
  </si>
  <si>
    <t>JACQUIN</t>
  </si>
  <si>
    <t>JAECK</t>
  </si>
  <si>
    <t>FLORENT</t>
  </si>
  <si>
    <t>JAECKER</t>
  </si>
  <si>
    <t>EMILIEN</t>
  </si>
  <si>
    <t>JAUSS</t>
  </si>
  <si>
    <t>FABIEN</t>
  </si>
  <si>
    <t>JAVOIS</t>
  </si>
  <si>
    <t>JNIBI</t>
  </si>
  <si>
    <t>NAOUFAL</t>
  </si>
  <si>
    <t>JOBERT</t>
  </si>
  <si>
    <t>JOECKLE</t>
  </si>
  <si>
    <t>AMÉLIE</t>
  </si>
  <si>
    <t>JULIARD</t>
  </si>
  <si>
    <t>JURANE</t>
  </si>
  <si>
    <t>KAAG</t>
  </si>
  <si>
    <t>KAMMERER</t>
  </si>
  <si>
    <t>KAMPER</t>
  </si>
  <si>
    <t>KARTAL</t>
  </si>
  <si>
    <t>METIN</t>
  </si>
  <si>
    <t>KHANNAT</t>
  </si>
  <si>
    <t>KHELLAF</t>
  </si>
  <si>
    <t>SID AHMED</t>
  </si>
  <si>
    <t>KHELLAFI</t>
  </si>
  <si>
    <t>YOUNESS</t>
  </si>
  <si>
    <t>KIEFER</t>
  </si>
  <si>
    <t>PHILIPPE</t>
  </si>
  <si>
    <t>MAUD</t>
  </si>
  <si>
    <t>KIENTZLER</t>
  </si>
  <si>
    <t>KIPPELEN</t>
  </si>
  <si>
    <t>ANITA</t>
  </si>
  <si>
    <t>KOKO</t>
  </si>
  <si>
    <t>MARC-EMMANUEL</t>
  </si>
  <si>
    <t>KOLHEB</t>
  </si>
  <si>
    <t>KONSTANTINIDIS</t>
  </si>
  <si>
    <t>LIO</t>
  </si>
  <si>
    <t>KRAEMER</t>
  </si>
  <si>
    <t>XAVIER</t>
  </si>
  <si>
    <t>KRATZ</t>
  </si>
  <si>
    <t>KRIER</t>
  </si>
  <si>
    <t>LEON</t>
  </si>
  <si>
    <t>KRIKA</t>
  </si>
  <si>
    <t>BILAL</t>
  </si>
  <si>
    <t>KUHNER</t>
  </si>
  <si>
    <t>KUMULIA</t>
  </si>
  <si>
    <t>DERRICK</t>
  </si>
  <si>
    <t>LA FERRARA</t>
  </si>
  <si>
    <t>LA LEGGIA</t>
  </si>
  <si>
    <t>SIMONE</t>
  </si>
  <si>
    <t>LA LOGGIA</t>
  </si>
  <si>
    <t>ELLIOTT</t>
  </si>
  <si>
    <t>LACK</t>
  </si>
  <si>
    <t>LAGANNE</t>
  </si>
  <si>
    <t>LAHRAOUI</t>
  </si>
  <si>
    <t>YOUSSEF</t>
  </si>
  <si>
    <t>LAKIS</t>
  </si>
  <si>
    <t>FIRAS</t>
  </si>
  <si>
    <t>LAMBONI</t>
  </si>
  <si>
    <t>GEOFFREY-YOBE</t>
  </si>
  <si>
    <t>LAMOUCHE</t>
  </si>
  <si>
    <t>CÉCILE</t>
  </si>
  <si>
    <t>LANASPÈZE</t>
  </si>
  <si>
    <t>CLÉMENTINE</t>
  </si>
  <si>
    <t>LANDAUER</t>
  </si>
  <si>
    <t>LANG</t>
  </si>
  <si>
    <t>LARCHE</t>
  </si>
  <si>
    <t>LAROCHELLE</t>
  </si>
  <si>
    <t>LASAK</t>
  </si>
  <si>
    <t>LAUGEL</t>
  </si>
  <si>
    <t>LAYMAND</t>
  </si>
  <si>
    <t>EWAN</t>
  </si>
  <si>
    <t>LE NAGARD</t>
  </si>
  <si>
    <t>BRYANO</t>
  </si>
  <si>
    <t>LECCA</t>
  </si>
  <si>
    <t>LECHNER</t>
  </si>
  <si>
    <t>LEDRU</t>
  </si>
  <si>
    <t>NOE</t>
  </si>
  <si>
    <t>LEGER</t>
  </si>
  <si>
    <t>LEICHTENBERG</t>
  </si>
  <si>
    <t>BENOÎT</t>
  </si>
  <si>
    <t xml:space="preserve">LEKHNATI </t>
  </si>
  <si>
    <t>BADR</t>
  </si>
  <si>
    <t>LEMPEREUR</t>
  </si>
  <si>
    <t>ELWEN</t>
  </si>
  <si>
    <t>LERSCH</t>
  </si>
  <si>
    <t>LESCOUT</t>
  </si>
  <si>
    <t>LESCOUTE</t>
  </si>
  <si>
    <t>DJIBRIL</t>
  </si>
  <si>
    <t>LESNIAK</t>
  </si>
  <si>
    <t>LEVACHER</t>
  </si>
  <si>
    <t>LIENHARD</t>
  </si>
  <si>
    <t>LINDAUER</t>
  </si>
  <si>
    <t>LO</t>
  </si>
  <si>
    <t>THI LINA</t>
  </si>
  <si>
    <t>LOBSTEIN</t>
  </si>
  <si>
    <t>LOEHR</t>
  </si>
  <si>
    <t>PIERRICK</t>
  </si>
  <si>
    <t>LONGCHAMP</t>
  </si>
  <si>
    <t>LORCET</t>
  </si>
  <si>
    <t>JOANE</t>
  </si>
  <si>
    <t>LOUBEN</t>
  </si>
  <si>
    <t>LOUKARIF</t>
  </si>
  <si>
    <t>LOURENCO</t>
  </si>
  <si>
    <t>LOUX</t>
  </si>
  <si>
    <t>LUDWILLER</t>
  </si>
  <si>
    <t>LUX</t>
  </si>
  <si>
    <t>LUZ DUARTE</t>
  </si>
  <si>
    <t>LUZOLO</t>
  </si>
  <si>
    <t>MEDI</t>
  </si>
  <si>
    <t>MACK</t>
  </si>
  <si>
    <t>ZOÉ</t>
  </si>
  <si>
    <t>MACQUET-- BURGY</t>
  </si>
  <si>
    <t>LORENZO</t>
  </si>
  <si>
    <t>MAËS</t>
  </si>
  <si>
    <t>MAGNE</t>
  </si>
  <si>
    <t>JOLAN</t>
  </si>
  <si>
    <t>GLENN</t>
  </si>
  <si>
    <t>MAIGNANT</t>
  </si>
  <si>
    <t>MAILLIER</t>
  </si>
  <si>
    <t>MAJRI</t>
  </si>
  <si>
    <t>ZOHRA</t>
  </si>
  <si>
    <t>MALELA</t>
  </si>
  <si>
    <t>TIMOTHÉE</t>
  </si>
  <si>
    <t>MALLEN</t>
  </si>
  <si>
    <t>MAMA A</t>
  </si>
  <si>
    <t>NADIL</t>
  </si>
  <si>
    <t>MARCHANDISE</t>
  </si>
  <si>
    <t>CÉLIAN</t>
  </si>
  <si>
    <t>MARDIROSSIAN</t>
  </si>
  <si>
    <t>VAINA</t>
  </si>
  <si>
    <t>MARRIERE</t>
  </si>
  <si>
    <t>PIERRE</t>
  </si>
  <si>
    <t>MARSAL</t>
  </si>
  <si>
    <t>MARTINET</t>
  </si>
  <si>
    <t>MASSON</t>
  </si>
  <si>
    <t>MASSELOT</t>
  </si>
  <si>
    <t>MATHERN</t>
  </si>
  <si>
    <t>MATHERY</t>
  </si>
  <si>
    <t>NINON</t>
  </si>
  <si>
    <t>MAURIZE</t>
  </si>
  <si>
    <t>MARIE-AMALTHEE</t>
  </si>
  <si>
    <t>MAUVIARD</t>
  </si>
  <si>
    <t>MAZELIN</t>
  </si>
  <si>
    <t>MECHERI</t>
  </si>
  <si>
    <t>AYA</t>
  </si>
  <si>
    <t>MECKERT</t>
  </si>
  <si>
    <t>MEHAL</t>
  </si>
  <si>
    <t>MEISTER</t>
  </si>
  <si>
    <t>RIZVAN</t>
  </si>
  <si>
    <t>MELO BOLANOS</t>
  </si>
  <si>
    <t>KEVIN</t>
  </si>
  <si>
    <t>MERAL</t>
  </si>
  <si>
    <t>OMER FARUK</t>
  </si>
  <si>
    <t>MERCIER</t>
  </si>
  <si>
    <t>MERCKEL</t>
  </si>
  <si>
    <t>MERZOUGUI</t>
  </si>
  <si>
    <t>ILAN</t>
  </si>
  <si>
    <t>ERINE</t>
  </si>
  <si>
    <t>MICHEL</t>
  </si>
  <si>
    <t>MICHON</t>
  </si>
  <si>
    <t>MISDJAN</t>
  </si>
  <si>
    <t>BIORAN</t>
  </si>
  <si>
    <t>MONTEIRO</t>
  </si>
  <si>
    <t>MONTES-TERVILLOT</t>
  </si>
  <si>
    <t>MONTIEL</t>
  </si>
  <si>
    <t>ALLAN</t>
  </si>
  <si>
    <t>MOONIEN</t>
  </si>
  <si>
    <t>MORANTE</t>
  </si>
  <si>
    <t>MORGENTHALER</t>
  </si>
  <si>
    <t>MORI</t>
  </si>
  <si>
    <t>MORIO</t>
  </si>
  <si>
    <t>MOUTH</t>
  </si>
  <si>
    <t>MUKOKA</t>
  </si>
  <si>
    <t>SERGE</t>
  </si>
  <si>
    <t>MULENDA</t>
  </si>
  <si>
    <t>BECUMENCE</t>
  </si>
  <si>
    <t>MULLENBACH</t>
  </si>
  <si>
    <t>LOUISON</t>
  </si>
  <si>
    <t>ELIOT</t>
  </si>
  <si>
    <t>ETHAN</t>
  </si>
  <si>
    <t>OCEANNE</t>
  </si>
  <si>
    <t>MULLIQI</t>
  </si>
  <si>
    <t>LAURENT</t>
  </si>
  <si>
    <t>MURER</t>
  </si>
  <si>
    <t>MUSAEV</t>
  </si>
  <si>
    <t>DENI</t>
  </si>
  <si>
    <t>NAFATI</t>
  </si>
  <si>
    <t>ABDEL-BADIH</t>
  </si>
  <si>
    <t>NAGEL</t>
  </si>
  <si>
    <t>NAJEM</t>
  </si>
  <si>
    <t>IHSANE</t>
  </si>
  <si>
    <t>NARTH</t>
  </si>
  <si>
    <t>NAUROY</t>
  </si>
  <si>
    <t>N'DINGA</t>
  </si>
  <si>
    <t>TSENDZEL</t>
  </si>
  <si>
    <t>NEGRE</t>
  </si>
  <si>
    <t>NGUIAMBA</t>
  </si>
  <si>
    <t>NICKLER</t>
  </si>
  <si>
    <t>LANA</t>
  </si>
  <si>
    <t>NOEL</t>
  </si>
  <si>
    <t>NONNENMACHER</t>
  </si>
  <si>
    <t>OBERTIN</t>
  </si>
  <si>
    <t>OBRY</t>
  </si>
  <si>
    <t>OELRICH</t>
  </si>
  <si>
    <t>MATTIS</t>
  </si>
  <si>
    <t>OGRZALL</t>
  </si>
  <si>
    <t>OSTERMANN</t>
  </si>
  <si>
    <t>TIMOTHÉ</t>
  </si>
  <si>
    <t>OTTINGER</t>
  </si>
  <si>
    <t>OUALDKADI</t>
  </si>
  <si>
    <t>OUDET</t>
  </si>
  <si>
    <t>OUEDRAOGO--SEILLY</t>
  </si>
  <si>
    <t>NINA</t>
  </si>
  <si>
    <t>OZDEMIR</t>
  </si>
  <si>
    <t>SELENA</t>
  </si>
  <si>
    <t>PAGGIN</t>
  </si>
  <si>
    <t>PAMART</t>
  </si>
  <si>
    <t>PANSA</t>
  </si>
  <si>
    <t>FRANCHESCO</t>
  </si>
  <si>
    <t>PARENA</t>
  </si>
  <si>
    <t>RAOUL</t>
  </si>
  <si>
    <t>PELAMATTI</t>
  </si>
  <si>
    <t>KATIE</t>
  </si>
  <si>
    <t>PELKA</t>
  </si>
  <si>
    <t>EDWIN</t>
  </si>
  <si>
    <t>PERINET</t>
  </si>
  <si>
    <t>PESCH</t>
  </si>
  <si>
    <t>KOLYA</t>
  </si>
  <si>
    <t>PESTELARD</t>
  </si>
  <si>
    <t>PFLIMLIN</t>
  </si>
  <si>
    <t>PHAL</t>
  </si>
  <si>
    <t>LAURYN</t>
  </si>
  <si>
    <t>PIAZZON</t>
  </si>
  <si>
    <t>PLOTZE</t>
  </si>
  <si>
    <t>TINO</t>
  </si>
  <si>
    <t>POIRÉ</t>
  </si>
  <si>
    <t>LOÏS</t>
  </si>
  <si>
    <t>PUGLIESE</t>
  </si>
  <si>
    <t>QUENAULT</t>
  </si>
  <si>
    <t>RAPHAEL</t>
  </si>
  <si>
    <t>RAMBOARISON-LALAO</t>
  </si>
  <si>
    <t>LIVA</t>
  </si>
  <si>
    <t>RAOMERISON RAZAFINIMANANA</t>
  </si>
  <si>
    <t>RAPPOLD</t>
  </si>
  <si>
    <t>OCEANE</t>
  </si>
  <si>
    <t>RATTIER</t>
  </si>
  <si>
    <t>RAZEM</t>
  </si>
  <si>
    <t>RAYAN</t>
  </si>
  <si>
    <t>REGNERY</t>
  </si>
  <si>
    <t>REIMAN BARRANTES</t>
  </si>
  <si>
    <t>AMANDA</t>
  </si>
  <si>
    <t>REIMINGER</t>
  </si>
  <si>
    <t>REUTENAUER</t>
  </si>
  <si>
    <t>REZICINER</t>
  </si>
  <si>
    <t>RINCKEL</t>
  </si>
  <si>
    <t>RITZENTHALER</t>
  </si>
  <si>
    <t>RIVERA</t>
  </si>
  <si>
    <t>RIVIERE</t>
  </si>
  <si>
    <t>RODIER</t>
  </si>
  <si>
    <t>BORIS</t>
  </si>
  <si>
    <t>ROECKLIN</t>
  </si>
  <si>
    <t>SANTIAGO</t>
  </si>
  <si>
    <t>RUCH</t>
  </si>
  <si>
    <t>RUHL</t>
  </si>
  <si>
    <t>ELYNE</t>
  </si>
  <si>
    <t>SADERI</t>
  </si>
  <si>
    <t>BRUNO</t>
  </si>
  <si>
    <t>SADIKI</t>
  </si>
  <si>
    <t>VALDON</t>
  </si>
  <si>
    <t>SAID</t>
  </si>
  <si>
    <t>SAOUI</t>
  </si>
  <si>
    <t>ACHRAF</t>
  </si>
  <si>
    <t>SARRAS</t>
  </si>
  <si>
    <t>NOLAN</t>
  </si>
  <si>
    <t>PATIPHANE</t>
  </si>
  <si>
    <t>SAUTER</t>
  </si>
  <si>
    <t>SCHAUB</t>
  </si>
  <si>
    <t>SCHAULY</t>
  </si>
  <si>
    <t>SCHENHERR</t>
  </si>
  <si>
    <t>TÉO</t>
  </si>
  <si>
    <t>SCHEUER</t>
  </si>
  <si>
    <t>ELIAN</t>
  </si>
  <si>
    <t>SCHNEIDER</t>
  </si>
  <si>
    <t>SCHNEIDERLIN</t>
  </si>
  <si>
    <t>SCHOENEBECK</t>
  </si>
  <si>
    <t>SCHOEPFER</t>
  </si>
  <si>
    <t>SCHUBNEL</t>
  </si>
  <si>
    <t>SCHUMACHER</t>
  </si>
  <si>
    <t>SCHUPP</t>
  </si>
  <si>
    <t>SCHWARTZ</t>
  </si>
  <si>
    <t>SELLIER</t>
  </si>
  <si>
    <t>ANATOLE</t>
  </si>
  <si>
    <t>SENTURK</t>
  </si>
  <si>
    <t>SÉRY</t>
  </si>
  <si>
    <t>SHARIFI TAFRESHI</t>
  </si>
  <si>
    <t>SILBERNAGEL</t>
  </si>
  <si>
    <t>MATTHIAS</t>
  </si>
  <si>
    <t>LÉNA</t>
  </si>
  <si>
    <t>MAÏMOUNA</t>
  </si>
  <si>
    <t>SITTLER</t>
  </si>
  <si>
    <t>SOENE</t>
  </si>
  <si>
    <t>SONNTAG</t>
  </si>
  <si>
    <t>SOUANE</t>
  </si>
  <si>
    <t>SPEISSER</t>
  </si>
  <si>
    <t>SPIESER</t>
  </si>
  <si>
    <t>SPINDLER</t>
  </si>
  <si>
    <t>STAALI</t>
  </si>
  <si>
    <t>STEGER</t>
  </si>
  <si>
    <t>MELVYN</t>
  </si>
  <si>
    <t>STEIDEL</t>
  </si>
  <si>
    <t>STEIMER</t>
  </si>
  <si>
    <t>STEINBRUNN</t>
  </si>
  <si>
    <t>STEPHAN</t>
  </si>
  <si>
    <t>KILIAN</t>
  </si>
  <si>
    <t>STIEFEL</t>
  </si>
  <si>
    <t>STILTZ</t>
  </si>
  <si>
    <t>STIRLING</t>
  </si>
  <si>
    <t>STOLL</t>
  </si>
  <si>
    <t>STRIEBIG</t>
  </si>
  <si>
    <t>CEDRIC-SYAM</t>
  </si>
  <si>
    <t>STUCK</t>
  </si>
  <si>
    <t>EMILIE</t>
  </si>
  <si>
    <t>STUMPERT</t>
  </si>
  <si>
    <t>SUTTER</t>
  </si>
  <si>
    <t>TABAKOVIC</t>
  </si>
  <si>
    <t>KERIM</t>
  </si>
  <si>
    <t>TABARANT</t>
  </si>
  <si>
    <t>ANYLIA</t>
  </si>
  <si>
    <t>TAHRIOUI</t>
  </si>
  <si>
    <t>IMAD</t>
  </si>
  <si>
    <t>TALARICO</t>
  </si>
  <si>
    <t>SERENA</t>
  </si>
  <si>
    <t>TANCELIN</t>
  </si>
  <si>
    <t>TARRAPEY</t>
  </si>
  <si>
    <t>TAVAKOLI</t>
  </si>
  <si>
    <t>ZARAH</t>
  </si>
  <si>
    <t>TAVERNARO</t>
  </si>
  <si>
    <t>TAYEBI</t>
  </si>
  <si>
    <t>TAZABAEV</t>
  </si>
  <si>
    <t>TEIKEMEIER</t>
  </si>
  <si>
    <t>TEIXEIRA DE SOUSA</t>
  </si>
  <si>
    <t>TERMINN</t>
  </si>
  <si>
    <t>TISSERAND</t>
  </si>
  <si>
    <t>TJON A PAN</t>
  </si>
  <si>
    <t>TONELLI</t>
  </si>
  <si>
    <t>TOUIS</t>
  </si>
  <si>
    <t>JILLALI</t>
  </si>
  <si>
    <t>TOURKI</t>
  </si>
  <si>
    <t>TRIPODI</t>
  </si>
  <si>
    <t>TRIPOTIN</t>
  </si>
  <si>
    <t>TROADEC</t>
  </si>
  <si>
    <t>TROG</t>
  </si>
  <si>
    <t>TSCHAN</t>
  </si>
  <si>
    <t>TSCHEDERNIG</t>
  </si>
  <si>
    <t>TUNA</t>
  </si>
  <si>
    <t>SEMIH</t>
  </si>
  <si>
    <t>TURANSZKY-HUSSER</t>
  </si>
  <si>
    <t>ÜNAL</t>
  </si>
  <si>
    <t>KAAN</t>
  </si>
  <si>
    <t>VACANT</t>
  </si>
  <si>
    <t>VAGNER</t>
  </si>
  <si>
    <t>VALYNSEELE</t>
  </si>
  <si>
    <t>VOGEL</t>
  </si>
  <si>
    <t>WABARTHA</t>
  </si>
  <si>
    <t>WACK</t>
  </si>
  <si>
    <t>TOMI</t>
  </si>
  <si>
    <t>WEEBER</t>
  </si>
  <si>
    <t>WEINZAEPFLEN</t>
  </si>
  <si>
    <t>EMERIC</t>
  </si>
  <si>
    <t>EMMY</t>
  </si>
  <si>
    <t>WETZEL-KALTENBRUN</t>
  </si>
  <si>
    <t>WILHELM</t>
  </si>
  <si>
    <t>WILLKOMM</t>
  </si>
  <si>
    <t>WIRCKEL</t>
  </si>
  <si>
    <t>TIMOTHEE</t>
  </si>
  <si>
    <t>WURTZ</t>
  </si>
  <si>
    <t xml:space="preserve">YANAL </t>
  </si>
  <si>
    <t>YERN</t>
  </si>
  <si>
    <t>ZACHER</t>
  </si>
  <si>
    <t>ZANETTI</t>
  </si>
  <si>
    <t>ELIO</t>
  </si>
  <si>
    <t>ZARZOURI</t>
  </si>
  <si>
    <t>ZIEGLER</t>
  </si>
  <si>
    <t>GILLES</t>
  </si>
  <si>
    <t>ZIMMER</t>
  </si>
  <si>
    <t>ZIMMERMANN</t>
  </si>
  <si>
    <t>ZOELLER</t>
  </si>
  <si>
    <t>MIA</t>
  </si>
  <si>
    <t>TIM</t>
  </si>
  <si>
    <t>CONSTANCE</t>
  </si>
  <si>
    <t>TIMOTHY</t>
  </si>
  <si>
    <t>GREGORY</t>
  </si>
  <si>
    <t>MUSTAPHA</t>
  </si>
  <si>
    <t>JEROME</t>
  </si>
  <si>
    <t>Christmann</t>
  </si>
  <si>
    <t>CORA</t>
  </si>
  <si>
    <t>Melek</t>
  </si>
  <si>
    <t>RYAD</t>
  </si>
  <si>
    <t>JEAN-NICOLAS</t>
  </si>
  <si>
    <t>N°</t>
  </si>
  <si>
    <t>Note</t>
  </si>
  <si>
    <t>nom</t>
  </si>
  <si>
    <t>A</t>
  </si>
  <si>
    <t>C</t>
  </si>
  <si>
    <t>B</t>
  </si>
  <si>
    <t>ABJ</t>
  </si>
  <si>
    <t>MILO</t>
  </si>
  <si>
    <t>SUB</t>
  </si>
  <si>
    <t>22,5 km/h</t>
  </si>
  <si>
    <t>22 km/h</t>
  </si>
  <si>
    <t>2''84</t>
  </si>
  <si>
    <t>6''05</t>
  </si>
  <si>
    <t>6''10</t>
  </si>
  <si>
    <t>6''17</t>
  </si>
  <si>
    <t>20''1</t>
  </si>
  <si>
    <t>20''8</t>
  </si>
  <si>
    <t>21'35</t>
  </si>
  <si>
    <t>12 cm</t>
  </si>
  <si>
    <t>122 kg</t>
  </si>
  <si>
    <t>65,7 cm</t>
  </si>
  <si>
    <t>64,4 cm</t>
  </si>
  <si>
    <t>63,5 cm</t>
  </si>
  <si>
    <t>TABAKOVIC Kerim</t>
  </si>
  <si>
    <t>WEINZAEPFLEN Emeric</t>
  </si>
  <si>
    <t>DIEBOLD Vincent</t>
  </si>
  <si>
    <t>HERTZOG Gauthier</t>
  </si>
  <si>
    <t>FELMY Titouan</t>
  </si>
  <si>
    <t>KRATZ Alexis</t>
  </si>
  <si>
    <t>BAKARI Kassim</t>
  </si>
  <si>
    <t>MONTES-TERVILLOT Lou</t>
  </si>
  <si>
    <t>SHARIFI TAFRESHI Alexandre</t>
  </si>
  <si>
    <t>WEINZAEPFLEN Emerci</t>
  </si>
  <si>
    <t>FERNANDEZ Timothé</t>
  </si>
  <si>
    <t>IMENEZ Thomas</t>
  </si>
  <si>
    <t>TAHRIOUI Imad</t>
  </si>
  <si>
    <t>CHAMSOUDINOV Ras-Boulat</t>
  </si>
  <si>
    <t>N'DINGA Tsendzel</t>
  </si>
  <si>
    <t>CIFT Kere</t>
  </si>
  <si>
    <t>AVAYSOV Mansur</t>
  </si>
  <si>
    <t>HOUNGUEVOU ZOSSOU Angélo</t>
  </si>
  <si>
    <t>SUTTER Gauthier</t>
  </si>
  <si>
    <t>BEAUDOING Virgil</t>
  </si>
  <si>
    <t>BENAZAIZ Yassine</t>
  </si>
  <si>
    <t>FUTSCHIK Benjamin</t>
  </si>
  <si>
    <t>IMHOFF Antoine</t>
  </si>
  <si>
    <t>MAMA A Nadil</t>
  </si>
  <si>
    <t>MORANTE Lucas</t>
  </si>
  <si>
    <t>SOUANE Mohamed</t>
  </si>
  <si>
    <t>DENIS Vincent</t>
  </si>
  <si>
    <t>LEDRU Noé</t>
  </si>
  <si>
    <t>SPIESER Mattéo</t>
  </si>
  <si>
    <t>MELO BOLANOS Kévin</t>
  </si>
  <si>
    <t>ZIEGLER Gilles</t>
  </si>
  <si>
    <t>VOGEL Grégory</t>
  </si>
  <si>
    <t>25''5</t>
  </si>
  <si>
    <t>29''65</t>
  </si>
  <si>
    <t>LACK Axel</t>
  </si>
  <si>
    <t>LY Arnaud</t>
  </si>
  <si>
    <t>29''78</t>
  </si>
  <si>
    <t>HEZARIFEND Antoine</t>
  </si>
  <si>
    <t>17,5 km/h</t>
  </si>
  <si>
    <t>GRIMMER Julie</t>
  </si>
  <si>
    <t>HOUPLINE Lola</t>
  </si>
  <si>
    <t>3''12</t>
  </si>
  <si>
    <t>3''22</t>
  </si>
  <si>
    <t>3''26</t>
  </si>
  <si>
    <t>MEHAL Lena</t>
  </si>
  <si>
    <t>MALLEN Lucie</t>
  </si>
  <si>
    <t>DAO Loann</t>
  </si>
  <si>
    <t>6''59</t>
  </si>
  <si>
    <t>6''88</t>
  </si>
  <si>
    <t>6''98</t>
  </si>
  <si>
    <t>105 kg</t>
  </si>
  <si>
    <t>78 kg</t>
  </si>
  <si>
    <t>58 kg</t>
  </si>
  <si>
    <t>FALGON Julie</t>
  </si>
  <si>
    <t>LINDAUER Emma</t>
  </si>
  <si>
    <t>KONSTANTINIDIS Lio</t>
  </si>
  <si>
    <t>48,8 cm</t>
  </si>
  <si>
    <t>46,7 cm</t>
  </si>
  <si>
    <t>45,9 cm</t>
  </si>
  <si>
    <t>GROSCLAUDE Sacha</t>
  </si>
  <si>
    <t>PHAL Lauryn</t>
  </si>
  <si>
    <t>BOUCHELKIA-ANGELIER Tamara</t>
  </si>
  <si>
    <t>22''5</t>
  </si>
  <si>
    <t>22''75</t>
  </si>
  <si>
    <t>22''95</t>
  </si>
  <si>
    <t>ENNIH Houyem</t>
  </si>
  <si>
    <t>FRITZ Linda</t>
  </si>
  <si>
    <t>KILIC Cemanur</t>
  </si>
  <si>
    <t>KUHNER Elsa</t>
  </si>
  <si>
    <t>OUALDKADI Shirel</t>
  </si>
  <si>
    <t>TISSERAND Estelle</t>
  </si>
  <si>
    <t>21 cm</t>
  </si>
  <si>
    <t>BURIG Gayane</t>
  </si>
  <si>
    <t>BUSCHÉ Margaux</t>
  </si>
  <si>
    <t>TSCHAN Léa</t>
  </si>
  <si>
    <t>LUX Emma</t>
  </si>
  <si>
    <t>31''96</t>
  </si>
  <si>
    <t>32''72</t>
  </si>
  <si>
    <t>32''98</t>
  </si>
  <si>
    <t>ADAM Marine</t>
  </si>
  <si>
    <t>MARTINET Mélissa</t>
  </si>
  <si>
    <t>MASSELOT Océane</t>
  </si>
  <si>
    <t>MATHERY Ninon</t>
  </si>
  <si>
    <t>FORTHOFFER Marine</t>
  </si>
  <si>
    <t>GRAILLOT-BUNING Hanna</t>
  </si>
  <si>
    <t>LA LEGGIA Simone</t>
  </si>
  <si>
    <t>MACK Zoé</t>
  </si>
  <si>
    <t>PELAMATTI Katie</t>
  </si>
  <si>
    <t>ROOS Lou-Maaia</t>
  </si>
  <si>
    <t>SCHEUER Jade</t>
  </si>
  <si>
    <t>TAVAKOLI Zarah</t>
  </si>
  <si>
    <t>17 km/h</t>
  </si>
  <si>
    <t>BOUCHELKIA-ANGELIER</t>
  </si>
  <si>
    <t>FARNER-STOLL</t>
  </si>
  <si>
    <t>GRAILLOT-BUNING</t>
  </si>
  <si>
    <t>MACQUET- BURGY</t>
  </si>
  <si>
    <t>OUEDRAOGO-SEILLY</t>
  </si>
  <si>
    <t>BISCHOFF</t>
  </si>
  <si>
    <t>BLANSCHE</t>
  </si>
  <si>
    <t>CHEKKAT</t>
  </si>
  <si>
    <t>EL MOUNAOUÏ</t>
  </si>
  <si>
    <t>FRANÇOIS</t>
  </si>
  <si>
    <t>GÖZÜACIK</t>
  </si>
  <si>
    <t>LARCHÉ</t>
  </si>
  <si>
    <t>MARRIÈRE</t>
  </si>
  <si>
    <t>MONTEIRO DA FONTE</t>
  </si>
  <si>
    <t>MONTES-TREVILLOT</t>
  </si>
  <si>
    <t>OUALKADI</t>
  </si>
  <si>
    <t>PLÖTZE</t>
  </si>
  <si>
    <t>PÉRINET</t>
  </si>
  <si>
    <t>TURANSZKY</t>
  </si>
  <si>
    <t>YANAL</t>
  </si>
  <si>
    <t>DIS</t>
  </si>
  <si>
    <t>no</t>
  </si>
  <si>
    <t>p</t>
  </si>
  <si>
    <t>NAITLAMÂAZ</t>
  </si>
  <si>
    <t>DUREEAWOO</t>
  </si>
  <si>
    <t>LEKHNATI</t>
  </si>
  <si>
    <t>DURANTON--KATCHAVENDA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</si>
</sst>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Unistra A"/>
    </font>
    <font>
      <sz val="8"/>
      <name val="Unistra A"/>
    </font>
    <font>
      <sz val="8"/>
      <color indexed="17"/>
      <name val="Unistra A"/>
    </font>
    <font>
      <b/>
      <sz val="8"/>
      <name val="Unistra A"/>
    </font>
    <font>
      <sz val="10"/>
      <name val="Unistra A"/>
    </font>
    <font>
      <b/>
      <sz val="11"/>
      <name val="Unistra A"/>
    </font>
    <font>
      <sz val="8"/>
      <color indexed="10"/>
      <name val="Unistra A"/>
    </font>
    <font>
      <b/>
      <sz val="10"/>
      <color indexed="48"/>
      <name val="Unistra A"/>
    </font>
    <font>
      <b/>
      <sz val="20"/>
      <name val="Unistra A"/>
    </font>
    <font>
      <b/>
      <sz val="8"/>
      <name val="Unistra D"/>
    </font>
    <font>
      <sz val="10"/>
      <color indexed="17"/>
      <name val="Unistra A"/>
    </font>
    <font>
      <sz val="9"/>
      <name val="Unistra A"/>
    </font>
    <font>
      <sz val="9"/>
      <color indexed="17"/>
      <name val="Unistra A"/>
    </font>
    <font>
      <b/>
      <sz val="9"/>
      <name val="Unistra A"/>
    </font>
    <font>
      <i/>
      <sz val="10"/>
      <name val="Unistra A"/>
    </font>
    <font>
      <b/>
      <sz val="11"/>
      <color indexed="48"/>
      <name val="Unistra A"/>
    </font>
    <font>
      <b/>
      <sz val="36"/>
      <name val="Unistra 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rgb="FFFF0000"/>
      <name val="Unistra A"/>
    </font>
    <font>
      <b/>
      <sz val="8"/>
      <color theme="4"/>
      <name val="Unistra A"/>
    </font>
    <font>
      <sz val="10"/>
      <color theme="1"/>
      <name val="Unistra A"/>
    </font>
    <font>
      <sz val="11"/>
      <color indexed="48"/>
      <name val="Unistra A"/>
    </font>
    <font>
      <b/>
      <sz val="11"/>
      <color rgb="FF008000"/>
      <name val="Unistra A"/>
    </font>
    <font>
      <sz val="10"/>
      <name val="MS Sans Serif"/>
      <family val="2"/>
    </font>
    <font>
      <sz val="12"/>
      <color rgb="FF000000"/>
      <name val="Unistra A"/>
    </font>
    <font>
      <b/>
      <sz val="11"/>
      <color theme="1"/>
      <name val="Unistra A"/>
    </font>
    <font>
      <sz val="10"/>
      <color rgb="FF000000"/>
      <name val="Unistra A"/>
    </font>
    <font>
      <sz val="11"/>
      <color theme="1"/>
      <name val="Unistra A"/>
    </font>
    <font>
      <b/>
      <sz val="12"/>
      <color theme="1"/>
      <name val="Unistra A"/>
    </font>
    <font>
      <b/>
      <sz val="12"/>
      <name val="Unistra A"/>
    </font>
    <font>
      <sz val="12"/>
      <name val="Unistra A"/>
    </font>
    <font>
      <sz val="12"/>
      <color indexed="17"/>
      <name val="Unistra A"/>
    </font>
    <font>
      <i/>
      <sz val="12"/>
      <name val="Unistra A"/>
    </font>
    <font>
      <sz val="12"/>
      <color theme="1"/>
      <name val="Unistra A"/>
    </font>
    <font>
      <sz val="12"/>
      <color indexed="8"/>
      <name val="Unistra A"/>
    </font>
    <font>
      <b/>
      <sz val="12"/>
      <color indexed="48"/>
      <name val="Unistra A"/>
    </font>
    <font>
      <b/>
      <sz val="12"/>
      <color rgb="FF008000"/>
      <name val="Unistra A"/>
    </font>
    <font>
      <sz val="12"/>
      <color indexed="48"/>
      <name val="Unistra A"/>
    </font>
    <font>
      <sz val="20"/>
      <name val="Unistra A"/>
    </font>
    <font>
      <sz val="12"/>
      <color theme="0"/>
      <name val="Unistra A"/>
    </font>
    <font>
      <sz val="13"/>
      <name val="Arial"/>
      <family val="2"/>
    </font>
    <font>
      <sz val="12"/>
      <name val="Arial"/>
      <family val="2"/>
    </font>
    <font>
      <sz val="10"/>
      <name val="MS Sans Serif"/>
    </font>
    <font>
      <sz val="10"/>
      <color indexed="8"/>
      <name val="MS Sans Serif"/>
    </font>
  </fonts>
  <fills count="5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B2B2B2"/>
      </patternFill>
    </fill>
  </fills>
  <borders count="7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27" borderId="42" applyNumberFormat="0" applyAlignment="0" applyProtection="0"/>
    <xf numFmtId="0" fontId="25" fillId="0" borderId="43" applyNumberFormat="0" applyFill="0" applyAlignment="0" applyProtection="0"/>
    <xf numFmtId="0" fontId="21" fillId="28" borderId="44" applyNumberFormat="0" applyFont="0" applyAlignment="0" applyProtection="0"/>
    <xf numFmtId="0" fontId="26" fillId="29" borderId="42" applyNumberFormat="0" applyAlignment="0" applyProtection="0"/>
    <xf numFmtId="0" fontId="27" fillId="30" borderId="0" applyNumberFormat="0" applyBorder="0" applyAlignment="0" applyProtection="0"/>
    <xf numFmtId="0" fontId="28" fillId="31" borderId="0" applyNumberFormat="0" applyBorder="0" applyAlignment="0" applyProtection="0"/>
    <xf numFmtId="0" fontId="2" fillId="0" borderId="0"/>
    <xf numFmtId="0" fontId="2" fillId="0" borderId="0"/>
    <xf numFmtId="0" fontId="21" fillId="0" borderId="0"/>
    <xf numFmtId="0" fontId="29" fillId="32" borderId="0" applyNumberFormat="0" applyBorder="0" applyAlignment="0" applyProtection="0"/>
    <xf numFmtId="0" fontId="30" fillId="27" borderId="45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46" applyNumberFormat="0" applyFill="0" applyAlignment="0" applyProtection="0"/>
    <xf numFmtId="0" fontId="34" fillId="0" borderId="47" applyNumberFormat="0" applyFill="0" applyAlignment="0" applyProtection="0"/>
    <xf numFmtId="0" fontId="35" fillId="0" borderId="48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49" applyNumberFormat="0" applyFill="0" applyAlignment="0" applyProtection="0"/>
    <xf numFmtId="0" fontId="37" fillId="33" borderId="50" applyNumberFormat="0" applyAlignment="0" applyProtection="0"/>
    <xf numFmtId="0" fontId="43" fillId="0" borderId="0"/>
  </cellStyleXfs>
  <cellXfs count="40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1" fillId="2" borderId="8" xfId="0" applyFont="1" applyFill="1" applyBorder="1"/>
    <xf numFmtId="0" fontId="0" fillId="0" borderId="3" xfId="0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8" fillId="0" borderId="0" xfId="0" applyFont="1" applyFill="1"/>
    <xf numFmtId="0" fontId="38" fillId="35" borderId="0" xfId="0" applyFont="1" applyFill="1" applyBorder="1"/>
    <xf numFmtId="0" fontId="38" fillId="0" borderId="0" xfId="0" applyFont="1" applyFill="1" applyBorder="1"/>
    <xf numFmtId="0" fontId="7" fillId="36" borderId="0" xfId="0" applyFont="1" applyFill="1"/>
    <xf numFmtId="0" fontId="7" fillId="37" borderId="0" xfId="0" applyFont="1" applyFill="1"/>
    <xf numFmtId="0" fontId="7" fillId="0" borderId="0" xfId="0" applyFont="1" applyFill="1" applyBorder="1"/>
    <xf numFmtId="0" fontId="39" fillId="0" borderId="0" xfId="0" applyFont="1" applyFill="1" applyBorder="1"/>
    <xf numFmtId="0" fontId="13" fillId="36" borderId="0" xfId="0" applyFont="1" applyFill="1" applyBorder="1" applyProtection="1">
      <protection locked="0"/>
    </xf>
    <xf numFmtId="0" fontId="39" fillId="0" borderId="0" xfId="0" applyFont="1" applyFill="1" applyBorder="1" applyAlignment="1">
      <alignment horizontal="right"/>
    </xf>
    <xf numFmtId="0" fontId="13" fillId="0" borderId="0" xfId="0" applyFont="1" applyFill="1" applyBorder="1" applyProtection="1">
      <protection locked="0"/>
    </xf>
    <xf numFmtId="0" fontId="39" fillId="0" borderId="0" xfId="0" applyFont="1" applyFill="1"/>
    <xf numFmtId="0" fontId="39" fillId="38" borderId="0" xfId="0" applyFont="1" applyFill="1" applyBorder="1"/>
    <xf numFmtId="0" fontId="7" fillId="35" borderId="0" xfId="0" applyFont="1" applyFill="1"/>
    <xf numFmtId="0" fontId="7" fillId="0" borderId="0" xfId="0" applyFont="1" applyFill="1"/>
    <xf numFmtId="0" fontId="7" fillId="0" borderId="0" xfId="0" applyFont="1" applyFill="1" applyBorder="1" applyProtection="1">
      <protection locked="0"/>
    </xf>
    <xf numFmtId="0" fontId="7" fillId="38" borderId="0" xfId="0" applyFont="1" applyFill="1" applyBorder="1" applyProtection="1">
      <protection locked="0"/>
    </xf>
    <xf numFmtId="0" fontId="7" fillId="36" borderId="0" xfId="0" applyFont="1" applyFill="1" applyAlignment="1">
      <alignment horizontal="center"/>
    </xf>
    <xf numFmtId="0" fontId="15" fillId="0" borderId="5" xfId="0" applyNumberFormat="1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4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2" fontId="17" fillId="0" borderId="19" xfId="0" applyNumberFormat="1" applyFont="1" applyFill="1" applyBorder="1" applyAlignment="1">
      <alignment horizontal="center" vertical="center"/>
    </xf>
    <xf numFmtId="2" fontId="12" fillId="0" borderId="27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2" fontId="17" fillId="0" borderId="18" xfId="0" applyNumberFormat="1" applyFont="1" applyFill="1" applyBorder="1" applyAlignment="1">
      <alignment horizontal="center" vertical="center"/>
    </xf>
    <xf numFmtId="2" fontId="17" fillId="0" borderId="5" xfId="0" applyNumberFormat="1" applyFont="1" applyFill="1" applyBorder="1" applyAlignment="1">
      <alignment horizontal="center" vertical="center" wrapText="1"/>
    </xf>
    <xf numFmtId="2" fontId="17" fillId="0" borderId="20" xfId="0" applyNumberFormat="1" applyFont="1" applyFill="1" applyBorder="1" applyAlignment="1">
      <alignment horizontal="center" vertical="center"/>
    </xf>
    <xf numFmtId="0" fontId="4" fillId="41" borderId="5" xfId="0" applyFont="1" applyFill="1" applyBorder="1" applyAlignment="1">
      <alignment horizontal="right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20" fillId="41" borderId="16" xfId="0" applyFont="1" applyFill="1" applyBorder="1" applyAlignment="1"/>
    <xf numFmtId="0" fontId="20" fillId="41" borderId="33" xfId="0" applyFont="1" applyFill="1" applyBorder="1" applyAlignment="1"/>
    <xf numFmtId="2" fontId="17" fillId="0" borderId="54" xfId="0" applyNumberFormat="1" applyFont="1" applyFill="1" applyBorder="1" applyAlignment="1">
      <alignment horizontal="center" vertical="center" wrapText="1"/>
    </xf>
    <xf numFmtId="2" fontId="17" fillId="0" borderId="51" xfId="0" applyNumberFormat="1" applyFont="1" applyFill="1" applyBorder="1" applyAlignment="1">
      <alignment horizontal="center" vertical="center"/>
    </xf>
    <xf numFmtId="0" fontId="4" fillId="40" borderId="10" xfId="0" applyFont="1" applyFill="1" applyBorder="1" applyAlignment="1">
      <alignment horizontal="right" vertical="center"/>
    </xf>
    <xf numFmtId="0" fontId="4" fillId="40" borderId="16" xfId="0" applyFont="1" applyFill="1" applyBorder="1" applyAlignment="1">
      <alignment horizontal="right" vertical="center"/>
    </xf>
    <xf numFmtId="2" fontId="4" fillId="41" borderId="54" xfId="0" applyNumberFormat="1" applyFont="1" applyFill="1" applyBorder="1" applyAlignment="1">
      <alignment horizontal="right" vertical="center"/>
    </xf>
    <xf numFmtId="2" fontId="7" fillId="0" borderId="0" xfId="0" applyNumberFormat="1" applyFont="1"/>
    <xf numFmtId="0" fontId="7" fillId="0" borderId="0" xfId="0" applyFont="1" applyAlignment="1">
      <alignment horizontal="right"/>
    </xf>
    <xf numFmtId="0" fontId="8" fillId="45" borderId="1" xfId="0" applyNumberFormat="1" applyFont="1" applyFill="1" applyBorder="1" applyAlignment="1">
      <alignment horizontal="right" vertical="center"/>
    </xf>
    <xf numFmtId="0" fontId="8" fillId="45" borderId="1" xfId="0" applyNumberFormat="1" applyFont="1" applyFill="1" applyBorder="1" applyAlignment="1">
      <alignment horizontal="right"/>
    </xf>
    <xf numFmtId="0" fontId="1" fillId="34" borderId="0" xfId="32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14" fillId="0" borderId="30" xfId="0" applyFont="1" applyBorder="1" applyAlignment="1">
      <alignment horizontal="center" vertical="center"/>
    </xf>
    <xf numFmtId="0" fontId="18" fillId="39" borderId="31" xfId="0" applyFont="1" applyFill="1" applyBorder="1" applyAlignment="1">
      <alignment horizontal="center" vertical="center"/>
    </xf>
    <xf numFmtId="2" fontId="40" fillId="0" borderId="25" xfId="34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0" borderId="0" xfId="0" applyFont="1" applyFill="1"/>
    <xf numFmtId="0" fontId="45" fillId="0" borderId="25" xfId="0" applyFont="1" applyFill="1" applyBorder="1" applyAlignment="1">
      <alignment horizontal="center" wrapText="1"/>
    </xf>
    <xf numFmtId="0" fontId="2" fillId="34" borderId="0" xfId="32" applyFill="1" applyBorder="1"/>
    <xf numFmtId="0" fontId="1" fillId="0" borderId="0" xfId="32" applyFont="1" applyBorder="1" applyAlignment="1">
      <alignment horizontal="center" vertical="center"/>
    </xf>
    <xf numFmtId="0" fontId="1" fillId="44" borderId="0" xfId="32" applyFont="1" applyFill="1" applyBorder="1" applyAlignment="1">
      <alignment horizontal="center" vertical="center"/>
    </xf>
    <xf numFmtId="0" fontId="2" fillId="46" borderId="0" xfId="32" applyFont="1" applyFill="1" applyBorder="1" applyAlignment="1">
      <alignment horizontal="center" vertical="center"/>
    </xf>
    <xf numFmtId="0" fontId="2" fillId="47" borderId="0" xfId="32" applyFill="1" applyBorder="1" applyAlignment="1">
      <alignment horizontal="center" vertical="center"/>
    </xf>
    <xf numFmtId="0" fontId="1" fillId="46" borderId="0" xfId="32" applyFont="1" applyFill="1" applyBorder="1" applyAlignment="1">
      <alignment horizontal="center" vertical="center"/>
    </xf>
    <xf numFmtId="0" fontId="1" fillId="47" borderId="0" xfId="32" applyFont="1" applyFill="1" applyBorder="1" applyAlignment="1">
      <alignment horizontal="center" vertical="center"/>
    </xf>
    <xf numFmtId="0" fontId="2" fillId="46" borderId="0" xfId="32" applyFill="1" applyBorder="1" applyAlignment="1">
      <alignment horizontal="center" vertical="center"/>
    </xf>
    <xf numFmtId="0" fontId="2" fillId="47" borderId="0" xfId="32" applyFont="1" applyFill="1" applyBorder="1" applyAlignment="1">
      <alignment horizontal="center" vertical="center"/>
    </xf>
    <xf numFmtId="2" fontId="1" fillId="44" borderId="0" xfId="32" applyNumberFormat="1" applyFont="1" applyFill="1" applyBorder="1" applyAlignment="1">
      <alignment horizontal="center" vertical="center"/>
    </xf>
    <xf numFmtId="2" fontId="1" fillId="47" borderId="0" xfId="32" applyNumberFormat="1" applyFont="1" applyFill="1" applyBorder="1" applyAlignment="1">
      <alignment horizontal="center" vertical="center"/>
    </xf>
    <xf numFmtId="2" fontId="1" fillId="46" borderId="0" xfId="32" applyNumberFormat="1" applyFont="1" applyFill="1" applyBorder="1" applyAlignment="1">
      <alignment horizontal="center" vertical="center"/>
    </xf>
    <xf numFmtId="0" fontId="46" fillId="0" borderId="25" xfId="0" applyFont="1" applyBorder="1" applyAlignment="1">
      <alignment horizontal="center" wrapText="1"/>
    </xf>
    <xf numFmtId="0" fontId="8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7" fillId="0" borderId="6" xfId="34" applyFont="1" applyBorder="1" applyAlignment="1">
      <alignment horizontal="center" vertical="center"/>
    </xf>
    <xf numFmtId="0" fontId="4" fillId="0" borderId="2" xfId="34" applyFont="1" applyBorder="1" applyAlignment="1">
      <alignment horizontal="center" vertical="center"/>
    </xf>
    <xf numFmtId="0" fontId="47" fillId="0" borderId="4" xfId="34" applyFont="1" applyBorder="1" applyAlignment="1">
      <alignment horizontal="center" vertical="center"/>
    </xf>
    <xf numFmtId="0" fontId="4" fillId="0" borderId="3" xfId="34" applyFont="1" applyBorder="1" applyAlignment="1">
      <alignment horizontal="center" vertical="center"/>
    </xf>
    <xf numFmtId="164" fontId="8" fillId="38" borderId="27" xfId="0" applyNumberFormat="1" applyFont="1" applyFill="1" applyBorder="1" applyAlignment="1">
      <alignment horizontal="right"/>
    </xf>
    <xf numFmtId="0" fontId="50" fillId="34" borderId="5" xfId="0" applyNumberFormat="1" applyFont="1" applyFill="1" applyBorder="1" applyAlignment="1">
      <alignment horizontal="center" vertical="center"/>
    </xf>
    <xf numFmtId="0" fontId="51" fillId="34" borderId="26" xfId="0" applyFont="1" applyFill="1" applyBorder="1" applyAlignment="1">
      <alignment horizontal="center" vertical="center"/>
    </xf>
    <xf numFmtId="0" fontId="49" fillId="34" borderId="27" xfId="0" applyFont="1" applyFill="1" applyBorder="1" applyAlignment="1">
      <alignment horizontal="center" vertical="center"/>
    </xf>
    <xf numFmtId="0" fontId="50" fillId="34" borderId="5" xfId="0" applyFont="1" applyFill="1" applyBorder="1" applyAlignment="1">
      <alignment horizontal="center" vertical="center"/>
    </xf>
    <xf numFmtId="0" fontId="50" fillId="34" borderId="5" xfId="0" applyFont="1" applyFill="1" applyBorder="1" applyAlignment="1">
      <alignment horizontal="center" vertical="center" wrapText="1"/>
    </xf>
    <xf numFmtId="0" fontId="49" fillId="34" borderId="32" xfId="0" applyFont="1" applyFill="1" applyBorder="1" applyAlignment="1">
      <alignment horizontal="center" vertical="center"/>
    </xf>
    <xf numFmtId="2" fontId="49" fillId="34" borderId="5" xfId="0" applyNumberFormat="1" applyFont="1" applyFill="1" applyBorder="1" applyAlignment="1">
      <alignment horizontal="center" vertical="center" wrapText="1"/>
    </xf>
    <xf numFmtId="2" fontId="49" fillId="34" borderId="54" xfId="0" applyNumberFormat="1" applyFont="1" applyFill="1" applyBorder="1" applyAlignment="1">
      <alignment horizontal="center" vertical="center" wrapText="1"/>
    </xf>
    <xf numFmtId="2" fontId="49" fillId="34" borderId="27" xfId="0" applyNumberFormat="1" applyFont="1" applyFill="1" applyBorder="1" applyAlignment="1">
      <alignment horizontal="center" vertical="center"/>
    </xf>
    <xf numFmtId="0" fontId="50" fillId="34" borderId="4" xfId="0" applyNumberFormat="1" applyFont="1" applyFill="1" applyBorder="1" applyAlignment="1">
      <alignment horizontal="center" vertical="center"/>
    </xf>
    <xf numFmtId="0" fontId="51" fillId="34" borderId="28" xfId="0" applyFont="1" applyFill="1" applyBorder="1" applyAlignment="1">
      <alignment horizontal="center" vertical="center"/>
    </xf>
    <xf numFmtId="0" fontId="49" fillId="34" borderId="19" xfId="0" applyFont="1" applyFill="1" applyBorder="1" applyAlignment="1">
      <alignment horizontal="center" vertical="center"/>
    </xf>
    <xf numFmtId="0" fontId="50" fillId="34" borderId="4" xfId="0" applyFont="1" applyFill="1" applyBorder="1" applyAlignment="1">
      <alignment horizontal="center" vertical="center"/>
    </xf>
    <xf numFmtId="0" fontId="50" fillId="34" borderId="28" xfId="0" applyFont="1" applyFill="1" applyBorder="1" applyAlignment="1">
      <alignment horizontal="center" vertical="center"/>
    </xf>
    <xf numFmtId="2" fontId="49" fillId="34" borderId="20" xfId="0" applyNumberFormat="1" applyFont="1" applyFill="1" applyBorder="1" applyAlignment="1">
      <alignment horizontal="center" vertical="center"/>
    </xf>
    <xf numFmtId="2" fontId="49" fillId="34" borderId="51" xfId="0" applyNumberFormat="1" applyFont="1" applyFill="1" applyBorder="1" applyAlignment="1">
      <alignment horizontal="center" vertical="center"/>
    </xf>
    <xf numFmtId="2" fontId="49" fillId="34" borderId="19" xfId="0" applyNumberFormat="1" applyFont="1" applyFill="1" applyBorder="1" applyAlignment="1">
      <alignment horizontal="center" vertical="center"/>
    </xf>
    <xf numFmtId="0" fontId="44" fillId="0" borderId="25" xfId="0" applyFont="1" applyBorder="1" applyAlignment="1">
      <alignment horizontal="center" wrapText="1"/>
    </xf>
    <xf numFmtId="0" fontId="50" fillId="0" borderId="25" xfId="0" applyFont="1" applyBorder="1" applyAlignment="1">
      <alignment horizontal="center"/>
    </xf>
    <xf numFmtId="0" fontId="51" fillId="0" borderId="30" xfId="0" applyFont="1" applyBorder="1" applyAlignment="1">
      <alignment horizontal="center" vertical="center"/>
    </xf>
    <xf numFmtId="0" fontId="52" fillId="39" borderId="31" xfId="0" applyFont="1" applyFill="1" applyBorder="1" applyAlignment="1">
      <alignment horizontal="center" vertical="center"/>
    </xf>
    <xf numFmtId="0" fontId="49" fillId="40" borderId="10" xfId="0" applyFont="1" applyFill="1" applyBorder="1" applyAlignment="1">
      <alignment horizontal="right" vertical="center"/>
    </xf>
    <xf numFmtId="0" fontId="50" fillId="0" borderId="25" xfId="0" applyFont="1" applyFill="1" applyBorder="1" applyAlignment="1">
      <alignment horizontal="center"/>
    </xf>
    <xf numFmtId="2" fontId="53" fillId="0" borderId="25" xfId="34" applyNumberFormat="1" applyFont="1" applyFill="1" applyBorder="1" applyAlignment="1">
      <alignment horizontal="center" vertical="center"/>
    </xf>
    <xf numFmtId="0" fontId="50" fillId="0" borderId="29" xfId="0" applyFont="1" applyFill="1" applyBorder="1" applyAlignment="1" applyProtection="1">
      <alignment horizontal="center" vertical="center"/>
      <protection locked="0"/>
    </xf>
    <xf numFmtId="0" fontId="49" fillId="40" borderId="16" xfId="0" applyFont="1" applyFill="1" applyBorder="1" applyAlignment="1">
      <alignment horizontal="right" vertical="center"/>
    </xf>
    <xf numFmtId="2" fontId="49" fillId="41" borderId="5" xfId="0" applyNumberFormat="1" applyFont="1" applyFill="1" applyBorder="1" applyAlignment="1">
      <alignment horizontal="right" vertical="center"/>
    </xf>
    <xf numFmtId="2" fontId="49" fillId="41" borderId="54" xfId="0" applyNumberFormat="1" applyFont="1" applyFill="1" applyBorder="1" applyAlignment="1">
      <alignment horizontal="right" vertical="center"/>
    </xf>
    <xf numFmtId="0" fontId="49" fillId="41" borderId="5" xfId="0" applyFont="1" applyFill="1" applyBorder="1" applyAlignment="1">
      <alignment horizontal="right"/>
    </xf>
    <xf numFmtId="164" fontId="50" fillId="38" borderId="27" xfId="0" applyNumberFormat="1" applyFont="1" applyFill="1" applyBorder="1" applyAlignment="1">
      <alignment horizontal="right"/>
    </xf>
    <xf numFmtId="0" fontId="50" fillId="0" borderId="57" xfId="0" applyFont="1" applyBorder="1" applyAlignment="1">
      <alignment horizontal="center"/>
    </xf>
    <xf numFmtId="0" fontId="50" fillId="0" borderId="59" xfId="0" applyFont="1" applyBorder="1" applyAlignment="1">
      <alignment horizontal="center"/>
    </xf>
    <xf numFmtId="0" fontId="53" fillId="0" borderId="25" xfId="0" applyFont="1" applyFill="1" applyBorder="1" applyAlignment="1">
      <alignment horizontal="center" wrapText="1"/>
    </xf>
    <xf numFmtId="0" fontId="50" fillId="0" borderId="55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49" fillId="40" borderId="11" xfId="0" applyFont="1" applyFill="1" applyBorder="1" applyAlignment="1">
      <alignment horizontal="right" vertical="center"/>
    </xf>
    <xf numFmtId="0" fontId="50" fillId="0" borderId="58" xfId="0" applyFont="1" applyBorder="1" applyAlignment="1">
      <alignment horizontal="center"/>
    </xf>
    <xf numFmtId="0" fontId="50" fillId="0" borderId="29" xfId="0" applyFont="1" applyBorder="1" applyAlignment="1">
      <alignment horizontal="center"/>
    </xf>
    <xf numFmtId="0" fontId="50" fillId="0" borderId="25" xfId="0" applyFont="1" applyFill="1" applyBorder="1" applyAlignment="1" applyProtection="1">
      <alignment horizontal="center" vertical="center"/>
      <protection locked="0"/>
    </xf>
    <xf numFmtId="0" fontId="50" fillId="0" borderId="6" xfId="0" applyFont="1" applyFill="1" applyBorder="1" applyAlignment="1" applyProtection="1">
      <alignment horizontal="center" vertical="center"/>
      <protection locked="0"/>
    </xf>
    <xf numFmtId="0" fontId="44" fillId="0" borderId="0" xfId="0" applyFont="1" applyBorder="1" applyAlignment="1">
      <alignment horizontal="center" wrapText="1"/>
    </xf>
    <xf numFmtId="0" fontId="50" fillId="0" borderId="0" xfId="0" applyFont="1" applyFill="1" applyBorder="1" applyAlignment="1" applyProtection="1">
      <alignment horizontal="center" vertical="center"/>
    </xf>
    <xf numFmtId="0" fontId="54" fillId="0" borderId="0" xfId="45" applyFont="1" applyFill="1" applyBorder="1" applyAlignment="1" applyProtection="1">
      <protection hidden="1"/>
    </xf>
    <xf numFmtId="0" fontId="50" fillId="0" borderId="0" xfId="45" applyFont="1" applyFill="1" applyBorder="1" applyAlignment="1" applyProtection="1"/>
    <xf numFmtId="0" fontId="50" fillId="0" borderId="0" xfId="0" applyFont="1" applyFill="1" applyBorder="1" applyAlignment="1">
      <alignment horizontal="center"/>
    </xf>
    <xf numFmtId="0" fontId="51" fillId="0" borderId="0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right" vertical="center"/>
    </xf>
    <xf numFmtId="2" fontId="53" fillId="0" borderId="0" xfId="34" applyNumberFormat="1" applyFont="1" applyFill="1" applyBorder="1" applyAlignment="1">
      <alignment horizontal="center" vertical="center"/>
    </xf>
    <xf numFmtId="0" fontId="50" fillId="0" borderId="0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>
      <alignment horizontal="center" wrapText="1"/>
    </xf>
    <xf numFmtId="2" fontId="49" fillId="0" borderId="0" xfId="0" applyNumberFormat="1" applyFont="1" applyFill="1" applyBorder="1" applyAlignment="1">
      <alignment horizontal="right" vertical="center"/>
    </xf>
    <xf numFmtId="0" fontId="49" fillId="0" borderId="0" xfId="0" applyFont="1" applyFill="1" applyBorder="1" applyAlignment="1">
      <alignment horizontal="right"/>
    </xf>
    <xf numFmtId="0" fontId="44" fillId="0" borderId="55" xfId="0" applyFont="1" applyBorder="1" applyAlignment="1">
      <alignment horizontal="center" wrapText="1"/>
    </xf>
    <xf numFmtId="164" fontId="50" fillId="0" borderId="0" xfId="0" applyNumberFormat="1" applyFont="1" applyFill="1" applyBorder="1" applyAlignment="1">
      <alignment horizontal="right"/>
    </xf>
    <xf numFmtId="2" fontId="49" fillId="34" borderId="4" xfId="0" applyNumberFormat="1" applyFont="1" applyFill="1" applyBorder="1" applyAlignment="1">
      <alignment horizontal="center" vertical="center"/>
    </xf>
    <xf numFmtId="0" fontId="50" fillId="0" borderId="0" xfId="0" applyNumberFormat="1" applyFont="1" applyFill="1" applyBorder="1" applyAlignment="1">
      <alignment horizontal="center" vertical="center"/>
    </xf>
    <xf numFmtId="0" fontId="50" fillId="0" borderId="0" xfId="0" applyNumberFormat="1" applyFont="1" applyFill="1" applyBorder="1" applyAlignment="1">
      <alignment horizontal="center"/>
    </xf>
    <xf numFmtId="0" fontId="8" fillId="34" borderId="0" xfId="0" applyFont="1" applyFill="1" applyAlignment="1">
      <alignment vertical="center"/>
    </xf>
    <xf numFmtId="0" fontId="5" fillId="34" borderId="0" xfId="0" applyNumberFormat="1" applyFont="1" applyFill="1" applyAlignment="1">
      <alignment horizontal="center" vertical="center"/>
    </xf>
    <xf numFmtId="0" fontId="6" fillId="34" borderId="0" xfId="0" applyFont="1" applyFill="1" applyAlignment="1">
      <alignment horizontal="center" vertical="center"/>
    </xf>
    <xf numFmtId="0" fontId="5" fillId="34" borderId="0" xfId="0" applyFont="1" applyFill="1" applyAlignment="1">
      <alignment horizontal="center" vertical="center"/>
    </xf>
    <xf numFmtId="0" fontId="5" fillId="34" borderId="0" xfId="0" applyFont="1" applyFill="1" applyAlignment="1">
      <alignment vertical="center"/>
    </xf>
    <xf numFmtId="0" fontId="7" fillId="34" borderId="0" xfId="0" applyFont="1" applyFill="1" applyAlignment="1">
      <alignment vertical="center"/>
    </xf>
    <xf numFmtId="0" fontId="7" fillId="34" borderId="0" xfId="0" applyFont="1" applyFill="1" applyAlignment="1">
      <alignment horizontal="center" vertical="center"/>
    </xf>
    <xf numFmtId="0" fontId="8" fillId="34" borderId="0" xfId="0" applyFont="1" applyFill="1" applyAlignment="1">
      <alignment horizontal="center" vertical="center"/>
    </xf>
    <xf numFmtId="0" fontId="10" fillId="34" borderId="0" xfId="0" applyFont="1" applyFill="1" applyAlignment="1">
      <alignment vertical="center"/>
    </xf>
    <xf numFmtId="2" fontId="5" fillId="34" borderId="0" xfId="0" applyNumberFormat="1" applyFont="1" applyFill="1" applyAlignment="1">
      <alignment vertical="center"/>
    </xf>
    <xf numFmtId="2" fontId="7" fillId="34" borderId="0" xfId="0" applyNumberFormat="1" applyFont="1" applyFill="1" applyAlignment="1">
      <alignment vertical="center"/>
    </xf>
    <xf numFmtId="0" fontId="7" fillId="34" borderId="0" xfId="0" applyFont="1" applyFill="1" applyAlignment="1">
      <alignment horizontal="right" vertical="center"/>
    </xf>
    <xf numFmtId="0" fontId="5" fillId="34" borderId="0" xfId="0" applyFont="1" applyFill="1" applyAlignment="1">
      <alignment horizontal="right" vertical="center"/>
    </xf>
    <xf numFmtId="0" fontId="0" fillId="34" borderId="0" xfId="0" applyFill="1" applyAlignment="1">
      <alignment vertical="center"/>
    </xf>
    <xf numFmtId="0" fontId="0" fillId="34" borderId="0" xfId="0" applyFill="1" applyAlignment="1">
      <alignment horizontal="right" vertical="center"/>
    </xf>
    <xf numFmtId="2" fontId="55" fillId="34" borderId="5" xfId="0" applyNumberFormat="1" applyFont="1" applyFill="1" applyBorder="1" applyAlignment="1">
      <alignment horizontal="center" vertical="center"/>
    </xf>
    <xf numFmtId="2" fontId="56" fillId="34" borderId="5" xfId="0" applyNumberFormat="1" applyFont="1" applyFill="1" applyBorder="1" applyAlignment="1">
      <alignment horizontal="center" vertical="center"/>
    </xf>
    <xf numFmtId="2" fontId="55" fillId="34" borderId="27" xfId="0" applyNumberFormat="1" applyFont="1" applyFill="1" applyBorder="1" applyAlignment="1">
      <alignment horizontal="center" vertical="center"/>
    </xf>
    <xf numFmtId="2" fontId="49" fillId="34" borderId="6" xfId="0" applyNumberFormat="1" applyFont="1" applyFill="1" applyBorder="1" applyAlignment="1">
      <alignment horizontal="center" vertical="center"/>
    </xf>
    <xf numFmtId="2" fontId="56" fillId="34" borderId="6" xfId="0" applyNumberFormat="1" applyFont="1" applyFill="1" applyBorder="1" applyAlignment="1">
      <alignment horizontal="center" vertical="center"/>
    </xf>
    <xf numFmtId="2" fontId="49" fillId="34" borderId="11" xfId="0" applyNumberFormat="1" applyFont="1" applyFill="1" applyBorder="1" applyAlignment="1">
      <alignment horizontal="center" vertical="center"/>
    </xf>
    <xf numFmtId="2" fontId="56" fillId="34" borderId="4" xfId="0" applyNumberFormat="1" applyFont="1" applyFill="1" applyBorder="1" applyAlignment="1">
      <alignment horizontal="center" vertical="center"/>
    </xf>
    <xf numFmtId="2" fontId="52" fillId="39" borderId="31" xfId="0" applyNumberFormat="1" applyFont="1" applyFill="1" applyBorder="1" applyAlignment="1">
      <alignment horizontal="center" vertical="center"/>
    </xf>
    <xf numFmtId="2" fontId="49" fillId="40" borderId="12" xfId="0" applyNumberFormat="1" applyFont="1" applyFill="1" applyBorder="1" applyAlignment="1">
      <alignment horizontal="right" vertical="center"/>
    </xf>
    <xf numFmtId="2" fontId="52" fillId="39" borderId="1" xfId="0" applyNumberFormat="1" applyFont="1" applyFill="1" applyBorder="1" applyAlignment="1">
      <alignment horizontal="center" vertical="center"/>
    </xf>
    <xf numFmtId="2" fontId="52" fillId="39" borderId="61" xfId="0" applyNumberFormat="1" applyFont="1" applyFill="1" applyBorder="1" applyAlignment="1">
      <alignment horizontal="center" vertical="center"/>
    </xf>
    <xf numFmtId="2" fontId="49" fillId="40" borderId="56" xfId="0" applyNumberFormat="1" applyFont="1" applyFill="1" applyBorder="1" applyAlignment="1">
      <alignment horizontal="right" vertical="center"/>
    </xf>
    <xf numFmtId="2" fontId="57" fillId="34" borderId="23" xfId="0" applyNumberFormat="1" applyFont="1" applyFill="1" applyBorder="1" applyAlignment="1">
      <alignment horizontal="center" vertical="center"/>
    </xf>
    <xf numFmtId="2" fontId="52" fillId="39" borderId="24" xfId="0" applyNumberFormat="1" applyFont="1" applyFill="1" applyBorder="1" applyAlignment="1">
      <alignment horizontal="center" vertical="center"/>
    </xf>
    <xf numFmtId="2" fontId="55" fillId="34" borderId="23" xfId="0" applyNumberFormat="1" applyFont="1" applyFill="1" applyBorder="1" applyAlignment="1">
      <alignment horizontal="center" vertical="center"/>
    </xf>
    <xf numFmtId="2" fontId="49" fillId="34" borderId="62" xfId="0" applyNumberFormat="1" applyFont="1" applyFill="1" applyBorder="1" applyAlignment="1">
      <alignment horizontal="center" vertical="center"/>
    </xf>
    <xf numFmtId="2" fontId="49" fillId="40" borderId="11" xfId="0" applyNumberFormat="1" applyFont="1" applyFill="1" applyBorder="1" applyAlignment="1">
      <alignment horizontal="right" vertical="center"/>
    </xf>
    <xf numFmtId="2" fontId="52" fillId="39" borderId="2" xfId="0" applyNumberFormat="1" applyFont="1" applyFill="1" applyBorder="1" applyAlignment="1">
      <alignment horizontal="center" vertical="center"/>
    </xf>
    <xf numFmtId="0" fontId="50" fillId="38" borderId="25" xfId="0" applyFont="1" applyFill="1" applyBorder="1" applyAlignment="1">
      <alignment horizontal="center" vertical="center" wrapText="1"/>
    </xf>
    <xf numFmtId="0" fontId="50" fillId="42" borderId="25" xfId="0" applyFont="1" applyFill="1" applyBorder="1" applyAlignment="1">
      <alignment horizontal="center" vertical="center" wrapText="1"/>
    </xf>
    <xf numFmtId="0" fontId="50" fillId="44" borderId="25" xfId="0" applyFont="1" applyFill="1" applyBorder="1" applyAlignment="1">
      <alignment horizontal="center" vertical="center" wrapText="1"/>
    </xf>
    <xf numFmtId="0" fontId="50" fillId="43" borderId="25" xfId="0" applyFont="1" applyFill="1" applyBorder="1" applyAlignment="1">
      <alignment horizontal="center" vertical="center" wrapText="1"/>
    </xf>
    <xf numFmtId="0" fontId="50" fillId="49" borderId="25" xfId="0" applyFont="1" applyFill="1" applyBorder="1" applyAlignment="1">
      <alignment horizontal="center" vertical="center" wrapText="1"/>
    </xf>
    <xf numFmtId="0" fontId="50" fillId="36" borderId="25" xfId="0" applyFont="1" applyFill="1" applyBorder="1" applyAlignment="1">
      <alignment horizontal="center" vertical="center" wrapText="1"/>
    </xf>
    <xf numFmtId="0" fontId="53" fillId="40" borderId="25" xfId="0" applyFont="1" applyFill="1" applyBorder="1" applyAlignment="1">
      <alignment horizontal="center" vertical="center"/>
    </xf>
    <xf numFmtId="0" fontId="50" fillId="48" borderId="25" xfId="0" applyFont="1" applyFill="1" applyBorder="1" applyAlignment="1">
      <alignment horizontal="center" vertical="center" wrapText="1"/>
    </xf>
    <xf numFmtId="0" fontId="50" fillId="41" borderId="25" xfId="0" applyFont="1" applyFill="1" applyBorder="1" applyAlignment="1">
      <alignment horizontal="center" vertical="center" wrapText="1"/>
    </xf>
    <xf numFmtId="0" fontId="50" fillId="48" borderId="57" xfId="0" applyFont="1" applyFill="1" applyBorder="1" applyAlignment="1">
      <alignment horizontal="center" vertical="center" wrapText="1"/>
    </xf>
    <xf numFmtId="0" fontId="50" fillId="48" borderId="58" xfId="0" applyFont="1" applyFill="1" applyBorder="1" applyAlignment="1">
      <alignment horizontal="center" vertical="center" wrapText="1"/>
    </xf>
    <xf numFmtId="0" fontId="50" fillId="38" borderId="57" xfId="0" applyFont="1" applyFill="1" applyBorder="1" applyAlignment="1">
      <alignment horizontal="center" vertical="center" wrapText="1"/>
    </xf>
    <xf numFmtId="0" fontId="50" fillId="38" borderId="58" xfId="0" applyFont="1" applyFill="1" applyBorder="1" applyAlignment="1">
      <alignment horizontal="center" vertical="center" wrapText="1"/>
    </xf>
    <xf numFmtId="0" fontId="50" fillId="49" borderId="57" xfId="0" applyFont="1" applyFill="1" applyBorder="1" applyAlignment="1">
      <alignment horizontal="center" vertical="center" wrapText="1"/>
    </xf>
    <xf numFmtId="0" fontId="50" fillId="49" borderId="5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50" fillId="51" borderId="25" xfId="0" applyFont="1" applyFill="1" applyBorder="1" applyAlignment="1">
      <alignment horizontal="center" vertical="center" wrapText="1"/>
    </xf>
    <xf numFmtId="0" fontId="53" fillId="51" borderId="2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9" fillId="52" borderId="25" xfId="0" applyFont="1" applyFill="1" applyBorder="1" applyAlignment="1">
      <alignment horizontal="center" vertical="center" wrapText="1"/>
    </xf>
    <xf numFmtId="0" fontId="59" fillId="52" borderId="25" xfId="0" applyFont="1" applyFill="1" applyBorder="1" applyAlignment="1">
      <alignment horizontal="center" vertical="center"/>
    </xf>
    <xf numFmtId="0" fontId="2" fillId="53" borderId="63" xfId="0" applyFont="1" applyFill="1" applyBorder="1" applyAlignment="1">
      <alignment horizontal="left" vertical="top" wrapText="1"/>
    </xf>
    <xf numFmtId="0" fontId="2" fillId="53" borderId="64" xfId="0" applyFont="1" applyFill="1" applyBorder="1" applyAlignment="1">
      <alignment horizontal="left" vertical="top" wrapText="1"/>
    </xf>
    <xf numFmtId="1" fontId="50" fillId="50" borderId="6" xfId="0" applyNumberFormat="1" applyFont="1" applyFill="1" applyBorder="1" applyAlignment="1" applyProtection="1">
      <alignment horizontal="center" vertical="center"/>
    </xf>
    <xf numFmtId="0" fontId="50" fillId="45" borderId="1" xfId="0" applyFont="1" applyFill="1" applyBorder="1" applyAlignment="1">
      <alignment horizontal="center" vertical="center"/>
    </xf>
    <xf numFmtId="0" fontId="50" fillId="45" borderId="1" xfId="0" applyFont="1" applyFill="1" applyBorder="1" applyAlignment="1">
      <alignment horizontal="center"/>
    </xf>
    <xf numFmtId="0" fontId="50" fillId="0" borderId="29" xfId="0" applyFont="1" applyFill="1" applyBorder="1" applyAlignment="1">
      <alignment horizontal="center" vertical="center"/>
    </xf>
    <xf numFmtId="1" fontId="50" fillId="50" borderId="17" xfId="0" applyNumberFormat="1" applyFont="1" applyFill="1" applyBorder="1" applyAlignment="1" applyProtection="1">
      <alignment horizontal="center" vertical="center"/>
    </xf>
    <xf numFmtId="1" fontId="50" fillId="50" borderId="29" xfId="0" applyNumberFormat="1" applyFont="1" applyFill="1" applyBorder="1" applyAlignment="1" applyProtection="1">
      <alignment horizontal="center" vertical="center"/>
    </xf>
    <xf numFmtId="0" fontId="8" fillId="0" borderId="60" xfId="0" applyFont="1" applyBorder="1" applyAlignment="1">
      <alignment horizontal="center"/>
    </xf>
    <xf numFmtId="0" fontId="8" fillId="0" borderId="60" xfId="0" applyFont="1" applyFill="1" applyBorder="1" applyAlignment="1" applyProtection="1">
      <alignment horizontal="center" vertical="center"/>
    </xf>
    <xf numFmtId="0" fontId="46" fillId="0" borderId="60" xfId="0" applyFont="1" applyBorder="1" applyAlignment="1">
      <alignment horizontal="center" wrapText="1"/>
    </xf>
    <xf numFmtId="0" fontId="60" fillId="0" borderId="0" xfId="0" applyFont="1"/>
    <xf numFmtId="0" fontId="61" fillId="0" borderId="0" xfId="0" applyFont="1"/>
    <xf numFmtId="0" fontId="2" fillId="0" borderId="0" xfId="0" applyFont="1"/>
    <xf numFmtId="0" fontId="0" fillId="0" borderId="0" xfId="0" applyNumberFormat="1"/>
    <xf numFmtId="0" fontId="18" fillId="0" borderId="31" xfId="0" applyFont="1" applyFill="1" applyBorder="1" applyAlignment="1">
      <alignment horizontal="center" vertical="center"/>
    </xf>
    <xf numFmtId="0" fontId="50" fillId="0" borderId="25" xfId="0" applyFont="1" applyFill="1" applyBorder="1" applyAlignment="1">
      <alignment horizontal="center" vertical="center" wrapText="1"/>
    </xf>
    <xf numFmtId="1" fontId="50" fillId="0" borderId="25" xfId="0" applyNumberFormat="1" applyFont="1" applyFill="1" applyBorder="1" applyAlignment="1">
      <alignment horizontal="center" vertical="center" shrinkToFit="1"/>
    </xf>
    <xf numFmtId="0" fontId="50" fillId="0" borderId="57" xfId="0" applyFont="1" applyFill="1" applyBorder="1" applyAlignment="1">
      <alignment horizontal="center" vertical="center" wrapText="1"/>
    </xf>
    <xf numFmtId="0" fontId="50" fillId="0" borderId="58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/>
    </xf>
    <xf numFmtId="2" fontId="19" fillId="0" borderId="5" xfId="0" applyNumberFormat="1" applyFont="1" applyFill="1" applyBorder="1" applyAlignment="1">
      <alignment horizontal="center" vertical="center"/>
    </xf>
    <xf numFmtId="2" fontId="42" fillId="0" borderId="5" xfId="0" applyNumberFormat="1" applyFont="1" applyFill="1" applyBorder="1" applyAlignment="1">
      <alignment horizontal="center" vertical="center"/>
    </xf>
    <xf numFmtId="2" fontId="41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2" fontId="9" fillId="0" borderId="6" xfId="0" applyNumberFormat="1" applyFont="1" applyFill="1" applyBorder="1" applyAlignment="1">
      <alignment horizontal="center" vertical="center"/>
    </xf>
    <xf numFmtId="2" fontId="42" fillId="0" borderId="6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7" fillId="0" borderId="0" xfId="0" applyNumberFormat="1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50" fillId="0" borderId="25" xfId="0" applyFont="1" applyFill="1" applyBorder="1" applyAlignment="1">
      <alignment horizontal="center" vertical="center"/>
    </xf>
    <xf numFmtId="1" fontId="50" fillId="0" borderId="55" xfId="0" applyNumberFormat="1" applyFont="1" applyFill="1" applyBorder="1" applyAlignment="1">
      <alignment horizontal="center" vertical="center" shrinkToFit="1"/>
    </xf>
    <xf numFmtId="0" fontId="50" fillId="36" borderId="57" xfId="0" applyFont="1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center" vertical="center" wrapText="1"/>
    </xf>
    <xf numFmtId="0" fontId="36" fillId="0" borderId="0" xfId="0" applyFont="1" applyAlignment="1"/>
    <xf numFmtId="0" fontId="36" fillId="0" borderId="0" xfId="0" applyNumberFormat="1" applyFont="1" applyAlignment="1"/>
    <xf numFmtId="0" fontId="0" fillId="0" borderId="60" xfId="0" applyBorder="1" applyAlignment="1">
      <alignment horizontal="center"/>
    </xf>
    <xf numFmtId="0" fontId="2" fillId="0" borderId="60" xfId="0" applyFont="1" applyBorder="1" applyAlignment="1">
      <alignment horizontal="center"/>
    </xf>
    <xf numFmtId="2" fontId="4" fillId="41" borderId="27" xfId="0" applyNumberFormat="1" applyFont="1" applyFill="1" applyBorder="1" applyAlignment="1">
      <alignment horizontal="right" vertical="center"/>
    </xf>
    <xf numFmtId="2" fontId="4" fillId="41" borderId="65" xfId="0" applyNumberFormat="1" applyFont="1" applyFill="1" applyBorder="1" applyAlignment="1">
      <alignment horizontal="right" vertical="center"/>
    </xf>
    <xf numFmtId="0" fontId="0" fillId="0" borderId="25" xfId="0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0" fillId="34" borderId="26" xfId="0" applyFont="1" applyFill="1" applyBorder="1" applyAlignment="1">
      <alignment horizontal="center" vertical="center" wrapText="1"/>
    </xf>
    <xf numFmtId="0" fontId="50" fillId="34" borderId="26" xfId="0" applyFont="1" applyFill="1" applyBorder="1" applyAlignment="1">
      <alignment horizontal="center" vertical="center" wrapText="1"/>
    </xf>
    <xf numFmtId="0" fontId="50" fillId="0" borderId="58" xfId="0" applyFont="1" applyFill="1" applyBorder="1" applyAlignment="1">
      <alignment horizontal="center" vertical="center"/>
    </xf>
    <xf numFmtId="0" fontId="50" fillId="44" borderId="57" xfId="0" applyFont="1" applyFill="1" applyBorder="1" applyAlignment="1">
      <alignment horizontal="center" vertical="center" wrapText="1"/>
    </xf>
    <xf numFmtId="0" fontId="50" fillId="44" borderId="58" xfId="0" applyFont="1" applyFill="1" applyBorder="1" applyAlignment="1">
      <alignment horizontal="center" vertical="center" wrapText="1"/>
    </xf>
    <xf numFmtId="0" fontId="50" fillId="36" borderId="30" xfId="0" applyFont="1" applyFill="1" applyBorder="1" applyAlignment="1">
      <alignment horizontal="center" vertical="center" wrapText="1"/>
    </xf>
    <xf numFmtId="2" fontId="4" fillId="41" borderId="8" xfId="0" applyNumberFormat="1" applyFont="1" applyFill="1" applyBorder="1" applyAlignment="1">
      <alignment horizontal="right" vertical="center"/>
    </xf>
    <xf numFmtId="0" fontId="49" fillId="0" borderId="26" xfId="0" applyFont="1" applyFill="1" applyBorder="1" applyAlignment="1">
      <alignment vertical="center"/>
    </xf>
    <xf numFmtId="0" fontId="50" fillId="0" borderId="26" xfId="0" applyNumberFormat="1" applyFont="1" applyFill="1" applyBorder="1" applyAlignment="1">
      <alignment horizontal="center" vertical="center"/>
    </xf>
    <xf numFmtId="0" fontId="51" fillId="0" borderId="26" xfId="0" applyFont="1" applyFill="1" applyBorder="1" applyAlignment="1">
      <alignment horizontal="center" vertical="center"/>
    </xf>
    <xf numFmtId="0" fontId="50" fillId="0" borderId="26" xfId="0" applyFont="1" applyFill="1" applyBorder="1" applyAlignment="1">
      <alignment horizontal="center" vertical="center"/>
    </xf>
    <xf numFmtId="2" fontId="49" fillId="0" borderId="26" xfId="0" applyNumberFormat="1" applyFont="1" applyFill="1" applyBorder="1" applyAlignment="1">
      <alignment horizontal="center" vertical="center"/>
    </xf>
    <xf numFmtId="0" fontId="49" fillId="0" borderId="28" xfId="0" applyFont="1" applyFill="1" applyBorder="1" applyAlignment="1">
      <alignment vertical="center"/>
    </xf>
    <xf numFmtId="0" fontId="50" fillId="0" borderId="28" xfId="0" applyNumberFormat="1" applyFont="1" applyFill="1" applyBorder="1" applyAlignment="1">
      <alignment horizontal="center" vertical="center"/>
    </xf>
    <xf numFmtId="0" fontId="51" fillId="0" borderId="28" xfId="0" applyFont="1" applyFill="1" applyBorder="1" applyAlignment="1">
      <alignment horizontal="center" vertical="center"/>
    </xf>
    <xf numFmtId="0" fontId="50" fillId="0" borderId="28" xfId="0" applyFont="1" applyFill="1" applyBorder="1" applyAlignment="1">
      <alignment horizontal="center" vertical="center" wrapText="1"/>
    </xf>
    <xf numFmtId="0" fontId="50" fillId="0" borderId="28" xfId="0" applyFont="1" applyFill="1" applyBorder="1" applyAlignment="1">
      <alignment horizontal="center" vertical="center" wrapText="1"/>
    </xf>
    <xf numFmtId="2" fontId="49" fillId="0" borderId="28" xfId="0" applyNumberFormat="1" applyFont="1" applyFill="1" applyBorder="1" applyAlignment="1">
      <alignment horizontal="center" vertical="center" wrapText="1"/>
    </xf>
    <xf numFmtId="0" fontId="50" fillId="0" borderId="69" xfId="0" applyFont="1" applyFill="1" applyBorder="1" applyAlignment="1">
      <alignment horizontal="center" vertical="center"/>
    </xf>
    <xf numFmtId="0" fontId="50" fillId="0" borderId="70" xfId="0" applyFont="1" applyFill="1" applyBorder="1" applyAlignment="1">
      <alignment horizontal="center" vertical="center"/>
    </xf>
    <xf numFmtId="0" fontId="49" fillId="0" borderId="54" xfId="0" applyFont="1" applyFill="1" applyBorder="1" applyAlignment="1">
      <alignment horizontal="center" vertical="center"/>
    </xf>
    <xf numFmtId="0" fontId="49" fillId="0" borderId="71" xfId="0" applyFont="1" applyFill="1" applyBorder="1" applyAlignment="1">
      <alignment horizontal="center" vertical="center"/>
    </xf>
    <xf numFmtId="0" fontId="50" fillId="0" borderId="70" xfId="0" applyFont="1" applyFill="1" applyBorder="1" applyAlignment="1">
      <alignment horizontal="center" vertical="center" wrapText="1"/>
    </xf>
    <xf numFmtId="2" fontId="49" fillId="0" borderId="72" xfId="0" applyNumberFormat="1" applyFont="1" applyFill="1" applyBorder="1" applyAlignment="1">
      <alignment horizontal="center" vertical="center"/>
    </xf>
    <xf numFmtId="2" fontId="49" fillId="0" borderId="73" xfId="0" applyNumberFormat="1" applyFont="1" applyFill="1" applyBorder="1" applyAlignment="1">
      <alignment horizontal="center" vertical="center"/>
    </xf>
    <xf numFmtId="0" fontId="49" fillId="0" borderId="27" xfId="0" applyFont="1" applyFill="1" applyBorder="1" applyAlignment="1">
      <alignment horizontal="center" vertical="center"/>
    </xf>
    <xf numFmtId="0" fontId="49" fillId="0" borderId="19" xfId="0" applyFont="1" applyFill="1" applyBorder="1" applyAlignment="1">
      <alignment horizontal="center" vertical="center"/>
    </xf>
    <xf numFmtId="0" fontId="50" fillId="0" borderId="5" xfId="0" applyFont="1" applyFill="1" applyBorder="1" applyAlignment="1">
      <alignment horizontal="center" vertical="center"/>
    </xf>
    <xf numFmtId="0" fontId="50" fillId="0" borderId="4" xfId="0" applyFont="1" applyFill="1" applyBorder="1" applyAlignment="1">
      <alignment horizontal="center" vertical="center"/>
    </xf>
    <xf numFmtId="0" fontId="50" fillId="0" borderId="4" xfId="0" applyFont="1" applyFill="1" applyBorder="1" applyAlignment="1">
      <alignment horizontal="center" vertical="center" wrapText="1"/>
    </xf>
    <xf numFmtId="2" fontId="49" fillId="0" borderId="5" xfId="0" applyNumberFormat="1" applyFont="1" applyFill="1" applyBorder="1" applyAlignment="1">
      <alignment horizontal="center" vertical="center"/>
    </xf>
    <xf numFmtId="2" fontId="49" fillId="0" borderId="4" xfId="0" applyNumberFormat="1" applyFont="1" applyFill="1" applyBorder="1" applyAlignment="1">
      <alignment horizontal="center" vertical="center" wrapText="1"/>
    </xf>
    <xf numFmtId="0" fontId="44" fillId="0" borderId="2" xfId="0" applyFont="1" applyBorder="1" applyAlignment="1">
      <alignment horizontal="center" wrapText="1"/>
    </xf>
    <xf numFmtId="0" fontId="51" fillId="0" borderId="25" xfId="0" applyFont="1" applyBorder="1" applyAlignment="1">
      <alignment horizontal="center" vertical="center"/>
    </xf>
    <xf numFmtId="0" fontId="52" fillId="39" borderId="2" xfId="0" applyFont="1" applyFill="1" applyBorder="1" applyAlignment="1">
      <alignment horizontal="center" vertical="center"/>
    </xf>
    <xf numFmtId="2" fontId="49" fillId="41" borderId="8" xfId="0" applyNumberFormat="1" applyFont="1" applyFill="1" applyBorder="1" applyAlignment="1">
      <alignment horizontal="right" vertical="center"/>
    </xf>
    <xf numFmtId="2" fontId="49" fillId="41" borderId="37" xfId="0" applyNumberFormat="1" applyFont="1" applyFill="1" applyBorder="1" applyAlignment="1">
      <alignment horizontal="right" vertical="center"/>
    </xf>
    <xf numFmtId="0" fontId="50" fillId="45" borderId="9" xfId="0" applyFont="1" applyFill="1" applyBorder="1" applyAlignment="1">
      <alignment horizontal="center" vertical="center"/>
    </xf>
    <xf numFmtId="0" fontId="49" fillId="41" borderId="8" xfId="0" applyFont="1" applyFill="1" applyBorder="1" applyAlignment="1">
      <alignment horizontal="right"/>
    </xf>
    <xf numFmtId="0" fontId="50" fillId="45" borderId="9" xfId="0" applyFont="1" applyFill="1" applyBorder="1" applyAlignment="1">
      <alignment horizontal="center"/>
    </xf>
    <xf numFmtId="164" fontId="50" fillId="38" borderId="65" xfId="0" applyNumberFormat="1" applyFont="1" applyFill="1" applyBorder="1" applyAlignment="1">
      <alignment horizontal="right"/>
    </xf>
    <xf numFmtId="0" fontId="50" fillId="51" borderId="57" xfId="0" applyFont="1" applyFill="1" applyBorder="1" applyAlignment="1">
      <alignment horizontal="center" vertical="center" wrapText="1"/>
    </xf>
    <xf numFmtId="0" fontId="50" fillId="51" borderId="58" xfId="0" applyFont="1" applyFill="1" applyBorder="1" applyAlignment="1">
      <alignment horizontal="center" vertical="center" wrapText="1"/>
    </xf>
    <xf numFmtId="2" fontId="4" fillId="41" borderId="5" xfId="0" applyNumberFormat="1" applyFont="1" applyFill="1" applyBorder="1" applyAlignment="1">
      <alignment horizontal="right" vertical="center"/>
    </xf>
    <xf numFmtId="0" fontId="4" fillId="41" borderId="27" xfId="0" applyFont="1" applyFill="1" applyBorder="1" applyAlignment="1">
      <alignment horizontal="right"/>
    </xf>
    <xf numFmtId="0" fontId="0" fillId="0" borderId="60" xfId="0" applyFont="1" applyBorder="1" applyAlignment="1">
      <alignment horizontal="center"/>
    </xf>
    <xf numFmtId="0" fontId="4" fillId="41" borderId="8" xfId="0" applyFont="1" applyFill="1" applyBorder="1" applyAlignment="1">
      <alignment horizontal="right"/>
    </xf>
    <xf numFmtId="0" fontId="62" fillId="0" borderId="25" xfId="0" applyFont="1" applyFill="1" applyBorder="1" applyAlignment="1" applyProtection="1">
      <alignment horizontal="center" vertical="center"/>
    </xf>
    <xf numFmtId="0" fontId="63" fillId="0" borderId="25" xfId="0" applyFont="1" applyFill="1" applyBorder="1" applyAlignment="1" applyProtection="1">
      <protection hidden="1"/>
    </xf>
    <xf numFmtId="0" fontId="63" fillId="0" borderId="25" xfId="45" applyFont="1" applyFill="1" applyBorder="1" applyAlignment="1" applyProtection="1">
      <protection hidden="1"/>
    </xf>
    <xf numFmtId="0" fontId="50" fillId="0" borderId="67" xfId="0" applyFont="1" applyFill="1" applyBorder="1" applyAlignment="1">
      <alignment horizontal="center" vertical="center"/>
    </xf>
    <xf numFmtId="0" fontId="50" fillId="0" borderId="68" xfId="0" applyFont="1" applyFill="1" applyBorder="1" applyAlignment="1">
      <alignment horizontal="center" vertical="center"/>
    </xf>
    <xf numFmtId="2" fontId="50" fillId="0" borderId="1" xfId="0" applyNumberFormat="1" applyFont="1" applyFill="1" applyBorder="1" applyAlignment="1">
      <alignment horizontal="center" vertical="center"/>
    </xf>
    <xf numFmtId="2" fontId="50" fillId="0" borderId="3" xfId="0" applyNumberFormat="1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50" fillId="0" borderId="3" xfId="0" applyFont="1" applyFill="1" applyBorder="1" applyAlignment="1">
      <alignment horizontal="center" vertical="center"/>
    </xf>
    <xf numFmtId="0" fontId="50" fillId="0" borderId="26" xfId="0" applyFont="1" applyFill="1" applyBorder="1" applyAlignment="1">
      <alignment horizontal="center" vertical="center" wrapText="1"/>
    </xf>
    <xf numFmtId="0" fontId="50" fillId="0" borderId="28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/>
    </xf>
    <xf numFmtId="0" fontId="12" fillId="0" borderId="66" xfId="0" applyFont="1" applyFill="1" applyBorder="1" applyAlignment="1">
      <alignment horizontal="center" vertical="center"/>
    </xf>
    <xf numFmtId="0" fontId="48" fillId="0" borderId="5" xfId="0" applyFont="1" applyFill="1" applyBorder="1" applyAlignment="1">
      <alignment horizontal="center" vertical="center" wrapText="1"/>
    </xf>
    <xf numFmtId="0" fontId="48" fillId="0" borderId="4" xfId="0" applyFont="1" applyFill="1" applyBorder="1" applyAlignment="1">
      <alignment horizontal="center" vertical="center" wrapText="1"/>
    </xf>
    <xf numFmtId="0" fontId="49" fillId="34" borderId="23" xfId="0" applyFont="1" applyFill="1" applyBorder="1" applyAlignment="1">
      <alignment horizontal="center" vertical="center"/>
    </xf>
    <xf numFmtId="0" fontId="49" fillId="34" borderId="62" xfId="0" applyFont="1" applyFill="1" applyBorder="1" applyAlignment="1">
      <alignment horizontal="center" vertical="center"/>
    </xf>
    <xf numFmtId="0" fontId="49" fillId="34" borderId="40" xfId="0" applyFont="1" applyFill="1" applyBorder="1" applyAlignment="1">
      <alignment horizontal="center" vertical="center"/>
    </xf>
    <xf numFmtId="0" fontId="49" fillId="34" borderId="15" xfId="0" applyFont="1" applyFill="1" applyBorder="1" applyAlignment="1">
      <alignment horizontal="center" vertical="center"/>
    </xf>
    <xf numFmtId="0" fontId="50" fillId="34" borderId="1" xfId="0" applyFont="1" applyFill="1" applyBorder="1" applyAlignment="1">
      <alignment horizontal="center" vertical="center"/>
    </xf>
    <xf numFmtId="0" fontId="50" fillId="34" borderId="3" xfId="0" applyFont="1" applyFill="1" applyBorder="1" applyAlignment="1">
      <alignment horizontal="center" vertical="center"/>
    </xf>
    <xf numFmtId="0" fontId="58" fillId="34" borderId="0" xfId="0" applyFont="1" applyFill="1" applyAlignment="1">
      <alignment horizontal="center" vertical="center"/>
    </xf>
    <xf numFmtId="2" fontId="55" fillId="34" borderId="53" xfId="0" applyNumberFormat="1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right" vertical="center"/>
    </xf>
    <xf numFmtId="2" fontId="50" fillId="34" borderId="1" xfId="0" applyNumberFormat="1" applyFont="1" applyFill="1" applyBorder="1" applyAlignment="1">
      <alignment horizontal="center" vertical="center"/>
    </xf>
    <xf numFmtId="2" fontId="50" fillId="34" borderId="34" xfId="0" applyNumberFormat="1" applyFont="1" applyFill="1" applyBorder="1" applyAlignment="1">
      <alignment horizontal="center" vertical="center"/>
    </xf>
    <xf numFmtId="0" fontId="20" fillId="41" borderId="0" xfId="0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/>
    </xf>
    <xf numFmtId="0" fontId="48" fillId="34" borderId="56" xfId="0" applyFont="1" applyFill="1" applyBorder="1" applyAlignment="1">
      <alignment horizontal="center" vertical="center" wrapText="1"/>
    </xf>
    <xf numFmtId="0" fontId="48" fillId="34" borderId="12" xfId="0" applyFont="1" applyFill="1" applyBorder="1" applyAlignment="1">
      <alignment horizontal="center" vertical="center" wrapText="1"/>
    </xf>
    <xf numFmtId="0" fontId="50" fillId="34" borderId="26" xfId="0" applyFont="1" applyFill="1" applyBorder="1" applyAlignment="1">
      <alignment horizontal="center" vertical="center" wrapText="1"/>
    </xf>
    <xf numFmtId="0" fontId="50" fillId="34" borderId="28" xfId="0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/>
    </xf>
    <xf numFmtId="2" fontId="15" fillId="0" borderId="34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2" fillId="45" borderId="35" xfId="0" applyFont="1" applyFill="1" applyBorder="1" applyAlignment="1">
      <alignment horizontal="center" vertical="center"/>
    </xf>
    <xf numFmtId="0" fontId="15" fillId="0" borderId="26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1" fillId="0" borderId="36" xfId="32" applyFont="1" applyBorder="1" applyAlignment="1">
      <alignment horizontal="center" vertical="center"/>
    </xf>
    <xf numFmtId="0" fontId="1" fillId="0" borderId="37" xfId="32" applyFont="1" applyBorder="1" applyAlignment="1">
      <alignment horizontal="center" vertical="center"/>
    </xf>
    <xf numFmtId="0" fontId="1" fillId="0" borderId="38" xfId="32" applyFont="1" applyBorder="1" applyAlignment="1">
      <alignment horizontal="center" vertical="center"/>
    </xf>
    <xf numFmtId="0" fontId="20" fillId="41" borderId="0" xfId="32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40" xfId="0" applyFont="1" applyBorder="1" applyAlignment="1"/>
    <xf numFmtId="0" fontId="1" fillId="0" borderId="4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4" borderId="36" xfId="0" applyFont="1" applyFill="1" applyBorder="1" applyAlignment="1">
      <alignment horizontal="center"/>
    </xf>
    <xf numFmtId="0" fontId="1" fillId="34" borderId="37" xfId="0" applyFont="1" applyFill="1" applyBorder="1" applyAlignment="1">
      <alignment horizontal="center"/>
    </xf>
    <xf numFmtId="0" fontId="1" fillId="34" borderId="38" xfId="0" applyFont="1" applyFill="1" applyBorder="1" applyAlignment="1">
      <alignment horizontal="center"/>
    </xf>
  </cellXfs>
  <cellStyles count="46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 2" xfId="28"/>
    <cellStyle name="Entrée" xfId="29" builtinId="20" customBuiltin="1"/>
    <cellStyle name="Insatisfaisant" xfId="30" builtinId="27" customBuiltin="1"/>
    <cellStyle name="Neutre" xfId="31" builtinId="28" customBuiltin="1"/>
    <cellStyle name="Normal" xfId="0" builtinId="0"/>
    <cellStyle name="Normal 2" xfId="32"/>
    <cellStyle name="Normal 3" xfId="33"/>
    <cellStyle name="Normal 5" xfId="34"/>
    <cellStyle name="Normal_import97" xfId="45"/>
    <cellStyle name="Satisfaisant" xfId="35" builtinId="26" customBuiltin="1"/>
    <cellStyle name="Sortie" xfId="36" builtinId="21" customBuiltin="1"/>
    <cellStyle name="Texte explicatif" xfId="37" builtinId="53" customBuiltin="1"/>
    <cellStyle name="Titre" xfId="38" builtinId="15" customBuiltin="1"/>
    <cellStyle name="Titre 1" xfId="39" builtinId="16" customBuiltin="1"/>
    <cellStyle name="Titre 2" xfId="40" builtinId="17" customBuiltin="1"/>
    <cellStyle name="Titre 3" xfId="41" builtinId="18" customBuiltin="1"/>
    <cellStyle name="Titre 4" xfId="42" builtinId="19" customBuiltin="1"/>
    <cellStyle name="Total" xfId="43" builtinId="25" customBuiltin="1"/>
    <cellStyle name="Vérification" xfId="44" builtinId="23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reau/BCPE/2018-2019/R&#233;sultats/RESULTATS%20FINAUX%20BCPE_18-19%20affich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TS%20GLOBAU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diums (2)"/>
      <sheetName val="résultats "/>
      <sheetName val="Feuil1"/>
      <sheetName val="ESHN"/>
      <sheetName val="Notes Ecrit"/>
      <sheetName val="Podiums"/>
      <sheetName val="Moins bons résultats"/>
      <sheetName val="Natation"/>
      <sheetName val="vitesse"/>
      <sheetName val="coordination"/>
      <sheetName val="souplesse"/>
      <sheetName val="équilibre"/>
      <sheetName val="force"/>
      <sheetName val="endur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A4" t="str">
            <v>GARCONS</v>
          </cell>
          <cell r="B4" t="str">
            <v>NOTE/20</v>
          </cell>
          <cell r="D4" t="str">
            <v>FILLES</v>
          </cell>
          <cell r="E4" t="str">
            <v>NOTE/20</v>
          </cell>
        </row>
        <row r="5">
          <cell r="A5">
            <v>0</v>
          </cell>
          <cell r="B5">
            <v>0</v>
          </cell>
          <cell r="D5">
            <v>0</v>
          </cell>
          <cell r="E5">
            <v>0</v>
          </cell>
        </row>
        <row r="6">
          <cell r="A6">
            <v>20</v>
          </cell>
          <cell r="B6">
            <v>20</v>
          </cell>
          <cell r="D6">
            <v>20</v>
          </cell>
          <cell r="E6">
            <v>20</v>
          </cell>
        </row>
        <row r="7">
          <cell r="A7">
            <v>25.21</v>
          </cell>
          <cell r="B7">
            <v>20</v>
          </cell>
          <cell r="D7">
            <v>29.3</v>
          </cell>
          <cell r="E7">
            <v>20</v>
          </cell>
        </row>
        <row r="8">
          <cell r="A8">
            <v>26.41</v>
          </cell>
          <cell r="B8">
            <v>19</v>
          </cell>
          <cell r="D8">
            <v>30.61</v>
          </cell>
          <cell r="E8">
            <v>19</v>
          </cell>
        </row>
        <row r="9">
          <cell r="A9">
            <v>27.61</v>
          </cell>
          <cell r="B9">
            <v>18</v>
          </cell>
          <cell r="D9">
            <v>32.01</v>
          </cell>
          <cell r="E9">
            <v>18</v>
          </cell>
        </row>
        <row r="10">
          <cell r="A10">
            <v>28.81</v>
          </cell>
          <cell r="B10">
            <v>17</v>
          </cell>
          <cell r="D10">
            <v>33.51</v>
          </cell>
          <cell r="E10">
            <v>17</v>
          </cell>
        </row>
        <row r="11">
          <cell r="A11">
            <v>30.21</v>
          </cell>
          <cell r="B11">
            <v>16</v>
          </cell>
          <cell r="D11">
            <v>35.11</v>
          </cell>
          <cell r="E11">
            <v>16</v>
          </cell>
        </row>
        <row r="12">
          <cell r="A12">
            <v>31.61</v>
          </cell>
          <cell r="B12">
            <v>15</v>
          </cell>
          <cell r="D12">
            <v>36.71</v>
          </cell>
          <cell r="E12">
            <v>15</v>
          </cell>
        </row>
        <row r="13">
          <cell r="A13">
            <v>33.01</v>
          </cell>
          <cell r="B13">
            <v>14</v>
          </cell>
          <cell r="D13">
            <v>38.31</v>
          </cell>
          <cell r="E13">
            <v>14</v>
          </cell>
        </row>
        <row r="14">
          <cell r="A14">
            <v>34.51</v>
          </cell>
          <cell r="B14">
            <v>13</v>
          </cell>
          <cell r="D14">
            <v>40.11</v>
          </cell>
          <cell r="E14">
            <v>13</v>
          </cell>
        </row>
        <row r="15">
          <cell r="A15">
            <v>36.11</v>
          </cell>
          <cell r="B15">
            <v>12</v>
          </cell>
          <cell r="D15">
            <v>41.91</v>
          </cell>
          <cell r="E15">
            <v>12</v>
          </cell>
        </row>
        <row r="16">
          <cell r="A16">
            <v>37.81</v>
          </cell>
          <cell r="B16">
            <v>11</v>
          </cell>
          <cell r="D16">
            <v>43.91</v>
          </cell>
          <cell r="E16">
            <v>11</v>
          </cell>
        </row>
        <row r="17">
          <cell r="A17">
            <v>39.51</v>
          </cell>
          <cell r="B17">
            <v>10</v>
          </cell>
          <cell r="D17">
            <v>45.91</v>
          </cell>
          <cell r="E17">
            <v>10</v>
          </cell>
        </row>
        <row r="18">
          <cell r="A18">
            <v>41.31</v>
          </cell>
          <cell r="B18">
            <v>9</v>
          </cell>
          <cell r="D18">
            <v>48.01</v>
          </cell>
          <cell r="E18">
            <v>9</v>
          </cell>
        </row>
        <row r="19">
          <cell r="A19">
            <v>43.21</v>
          </cell>
          <cell r="B19">
            <v>8</v>
          </cell>
          <cell r="D19">
            <v>50.21</v>
          </cell>
          <cell r="E19">
            <v>8</v>
          </cell>
        </row>
        <row r="20">
          <cell r="A20">
            <v>45.21</v>
          </cell>
          <cell r="B20">
            <v>7</v>
          </cell>
          <cell r="D20">
            <v>52.51</v>
          </cell>
          <cell r="E20">
            <v>7</v>
          </cell>
        </row>
        <row r="21">
          <cell r="A21">
            <v>47.31</v>
          </cell>
          <cell r="B21">
            <v>6</v>
          </cell>
          <cell r="D21">
            <v>54.91</v>
          </cell>
          <cell r="E21">
            <v>6</v>
          </cell>
        </row>
        <row r="22">
          <cell r="A22">
            <v>49.51</v>
          </cell>
          <cell r="B22">
            <v>5</v>
          </cell>
          <cell r="D22">
            <v>57.41</v>
          </cell>
          <cell r="E22">
            <v>5</v>
          </cell>
        </row>
        <row r="23">
          <cell r="A23">
            <v>51.71</v>
          </cell>
          <cell r="B23">
            <v>4</v>
          </cell>
          <cell r="D23">
            <v>60.11</v>
          </cell>
          <cell r="E23">
            <v>4</v>
          </cell>
        </row>
        <row r="24">
          <cell r="A24">
            <v>54.11</v>
          </cell>
          <cell r="B24">
            <v>3</v>
          </cell>
          <cell r="D24">
            <v>62.81</v>
          </cell>
          <cell r="E24">
            <v>3</v>
          </cell>
        </row>
        <row r="25">
          <cell r="A25">
            <v>56.61</v>
          </cell>
          <cell r="B25">
            <v>2</v>
          </cell>
          <cell r="D25">
            <v>65.709999999999994</v>
          </cell>
          <cell r="E25">
            <v>2</v>
          </cell>
        </row>
        <row r="26">
          <cell r="A26">
            <v>59.21</v>
          </cell>
          <cell r="B26">
            <v>1</v>
          </cell>
          <cell r="D26">
            <v>68.709999999999994</v>
          </cell>
          <cell r="E26">
            <v>1</v>
          </cell>
        </row>
        <row r="27">
          <cell r="A27">
            <v>100</v>
          </cell>
          <cell r="B27">
            <v>0.5</v>
          </cell>
          <cell r="D27">
            <v>100</v>
          </cell>
          <cell r="E27">
            <v>0.5</v>
          </cell>
        </row>
      </sheetData>
      <sheetData sheetId="8">
        <row r="3">
          <cell r="A3" t="str">
            <v>GARCONS</v>
          </cell>
          <cell r="B3" t="str">
            <v>NOTE/20</v>
          </cell>
          <cell r="D3" t="str">
            <v>FILLES</v>
          </cell>
          <cell r="E3" t="str">
            <v>NOTE/20</v>
          </cell>
          <cell r="G3" t="str">
            <v>GARCONS</v>
          </cell>
          <cell r="H3" t="str">
            <v>NOTE/20</v>
          </cell>
          <cell r="J3" t="str">
            <v>FILLES</v>
          </cell>
          <cell r="K3" t="str">
            <v>NOTE/20</v>
          </cell>
        </row>
        <row r="4">
          <cell r="A4">
            <v>0</v>
          </cell>
          <cell r="B4">
            <v>0</v>
          </cell>
          <cell r="D4">
            <v>0</v>
          </cell>
          <cell r="E4">
            <v>0</v>
          </cell>
          <cell r="G4">
            <v>0</v>
          </cell>
          <cell r="H4">
            <v>0</v>
          </cell>
          <cell r="J4">
            <v>0</v>
          </cell>
          <cell r="K4">
            <v>0</v>
          </cell>
        </row>
        <row r="5">
          <cell r="A5">
            <v>2.5</v>
          </cell>
          <cell r="B5">
            <v>20</v>
          </cell>
          <cell r="D5">
            <v>2.5</v>
          </cell>
          <cell r="E5">
            <v>20</v>
          </cell>
          <cell r="G5">
            <v>5</v>
          </cell>
          <cell r="H5">
            <v>20</v>
          </cell>
          <cell r="J5">
            <v>6</v>
          </cell>
          <cell r="K5">
            <v>20</v>
          </cell>
        </row>
        <row r="6">
          <cell r="A6">
            <v>3</v>
          </cell>
          <cell r="B6">
            <v>20</v>
          </cell>
          <cell r="D6">
            <v>3.32</v>
          </cell>
          <cell r="E6">
            <v>20</v>
          </cell>
          <cell r="G6">
            <v>5.5</v>
          </cell>
          <cell r="H6">
            <v>20</v>
          </cell>
          <cell r="J6">
            <v>6.37</v>
          </cell>
          <cell r="K6">
            <v>20</v>
          </cell>
        </row>
        <row r="7">
          <cell r="A7">
            <v>3.06</v>
          </cell>
          <cell r="B7">
            <v>19</v>
          </cell>
          <cell r="D7">
            <v>3.38</v>
          </cell>
          <cell r="E7">
            <v>19</v>
          </cell>
          <cell r="G7">
            <v>5.63</v>
          </cell>
          <cell r="H7">
            <v>19</v>
          </cell>
          <cell r="J7">
            <v>6.51</v>
          </cell>
          <cell r="K7">
            <v>19</v>
          </cell>
        </row>
        <row r="8">
          <cell r="A8">
            <v>3.12</v>
          </cell>
          <cell r="B8">
            <v>18</v>
          </cell>
          <cell r="D8">
            <v>3.44</v>
          </cell>
          <cell r="E8">
            <v>18</v>
          </cell>
          <cell r="G8">
            <v>5.78</v>
          </cell>
          <cell r="H8">
            <v>18</v>
          </cell>
          <cell r="J8">
            <v>6.65</v>
          </cell>
          <cell r="K8">
            <v>18</v>
          </cell>
        </row>
        <row r="9">
          <cell r="A9">
            <v>3.18</v>
          </cell>
          <cell r="B9">
            <v>17</v>
          </cell>
          <cell r="D9">
            <v>3.5</v>
          </cell>
          <cell r="E9">
            <v>17</v>
          </cell>
          <cell r="G9">
            <v>5.92</v>
          </cell>
          <cell r="H9">
            <v>17</v>
          </cell>
          <cell r="J9">
            <v>6.79</v>
          </cell>
          <cell r="K9">
            <v>17</v>
          </cell>
        </row>
        <row r="10">
          <cell r="A10">
            <v>3.24</v>
          </cell>
          <cell r="B10">
            <v>16</v>
          </cell>
          <cell r="D10">
            <v>3.56</v>
          </cell>
          <cell r="E10">
            <v>16</v>
          </cell>
          <cell r="G10">
            <v>6.06</v>
          </cell>
          <cell r="H10">
            <v>16</v>
          </cell>
          <cell r="J10">
            <v>6.93</v>
          </cell>
          <cell r="K10">
            <v>16</v>
          </cell>
        </row>
        <row r="11">
          <cell r="A11">
            <v>3.3</v>
          </cell>
          <cell r="B11">
            <v>15</v>
          </cell>
          <cell r="D11">
            <v>3.62</v>
          </cell>
          <cell r="E11">
            <v>15</v>
          </cell>
          <cell r="G11">
            <v>6.2</v>
          </cell>
          <cell r="H11">
            <v>15</v>
          </cell>
          <cell r="J11">
            <v>7.07</v>
          </cell>
          <cell r="K11">
            <v>15</v>
          </cell>
        </row>
        <row r="12">
          <cell r="A12">
            <v>3.36</v>
          </cell>
          <cell r="B12">
            <v>14</v>
          </cell>
          <cell r="D12">
            <v>3.68</v>
          </cell>
          <cell r="E12">
            <v>14</v>
          </cell>
          <cell r="G12">
            <v>6.34</v>
          </cell>
          <cell r="H12">
            <v>14</v>
          </cell>
          <cell r="J12">
            <v>7.21</v>
          </cell>
          <cell r="K12">
            <v>14</v>
          </cell>
        </row>
        <row r="13">
          <cell r="A13">
            <v>3.42</v>
          </cell>
          <cell r="B13">
            <v>13</v>
          </cell>
          <cell r="D13">
            <v>3.74</v>
          </cell>
          <cell r="E13">
            <v>13</v>
          </cell>
          <cell r="G13">
            <v>6.48</v>
          </cell>
          <cell r="H13">
            <v>13</v>
          </cell>
          <cell r="J13">
            <v>7.35</v>
          </cell>
          <cell r="K13">
            <v>13</v>
          </cell>
        </row>
        <row r="14">
          <cell r="A14">
            <v>3.48</v>
          </cell>
          <cell r="B14">
            <v>12</v>
          </cell>
          <cell r="D14">
            <v>3.8</v>
          </cell>
          <cell r="E14">
            <v>12</v>
          </cell>
          <cell r="G14">
            <v>6.62</v>
          </cell>
          <cell r="H14">
            <v>12</v>
          </cell>
          <cell r="J14">
            <v>7.49</v>
          </cell>
          <cell r="K14">
            <v>12</v>
          </cell>
        </row>
        <row r="15">
          <cell r="A15">
            <v>3.53</v>
          </cell>
          <cell r="B15">
            <v>11</v>
          </cell>
          <cell r="D15">
            <v>3.86</v>
          </cell>
          <cell r="E15">
            <v>11</v>
          </cell>
          <cell r="G15">
            <v>6.76</v>
          </cell>
          <cell r="H15">
            <v>11</v>
          </cell>
          <cell r="J15">
            <v>7.63</v>
          </cell>
          <cell r="K15">
            <v>11</v>
          </cell>
        </row>
        <row r="16">
          <cell r="A16">
            <v>3.6</v>
          </cell>
          <cell r="B16">
            <v>10</v>
          </cell>
          <cell r="D16">
            <v>3.92</v>
          </cell>
          <cell r="E16">
            <v>10</v>
          </cell>
          <cell r="G16">
            <v>6.9</v>
          </cell>
          <cell r="H16">
            <v>10</v>
          </cell>
          <cell r="J16">
            <v>7.7700000000000102</v>
          </cell>
          <cell r="K16">
            <v>10</v>
          </cell>
        </row>
        <row r="17">
          <cell r="A17">
            <v>3.66</v>
          </cell>
          <cell r="B17">
            <v>9</v>
          </cell>
          <cell r="D17">
            <v>3.98</v>
          </cell>
          <cell r="E17">
            <v>9</v>
          </cell>
          <cell r="G17">
            <v>7.04</v>
          </cell>
          <cell r="H17">
            <v>9</v>
          </cell>
          <cell r="J17">
            <v>7.9100000000000099</v>
          </cell>
          <cell r="K17">
            <v>9</v>
          </cell>
        </row>
        <row r="18">
          <cell r="A18">
            <v>3.72</v>
          </cell>
          <cell r="B18">
            <v>8</v>
          </cell>
          <cell r="D18">
            <v>4.04</v>
          </cell>
          <cell r="E18">
            <v>8</v>
          </cell>
          <cell r="G18">
            <v>7.18</v>
          </cell>
          <cell r="H18">
            <v>8</v>
          </cell>
          <cell r="J18">
            <v>8.0500000000000096</v>
          </cell>
          <cell r="K18">
            <v>8</v>
          </cell>
        </row>
        <row r="19">
          <cell r="A19">
            <v>3.78</v>
          </cell>
          <cell r="B19">
            <v>7</v>
          </cell>
          <cell r="D19">
            <v>4.0999999999999996</v>
          </cell>
          <cell r="E19">
            <v>7</v>
          </cell>
          <cell r="G19">
            <v>7.32</v>
          </cell>
          <cell r="H19">
            <v>7</v>
          </cell>
          <cell r="J19">
            <v>8.1900000000000102</v>
          </cell>
          <cell r="K19">
            <v>7</v>
          </cell>
        </row>
        <row r="20">
          <cell r="A20">
            <v>3.84</v>
          </cell>
          <cell r="B20">
            <v>6</v>
          </cell>
          <cell r="D20">
            <v>4.16</v>
          </cell>
          <cell r="E20">
            <v>6</v>
          </cell>
          <cell r="G20">
            <v>7.46</v>
          </cell>
          <cell r="H20">
            <v>6</v>
          </cell>
          <cell r="J20">
            <v>8.3300000000000107</v>
          </cell>
          <cell r="K20">
            <v>6</v>
          </cell>
        </row>
        <row r="21">
          <cell r="A21">
            <v>3.9</v>
          </cell>
          <cell r="B21">
            <v>5</v>
          </cell>
          <cell r="D21">
            <v>4.22</v>
          </cell>
          <cell r="E21">
            <v>5</v>
          </cell>
          <cell r="G21">
            <v>7.6</v>
          </cell>
          <cell r="H21">
            <v>5</v>
          </cell>
          <cell r="J21">
            <v>8.4700000000000095</v>
          </cell>
          <cell r="K21">
            <v>5</v>
          </cell>
        </row>
        <row r="22">
          <cell r="A22">
            <v>3.96</v>
          </cell>
          <cell r="B22">
            <v>4</v>
          </cell>
          <cell r="D22">
            <v>4.28</v>
          </cell>
          <cell r="E22">
            <v>4</v>
          </cell>
          <cell r="G22">
            <v>7.74</v>
          </cell>
          <cell r="H22">
            <v>4</v>
          </cell>
          <cell r="J22">
            <v>8.6100000000000101</v>
          </cell>
          <cell r="K22">
            <v>4</v>
          </cell>
        </row>
        <row r="23">
          <cell r="A23">
            <v>4.0199999999999996</v>
          </cell>
          <cell r="B23">
            <v>3</v>
          </cell>
          <cell r="D23">
            <v>4.34</v>
          </cell>
          <cell r="E23">
            <v>3</v>
          </cell>
          <cell r="G23">
            <v>7.88</v>
          </cell>
          <cell r="H23">
            <v>3</v>
          </cell>
          <cell r="J23">
            <v>8.7500000000000107</v>
          </cell>
          <cell r="K23">
            <v>3</v>
          </cell>
        </row>
        <row r="24">
          <cell r="A24">
            <v>4.08</v>
          </cell>
          <cell r="B24">
            <v>2</v>
          </cell>
          <cell r="D24">
            <v>4.3899999999999997</v>
          </cell>
          <cell r="E24">
            <v>2</v>
          </cell>
          <cell r="G24">
            <v>8.0199999999999907</v>
          </cell>
          <cell r="H24">
            <v>2</v>
          </cell>
          <cell r="J24">
            <v>8.8900000000000095</v>
          </cell>
          <cell r="K24">
            <v>2</v>
          </cell>
        </row>
        <row r="25">
          <cell r="A25">
            <v>4.13</v>
          </cell>
          <cell r="B25">
            <v>1</v>
          </cell>
          <cell r="D25">
            <v>4.45</v>
          </cell>
          <cell r="E25">
            <v>1</v>
          </cell>
          <cell r="G25">
            <v>8.1599999999999895</v>
          </cell>
          <cell r="H25">
            <v>1</v>
          </cell>
          <cell r="J25">
            <v>9.02</v>
          </cell>
          <cell r="K25">
            <v>1</v>
          </cell>
        </row>
        <row r="26">
          <cell r="A26">
            <v>10</v>
          </cell>
          <cell r="B26">
            <v>0</v>
          </cell>
          <cell r="D26">
            <v>10</v>
          </cell>
          <cell r="E26">
            <v>0</v>
          </cell>
          <cell r="G26">
            <v>20</v>
          </cell>
          <cell r="H26">
            <v>0</v>
          </cell>
          <cell r="J26">
            <v>20</v>
          </cell>
          <cell r="K26">
            <v>0</v>
          </cell>
        </row>
      </sheetData>
      <sheetData sheetId="9">
        <row r="3">
          <cell r="A3" t="str">
            <v>GARCONS</v>
          </cell>
          <cell r="B3" t="str">
            <v>NOTE/20</v>
          </cell>
          <cell r="D3" t="str">
            <v>FILLES</v>
          </cell>
          <cell r="E3" t="str">
            <v>NOTE/20</v>
          </cell>
        </row>
        <row r="4">
          <cell r="A4">
            <v>0</v>
          </cell>
          <cell r="B4">
            <v>0</v>
          </cell>
          <cell r="D4">
            <v>0</v>
          </cell>
          <cell r="E4">
            <v>0</v>
          </cell>
        </row>
        <row r="5">
          <cell r="A5"/>
          <cell r="B5">
            <v>10</v>
          </cell>
          <cell r="D5"/>
          <cell r="E5">
            <v>10</v>
          </cell>
        </row>
        <row r="6">
          <cell r="A6">
            <v>18.25</v>
          </cell>
          <cell r="B6">
            <v>10</v>
          </cell>
          <cell r="D6">
            <v>19.25</v>
          </cell>
          <cell r="E6">
            <v>10</v>
          </cell>
        </row>
        <row r="7">
          <cell r="A7">
            <v>18.5</v>
          </cell>
          <cell r="B7">
            <v>9.75</v>
          </cell>
          <cell r="D7">
            <v>19.5</v>
          </cell>
          <cell r="E7">
            <v>9.75</v>
          </cell>
        </row>
        <row r="8">
          <cell r="A8">
            <v>18.75</v>
          </cell>
          <cell r="B8">
            <v>9.25</v>
          </cell>
          <cell r="D8">
            <v>19.75</v>
          </cell>
          <cell r="E8">
            <v>9.25</v>
          </cell>
        </row>
        <row r="9">
          <cell r="A9">
            <v>19</v>
          </cell>
          <cell r="B9">
            <v>9</v>
          </cell>
          <cell r="D9">
            <v>20</v>
          </cell>
          <cell r="E9">
            <v>9</v>
          </cell>
        </row>
        <row r="10">
          <cell r="A10">
            <v>19.25</v>
          </cell>
          <cell r="B10">
            <v>8.75</v>
          </cell>
          <cell r="D10">
            <v>20.25</v>
          </cell>
          <cell r="E10">
            <v>8.75</v>
          </cell>
        </row>
        <row r="11">
          <cell r="A11">
            <v>19.5</v>
          </cell>
          <cell r="B11">
            <v>8.5</v>
          </cell>
          <cell r="D11">
            <v>20.5</v>
          </cell>
          <cell r="E11">
            <v>8.5</v>
          </cell>
        </row>
        <row r="12">
          <cell r="A12">
            <v>19.75</v>
          </cell>
          <cell r="B12">
            <v>8.25</v>
          </cell>
          <cell r="D12">
            <v>20.75</v>
          </cell>
          <cell r="E12">
            <v>8.25</v>
          </cell>
        </row>
        <row r="13">
          <cell r="A13">
            <v>20</v>
          </cell>
          <cell r="B13">
            <v>8</v>
          </cell>
          <cell r="D13">
            <v>21.5</v>
          </cell>
          <cell r="E13">
            <v>8</v>
          </cell>
        </row>
        <row r="14">
          <cell r="A14">
            <v>20.25</v>
          </cell>
          <cell r="B14">
            <v>7.75</v>
          </cell>
          <cell r="D14">
            <v>22</v>
          </cell>
          <cell r="E14">
            <v>7.75</v>
          </cell>
        </row>
        <row r="15">
          <cell r="A15">
            <v>20.5</v>
          </cell>
          <cell r="B15">
            <v>7.5</v>
          </cell>
          <cell r="D15">
            <v>22.5</v>
          </cell>
          <cell r="E15">
            <v>7.5</v>
          </cell>
        </row>
        <row r="16">
          <cell r="A16">
            <v>21</v>
          </cell>
          <cell r="B16">
            <v>7.25</v>
          </cell>
          <cell r="D16">
            <v>23</v>
          </cell>
          <cell r="E16">
            <v>7.25</v>
          </cell>
        </row>
        <row r="17">
          <cell r="A17">
            <v>21.5</v>
          </cell>
          <cell r="B17">
            <v>7</v>
          </cell>
          <cell r="D17">
            <v>23.5</v>
          </cell>
          <cell r="E17">
            <v>7</v>
          </cell>
        </row>
        <row r="18">
          <cell r="A18">
            <v>22</v>
          </cell>
          <cell r="B18">
            <v>6.75</v>
          </cell>
          <cell r="D18">
            <v>24</v>
          </cell>
          <cell r="E18">
            <v>6.75</v>
          </cell>
        </row>
        <row r="19">
          <cell r="A19">
            <v>22.5</v>
          </cell>
          <cell r="B19">
            <v>6.5</v>
          </cell>
          <cell r="D19">
            <v>24.5</v>
          </cell>
          <cell r="E19">
            <v>6.5</v>
          </cell>
        </row>
        <row r="20">
          <cell r="A20">
            <v>23</v>
          </cell>
          <cell r="B20">
            <v>6.25</v>
          </cell>
          <cell r="D20" t="str">
            <v>25</v>
          </cell>
          <cell r="E20">
            <v>6.25</v>
          </cell>
        </row>
        <row r="21">
          <cell r="A21">
            <v>23.5</v>
          </cell>
          <cell r="B21">
            <v>6</v>
          </cell>
          <cell r="D21">
            <v>25.5</v>
          </cell>
          <cell r="E21">
            <v>6</v>
          </cell>
        </row>
        <row r="22">
          <cell r="A22">
            <v>24</v>
          </cell>
          <cell r="B22">
            <v>5.75</v>
          </cell>
          <cell r="D22">
            <v>26</v>
          </cell>
          <cell r="E22">
            <v>5.75</v>
          </cell>
        </row>
        <row r="23">
          <cell r="A23">
            <v>24.5</v>
          </cell>
          <cell r="B23">
            <v>5.5</v>
          </cell>
          <cell r="D23">
            <v>26.5</v>
          </cell>
          <cell r="E23">
            <v>5.5</v>
          </cell>
        </row>
        <row r="24">
          <cell r="A24" t="str">
            <v>25</v>
          </cell>
          <cell r="B24">
            <v>5.25</v>
          </cell>
          <cell r="D24">
            <v>27</v>
          </cell>
          <cell r="E24">
            <v>5.25</v>
          </cell>
        </row>
        <row r="25">
          <cell r="A25">
            <v>25.5</v>
          </cell>
          <cell r="B25">
            <v>5</v>
          </cell>
          <cell r="D25">
            <v>27.5</v>
          </cell>
          <cell r="E25">
            <v>5</v>
          </cell>
        </row>
        <row r="26">
          <cell r="A26">
            <v>26</v>
          </cell>
          <cell r="B26">
            <v>4.75</v>
          </cell>
          <cell r="D26">
            <v>28</v>
          </cell>
          <cell r="E26">
            <v>4.75</v>
          </cell>
        </row>
        <row r="27">
          <cell r="A27">
            <v>26.5</v>
          </cell>
          <cell r="B27">
            <v>4.5</v>
          </cell>
          <cell r="D27">
            <v>28.5</v>
          </cell>
          <cell r="E27">
            <v>4.5</v>
          </cell>
        </row>
        <row r="28">
          <cell r="A28">
            <v>27</v>
          </cell>
          <cell r="B28">
            <v>4.25</v>
          </cell>
          <cell r="D28">
            <v>29</v>
          </cell>
          <cell r="E28">
            <v>4.25</v>
          </cell>
        </row>
        <row r="29">
          <cell r="A29">
            <v>27.5</v>
          </cell>
          <cell r="B29">
            <v>4</v>
          </cell>
          <cell r="D29">
            <v>29.5</v>
          </cell>
          <cell r="E29">
            <v>4</v>
          </cell>
        </row>
        <row r="30">
          <cell r="A30">
            <v>28</v>
          </cell>
          <cell r="B30">
            <v>3.75</v>
          </cell>
          <cell r="D30">
            <v>30</v>
          </cell>
          <cell r="E30">
            <v>3.75</v>
          </cell>
        </row>
        <row r="31">
          <cell r="A31">
            <v>28.5</v>
          </cell>
          <cell r="B31">
            <v>3.5</v>
          </cell>
          <cell r="D31">
            <v>30.5</v>
          </cell>
          <cell r="E31">
            <v>3.5</v>
          </cell>
        </row>
        <row r="32">
          <cell r="A32">
            <v>29</v>
          </cell>
          <cell r="B32">
            <v>3.25</v>
          </cell>
          <cell r="D32">
            <v>31</v>
          </cell>
          <cell r="E32">
            <v>3.25</v>
          </cell>
        </row>
        <row r="33">
          <cell r="A33">
            <v>29.5</v>
          </cell>
          <cell r="B33">
            <v>3</v>
          </cell>
          <cell r="D33">
            <v>31.5</v>
          </cell>
          <cell r="E33">
            <v>3</v>
          </cell>
        </row>
        <row r="34">
          <cell r="A34">
            <v>30</v>
          </cell>
          <cell r="B34">
            <v>2.75</v>
          </cell>
          <cell r="D34">
            <v>32</v>
          </cell>
          <cell r="E34">
            <v>2.75</v>
          </cell>
        </row>
        <row r="35">
          <cell r="A35">
            <v>30.5</v>
          </cell>
          <cell r="B35">
            <v>2.5</v>
          </cell>
          <cell r="D35">
            <v>32.5</v>
          </cell>
          <cell r="E35">
            <v>2.5</v>
          </cell>
        </row>
        <row r="36">
          <cell r="A36">
            <v>31</v>
          </cell>
          <cell r="B36">
            <v>2.25</v>
          </cell>
          <cell r="D36">
            <v>33</v>
          </cell>
          <cell r="E36">
            <v>2.25</v>
          </cell>
        </row>
        <row r="37">
          <cell r="A37">
            <v>31.5</v>
          </cell>
          <cell r="B37">
            <v>2</v>
          </cell>
          <cell r="D37">
            <v>33.5</v>
          </cell>
          <cell r="E37">
            <v>2</v>
          </cell>
        </row>
        <row r="38">
          <cell r="A38">
            <v>32</v>
          </cell>
          <cell r="B38">
            <v>1.75</v>
          </cell>
          <cell r="D38">
            <v>34</v>
          </cell>
          <cell r="E38">
            <v>1.75</v>
          </cell>
        </row>
        <row r="39">
          <cell r="A39">
            <v>32.5</v>
          </cell>
          <cell r="B39">
            <v>1.5</v>
          </cell>
          <cell r="D39">
            <v>34.5</v>
          </cell>
          <cell r="E39">
            <v>1.5</v>
          </cell>
        </row>
        <row r="40">
          <cell r="A40">
            <v>33</v>
          </cell>
          <cell r="B40">
            <v>1.25</v>
          </cell>
          <cell r="D40">
            <v>35</v>
          </cell>
          <cell r="E40">
            <v>1.25</v>
          </cell>
        </row>
        <row r="41">
          <cell r="A41">
            <v>33.5</v>
          </cell>
          <cell r="B41">
            <v>1</v>
          </cell>
          <cell r="D41">
            <v>35.5</v>
          </cell>
          <cell r="E41">
            <v>1</v>
          </cell>
        </row>
        <row r="42">
          <cell r="A42">
            <v>34</v>
          </cell>
          <cell r="B42">
            <v>0.75</v>
          </cell>
          <cell r="D42">
            <v>36</v>
          </cell>
          <cell r="E42">
            <v>0.75</v>
          </cell>
        </row>
        <row r="43">
          <cell r="A43">
            <v>34.5</v>
          </cell>
          <cell r="B43">
            <v>0.5</v>
          </cell>
          <cell r="D43">
            <v>36.5</v>
          </cell>
          <cell r="E43">
            <v>0.5</v>
          </cell>
        </row>
        <row r="44">
          <cell r="A44">
            <v>35</v>
          </cell>
          <cell r="B44">
            <v>0.25</v>
          </cell>
          <cell r="D44">
            <v>37</v>
          </cell>
          <cell r="E44">
            <v>0.25</v>
          </cell>
        </row>
        <row r="45">
          <cell r="A45">
            <v>45</v>
          </cell>
          <cell r="B45">
            <v>0</v>
          </cell>
          <cell r="D45">
            <v>45</v>
          </cell>
          <cell r="E45">
            <v>0</v>
          </cell>
        </row>
      </sheetData>
      <sheetData sheetId="10">
        <row r="2">
          <cell r="A2" t="str">
            <v>GARCONS</v>
          </cell>
          <cell r="B2" t="str">
            <v>NOTE/5</v>
          </cell>
          <cell r="D2" t="str">
            <v>FILLES</v>
          </cell>
          <cell r="E2" t="str">
            <v>NOTE/5</v>
          </cell>
        </row>
        <row r="3">
          <cell r="A3">
            <v>-50</v>
          </cell>
          <cell r="B3">
            <v>0</v>
          </cell>
          <cell r="D3">
            <v>-50</v>
          </cell>
          <cell r="E3">
            <v>0</v>
          </cell>
        </row>
        <row r="4">
          <cell r="A4">
            <v>-23</v>
          </cell>
          <cell r="B4">
            <v>0</v>
          </cell>
          <cell r="D4">
            <v>-23</v>
          </cell>
          <cell r="E4">
            <v>0</v>
          </cell>
        </row>
        <row r="5">
          <cell r="A5">
            <v>-19</v>
          </cell>
          <cell r="B5">
            <v>0.25</v>
          </cell>
          <cell r="D5">
            <v>-19</v>
          </cell>
          <cell r="E5">
            <v>0.25</v>
          </cell>
        </row>
        <row r="6">
          <cell r="A6">
            <v>-16</v>
          </cell>
          <cell r="B6">
            <v>0.5</v>
          </cell>
          <cell r="D6">
            <v>-16</v>
          </cell>
          <cell r="E6">
            <v>0.5</v>
          </cell>
        </row>
        <row r="7">
          <cell r="A7">
            <v>-13</v>
          </cell>
          <cell r="B7">
            <v>0.75</v>
          </cell>
          <cell r="D7">
            <v>-13</v>
          </cell>
          <cell r="E7">
            <v>0.75</v>
          </cell>
        </row>
        <row r="8">
          <cell r="A8">
            <v>-10</v>
          </cell>
          <cell r="B8">
            <v>1</v>
          </cell>
          <cell r="D8">
            <v>-10</v>
          </cell>
          <cell r="E8">
            <v>1</v>
          </cell>
        </row>
        <row r="9">
          <cell r="A9">
            <v>-7</v>
          </cell>
          <cell r="B9">
            <v>1.25</v>
          </cell>
          <cell r="D9">
            <v>-7</v>
          </cell>
          <cell r="E9">
            <v>1.25</v>
          </cell>
        </row>
        <row r="10">
          <cell r="A10">
            <v>-5</v>
          </cell>
          <cell r="B10">
            <v>1.5</v>
          </cell>
          <cell r="D10">
            <v>-5</v>
          </cell>
          <cell r="E10">
            <v>1.5</v>
          </cell>
        </row>
        <row r="11">
          <cell r="A11">
            <v>-3</v>
          </cell>
          <cell r="B11">
            <v>1.75</v>
          </cell>
          <cell r="D11">
            <v>-3</v>
          </cell>
          <cell r="E11">
            <v>1.75</v>
          </cell>
        </row>
        <row r="12">
          <cell r="A12">
            <v>-2</v>
          </cell>
          <cell r="B12">
            <v>2</v>
          </cell>
          <cell r="D12">
            <v>-2</v>
          </cell>
          <cell r="E12">
            <v>2</v>
          </cell>
        </row>
        <row r="13">
          <cell r="A13">
            <v>-1</v>
          </cell>
          <cell r="B13">
            <v>2.25</v>
          </cell>
          <cell r="D13">
            <v>-1</v>
          </cell>
          <cell r="E13">
            <v>2.25</v>
          </cell>
        </row>
        <row r="14">
          <cell r="A14">
            <v>0</v>
          </cell>
          <cell r="B14">
            <v>2.5</v>
          </cell>
          <cell r="D14">
            <v>0</v>
          </cell>
          <cell r="E14">
            <v>2.5</v>
          </cell>
        </row>
        <row r="15">
          <cell r="A15">
            <v>1</v>
          </cell>
          <cell r="B15">
            <v>2.75</v>
          </cell>
          <cell r="D15">
            <v>1</v>
          </cell>
          <cell r="E15">
            <v>2.75</v>
          </cell>
        </row>
        <row r="16">
          <cell r="A16">
            <v>2</v>
          </cell>
          <cell r="B16">
            <v>3</v>
          </cell>
          <cell r="D16">
            <v>2</v>
          </cell>
          <cell r="E16">
            <v>3</v>
          </cell>
        </row>
        <row r="17">
          <cell r="A17">
            <v>3</v>
          </cell>
          <cell r="B17">
            <v>3.25</v>
          </cell>
          <cell r="D17">
            <v>3</v>
          </cell>
          <cell r="E17">
            <v>3.25</v>
          </cell>
        </row>
        <row r="18">
          <cell r="A18">
            <v>5</v>
          </cell>
          <cell r="B18">
            <v>3.5</v>
          </cell>
          <cell r="D18">
            <v>5</v>
          </cell>
          <cell r="E18">
            <v>3.5</v>
          </cell>
        </row>
        <row r="19">
          <cell r="A19">
            <v>7</v>
          </cell>
          <cell r="B19">
            <v>3.75</v>
          </cell>
          <cell r="D19">
            <v>7</v>
          </cell>
          <cell r="E19">
            <v>3.75</v>
          </cell>
        </row>
        <row r="20">
          <cell r="A20">
            <v>8</v>
          </cell>
          <cell r="B20">
            <v>4</v>
          </cell>
          <cell r="D20">
            <v>8</v>
          </cell>
          <cell r="E20">
            <v>4</v>
          </cell>
        </row>
        <row r="21">
          <cell r="A21">
            <v>9</v>
          </cell>
          <cell r="B21">
            <v>4.25</v>
          </cell>
          <cell r="D21">
            <v>9</v>
          </cell>
          <cell r="E21">
            <v>4.25</v>
          </cell>
        </row>
        <row r="22">
          <cell r="A22">
            <v>10</v>
          </cell>
          <cell r="B22">
            <v>4.5</v>
          </cell>
          <cell r="D22">
            <v>10</v>
          </cell>
          <cell r="E22">
            <v>4.5</v>
          </cell>
        </row>
        <row r="23">
          <cell r="A23">
            <v>11</v>
          </cell>
          <cell r="B23">
            <v>4.75</v>
          </cell>
          <cell r="D23">
            <v>11</v>
          </cell>
          <cell r="E23">
            <v>4.75</v>
          </cell>
        </row>
        <row r="24">
          <cell r="A24">
            <v>12</v>
          </cell>
          <cell r="B24">
            <v>5</v>
          </cell>
          <cell r="D24">
            <v>12</v>
          </cell>
          <cell r="E24">
            <v>5</v>
          </cell>
        </row>
      </sheetData>
      <sheetData sheetId="11">
        <row r="3">
          <cell r="A3" t="str">
            <v>GARCONS</v>
          </cell>
          <cell r="B3" t="str">
            <v>NOTE/5</v>
          </cell>
          <cell r="D3" t="str">
            <v>FILLES</v>
          </cell>
          <cell r="E3" t="str">
            <v>NOTE/5</v>
          </cell>
        </row>
        <row r="4">
          <cell r="A4">
            <v>0</v>
          </cell>
          <cell r="B4">
            <v>5</v>
          </cell>
          <cell r="D4">
            <v>0</v>
          </cell>
          <cell r="E4">
            <v>5</v>
          </cell>
        </row>
        <row r="5">
          <cell r="A5">
            <v>1</v>
          </cell>
          <cell r="B5">
            <v>4.5</v>
          </cell>
          <cell r="D5">
            <v>1</v>
          </cell>
          <cell r="E5">
            <v>4.5</v>
          </cell>
        </row>
        <row r="6">
          <cell r="A6">
            <v>2</v>
          </cell>
          <cell r="B6">
            <v>4</v>
          </cell>
          <cell r="D6">
            <v>2</v>
          </cell>
          <cell r="E6">
            <v>4</v>
          </cell>
        </row>
        <row r="7">
          <cell r="A7">
            <v>3</v>
          </cell>
          <cell r="B7">
            <v>3.5</v>
          </cell>
          <cell r="D7">
            <v>3</v>
          </cell>
          <cell r="E7">
            <v>3.5</v>
          </cell>
        </row>
        <row r="8">
          <cell r="A8">
            <v>4</v>
          </cell>
          <cell r="B8">
            <v>3</v>
          </cell>
          <cell r="D8">
            <v>4</v>
          </cell>
          <cell r="E8">
            <v>3</v>
          </cell>
        </row>
        <row r="9">
          <cell r="A9">
            <v>5</v>
          </cell>
          <cell r="B9">
            <v>2.5</v>
          </cell>
          <cell r="D9">
            <v>5</v>
          </cell>
          <cell r="E9">
            <v>2.5</v>
          </cell>
        </row>
        <row r="10">
          <cell r="A10">
            <v>6</v>
          </cell>
          <cell r="B10">
            <v>2</v>
          </cell>
          <cell r="D10">
            <v>6</v>
          </cell>
          <cell r="E10">
            <v>2</v>
          </cell>
        </row>
        <row r="11">
          <cell r="A11">
            <v>7</v>
          </cell>
          <cell r="B11">
            <v>1.5</v>
          </cell>
          <cell r="D11">
            <v>7</v>
          </cell>
          <cell r="E11">
            <v>1.5</v>
          </cell>
        </row>
        <row r="12">
          <cell r="A12">
            <v>8</v>
          </cell>
          <cell r="B12">
            <v>1</v>
          </cell>
          <cell r="D12">
            <v>8</v>
          </cell>
          <cell r="E12">
            <v>1</v>
          </cell>
        </row>
        <row r="13">
          <cell r="A13">
            <v>9</v>
          </cell>
          <cell r="B13">
            <v>0.5</v>
          </cell>
          <cell r="D13">
            <v>9</v>
          </cell>
          <cell r="E13">
            <v>0.5</v>
          </cell>
        </row>
        <row r="14">
          <cell r="A14">
            <v>10</v>
          </cell>
          <cell r="B14">
            <v>0</v>
          </cell>
          <cell r="D14">
            <v>10</v>
          </cell>
          <cell r="E14">
            <v>0</v>
          </cell>
        </row>
      </sheetData>
      <sheetData sheetId="12">
        <row r="3">
          <cell r="A3" t="str">
            <v>GARCONS</v>
          </cell>
          <cell r="B3" t="str">
            <v>NOTE/10</v>
          </cell>
          <cell r="D3" t="str">
            <v>FILLES</v>
          </cell>
          <cell r="E3" t="str">
            <v>NOTE/10</v>
          </cell>
          <cell r="G3" t="str">
            <v>GARCONS</v>
          </cell>
          <cell r="H3" t="str">
            <v>NOTE/10</v>
          </cell>
          <cell r="J3" t="str">
            <v>FILLES</v>
          </cell>
          <cell r="K3" t="str">
            <v>NOTE/10</v>
          </cell>
        </row>
        <row r="4">
          <cell r="A4">
            <v>0</v>
          </cell>
          <cell r="B4">
            <v>0</v>
          </cell>
          <cell r="D4">
            <v>0</v>
          </cell>
          <cell r="E4">
            <v>0</v>
          </cell>
          <cell r="G4">
            <v>0</v>
          </cell>
          <cell r="H4">
            <v>0</v>
          </cell>
          <cell r="J4">
            <v>0</v>
          </cell>
          <cell r="K4">
            <v>0</v>
          </cell>
        </row>
        <row r="5">
          <cell r="A5">
            <v>29</v>
          </cell>
          <cell r="B5">
            <v>0.5</v>
          </cell>
          <cell r="D5">
            <v>13</v>
          </cell>
          <cell r="E5">
            <v>0.5</v>
          </cell>
          <cell r="G5">
            <v>0.1</v>
          </cell>
          <cell r="H5">
            <v>0.5</v>
          </cell>
          <cell r="K5">
            <v>0.5</v>
          </cell>
        </row>
        <row r="6">
          <cell r="A6">
            <v>31</v>
          </cell>
          <cell r="B6">
            <v>1</v>
          </cell>
          <cell r="D6">
            <v>14</v>
          </cell>
          <cell r="E6">
            <v>1</v>
          </cell>
          <cell r="G6">
            <v>0.2</v>
          </cell>
          <cell r="H6">
            <v>1</v>
          </cell>
          <cell r="K6">
            <v>1</v>
          </cell>
        </row>
        <row r="7">
          <cell r="A7">
            <v>33</v>
          </cell>
          <cell r="B7">
            <v>1.5</v>
          </cell>
          <cell r="D7">
            <v>16</v>
          </cell>
          <cell r="E7">
            <v>1.5</v>
          </cell>
          <cell r="G7">
            <v>0.3</v>
          </cell>
          <cell r="H7">
            <v>1.5</v>
          </cell>
          <cell r="J7">
            <v>0.25</v>
          </cell>
          <cell r="K7">
            <v>1.5</v>
          </cell>
        </row>
        <row r="8">
          <cell r="A8">
            <v>35</v>
          </cell>
          <cell r="B8">
            <v>2</v>
          </cell>
          <cell r="D8">
            <v>18</v>
          </cell>
          <cell r="E8">
            <v>2</v>
          </cell>
          <cell r="G8">
            <v>0.4</v>
          </cell>
          <cell r="H8">
            <v>2</v>
          </cell>
          <cell r="J8">
            <v>0.3</v>
          </cell>
          <cell r="K8">
            <v>2</v>
          </cell>
        </row>
        <row r="9">
          <cell r="A9">
            <v>37</v>
          </cell>
          <cell r="B9">
            <v>2.5</v>
          </cell>
          <cell r="D9">
            <v>20</v>
          </cell>
          <cell r="E9">
            <v>2.5</v>
          </cell>
          <cell r="G9">
            <v>0.5</v>
          </cell>
          <cell r="H9">
            <v>2.5</v>
          </cell>
          <cell r="J9">
            <v>0.35</v>
          </cell>
          <cell r="K9">
            <v>2.5</v>
          </cell>
        </row>
        <row r="10">
          <cell r="A10">
            <v>39</v>
          </cell>
          <cell r="B10">
            <v>3</v>
          </cell>
          <cell r="D10">
            <v>22</v>
          </cell>
          <cell r="E10">
            <v>3</v>
          </cell>
          <cell r="G10">
            <v>0.6</v>
          </cell>
          <cell r="H10">
            <v>3</v>
          </cell>
          <cell r="J10">
            <v>0.4</v>
          </cell>
          <cell r="K10">
            <v>3</v>
          </cell>
        </row>
        <row r="11">
          <cell r="A11">
            <v>41</v>
          </cell>
          <cell r="B11">
            <v>3.5</v>
          </cell>
          <cell r="D11">
            <v>24</v>
          </cell>
          <cell r="E11">
            <v>3.5</v>
          </cell>
          <cell r="G11">
            <v>0.7</v>
          </cell>
          <cell r="H11">
            <v>3.5</v>
          </cell>
          <cell r="J11">
            <v>0.45</v>
          </cell>
          <cell r="K11">
            <v>3.5</v>
          </cell>
        </row>
        <row r="12">
          <cell r="A12">
            <v>43</v>
          </cell>
          <cell r="B12">
            <v>4</v>
          </cell>
          <cell r="D12">
            <v>26</v>
          </cell>
          <cell r="E12">
            <v>4</v>
          </cell>
          <cell r="G12">
            <v>0.8</v>
          </cell>
          <cell r="H12">
            <v>4</v>
          </cell>
          <cell r="J12">
            <v>0.5</v>
          </cell>
          <cell r="K12">
            <v>4</v>
          </cell>
        </row>
        <row r="13">
          <cell r="A13">
            <v>45</v>
          </cell>
          <cell r="B13">
            <v>4.5</v>
          </cell>
          <cell r="D13">
            <v>28</v>
          </cell>
          <cell r="E13">
            <v>4.5</v>
          </cell>
          <cell r="G13">
            <v>0.9</v>
          </cell>
          <cell r="H13">
            <v>4.5</v>
          </cell>
          <cell r="J13">
            <v>0.6</v>
          </cell>
          <cell r="K13">
            <v>4.5</v>
          </cell>
        </row>
        <row r="14">
          <cell r="A14">
            <v>47</v>
          </cell>
          <cell r="B14">
            <v>5</v>
          </cell>
          <cell r="D14">
            <v>30</v>
          </cell>
          <cell r="E14">
            <v>5</v>
          </cell>
          <cell r="G14">
            <v>1</v>
          </cell>
          <cell r="H14">
            <v>5</v>
          </cell>
          <cell r="J14">
            <v>0.7</v>
          </cell>
          <cell r="K14">
            <v>5</v>
          </cell>
        </row>
        <row r="15">
          <cell r="A15">
            <v>49</v>
          </cell>
          <cell r="B15">
            <v>5.5</v>
          </cell>
          <cell r="D15">
            <v>32</v>
          </cell>
          <cell r="E15">
            <v>5.5</v>
          </cell>
          <cell r="G15">
            <v>1.1000000000000001</v>
          </cell>
          <cell r="H15">
            <v>5.5</v>
          </cell>
          <cell r="J15">
            <v>0.8</v>
          </cell>
          <cell r="K15">
            <v>5.5</v>
          </cell>
        </row>
        <row r="16">
          <cell r="A16">
            <v>51</v>
          </cell>
          <cell r="B16">
            <v>6</v>
          </cell>
          <cell r="D16">
            <v>34</v>
          </cell>
          <cell r="E16">
            <v>6</v>
          </cell>
          <cell r="G16">
            <v>1.2</v>
          </cell>
          <cell r="H16">
            <v>6</v>
          </cell>
          <cell r="J16">
            <v>0.9</v>
          </cell>
          <cell r="K16">
            <v>6</v>
          </cell>
        </row>
        <row r="17">
          <cell r="A17">
            <v>53</v>
          </cell>
          <cell r="B17">
            <v>6.5</v>
          </cell>
          <cell r="D17">
            <v>36</v>
          </cell>
          <cell r="E17">
            <v>6.5</v>
          </cell>
          <cell r="G17">
            <v>1.3</v>
          </cell>
          <cell r="H17">
            <v>6.5</v>
          </cell>
          <cell r="J17">
            <v>1</v>
          </cell>
          <cell r="K17">
            <v>6.5</v>
          </cell>
        </row>
        <row r="18">
          <cell r="A18">
            <v>55</v>
          </cell>
          <cell r="B18">
            <v>7</v>
          </cell>
          <cell r="D18">
            <v>38</v>
          </cell>
          <cell r="E18">
            <v>7</v>
          </cell>
          <cell r="G18">
            <v>1.4</v>
          </cell>
          <cell r="H18">
            <v>7</v>
          </cell>
          <cell r="J18">
            <v>1.1000000000000001</v>
          </cell>
          <cell r="K18">
            <v>7</v>
          </cell>
        </row>
        <row r="19">
          <cell r="A19">
            <v>57</v>
          </cell>
          <cell r="B19">
            <v>7.5</v>
          </cell>
          <cell r="D19">
            <v>40</v>
          </cell>
          <cell r="E19">
            <v>7.5</v>
          </cell>
          <cell r="G19">
            <v>1.5</v>
          </cell>
          <cell r="H19">
            <v>7.5</v>
          </cell>
          <cell r="J19">
            <v>1.2</v>
          </cell>
          <cell r="K19">
            <v>7.5</v>
          </cell>
        </row>
        <row r="20">
          <cell r="A20">
            <v>59</v>
          </cell>
          <cell r="B20">
            <v>8</v>
          </cell>
          <cell r="D20">
            <v>42</v>
          </cell>
          <cell r="E20">
            <v>8</v>
          </cell>
          <cell r="G20">
            <v>1.6</v>
          </cell>
          <cell r="H20">
            <v>8</v>
          </cell>
          <cell r="J20">
            <v>1.3</v>
          </cell>
          <cell r="K20">
            <v>8</v>
          </cell>
        </row>
        <row r="21">
          <cell r="A21">
            <v>61</v>
          </cell>
          <cell r="B21">
            <v>8.8000000000000007</v>
          </cell>
          <cell r="D21">
            <v>44</v>
          </cell>
          <cell r="E21">
            <v>8.5</v>
          </cell>
          <cell r="G21">
            <v>1.7</v>
          </cell>
          <cell r="H21">
            <v>8.5</v>
          </cell>
          <cell r="J21">
            <v>1.4</v>
          </cell>
          <cell r="K21">
            <v>5.8</v>
          </cell>
        </row>
        <row r="22">
          <cell r="A22">
            <v>63</v>
          </cell>
          <cell r="B22">
            <v>9</v>
          </cell>
          <cell r="D22">
            <v>46</v>
          </cell>
          <cell r="E22">
            <v>9</v>
          </cell>
          <cell r="G22">
            <v>1.8</v>
          </cell>
          <cell r="H22">
            <v>9</v>
          </cell>
          <cell r="J22">
            <v>1.5</v>
          </cell>
          <cell r="K22">
            <v>9</v>
          </cell>
        </row>
        <row r="23">
          <cell r="A23">
            <v>65</v>
          </cell>
          <cell r="B23">
            <v>9.5</v>
          </cell>
          <cell r="D23">
            <v>48</v>
          </cell>
          <cell r="E23">
            <v>9.5</v>
          </cell>
          <cell r="G23">
            <v>1.9</v>
          </cell>
          <cell r="H23">
            <v>9.5</v>
          </cell>
          <cell r="J23">
            <v>1.6</v>
          </cell>
          <cell r="K23">
            <v>9.5</v>
          </cell>
        </row>
        <row r="24">
          <cell r="A24">
            <v>67</v>
          </cell>
          <cell r="B24">
            <v>10</v>
          </cell>
          <cell r="D24">
            <v>50</v>
          </cell>
          <cell r="E24">
            <v>10</v>
          </cell>
          <cell r="G24">
            <v>2</v>
          </cell>
          <cell r="H24">
            <v>10</v>
          </cell>
          <cell r="J24"/>
          <cell r="K24">
            <v>10</v>
          </cell>
        </row>
      </sheetData>
      <sheetData sheetId="13">
        <row r="2">
          <cell r="G2" t="str">
            <v>Tps au test</v>
          </cell>
          <cell r="H2" t="str">
            <v>Km/h</v>
          </cell>
        </row>
        <row r="3">
          <cell r="A3" t="str">
            <v>GARCONS</v>
          </cell>
          <cell r="B3" t="str">
            <v>NOTE/20</v>
          </cell>
          <cell r="D3" t="str">
            <v>FILLES</v>
          </cell>
          <cell r="E3" t="str">
            <v>NOTE/20</v>
          </cell>
          <cell r="G3">
            <v>0</v>
          </cell>
          <cell r="H3">
            <v>0</v>
          </cell>
        </row>
        <row r="4">
          <cell r="A4">
            <v>0</v>
          </cell>
          <cell r="B4">
            <v>0</v>
          </cell>
          <cell r="D4">
            <v>0</v>
          </cell>
          <cell r="E4">
            <v>0</v>
          </cell>
          <cell r="G4">
            <v>1</v>
          </cell>
          <cell r="H4">
            <v>10</v>
          </cell>
        </row>
        <row r="5">
          <cell r="A5">
            <v>12</v>
          </cell>
          <cell r="B5">
            <v>1</v>
          </cell>
          <cell r="D5">
            <v>10</v>
          </cell>
          <cell r="E5">
            <v>1</v>
          </cell>
          <cell r="G5">
            <v>2</v>
          </cell>
          <cell r="H5">
            <v>10.5</v>
          </cell>
        </row>
        <row r="6">
          <cell r="A6">
            <v>12.5</v>
          </cell>
          <cell r="B6">
            <v>2</v>
          </cell>
          <cell r="D6">
            <v>10.5</v>
          </cell>
          <cell r="E6">
            <v>2</v>
          </cell>
          <cell r="G6">
            <v>3</v>
          </cell>
          <cell r="H6">
            <v>11</v>
          </cell>
        </row>
        <row r="7">
          <cell r="A7">
            <v>13</v>
          </cell>
          <cell r="B7">
            <v>3</v>
          </cell>
          <cell r="D7">
            <v>11</v>
          </cell>
          <cell r="E7">
            <v>3</v>
          </cell>
          <cell r="G7">
            <v>4</v>
          </cell>
          <cell r="H7">
            <v>11.5</v>
          </cell>
        </row>
        <row r="8">
          <cell r="A8">
            <v>13</v>
          </cell>
          <cell r="B8">
            <v>4</v>
          </cell>
          <cell r="D8">
            <v>11.5</v>
          </cell>
          <cell r="E8">
            <v>4</v>
          </cell>
          <cell r="G8">
            <v>5</v>
          </cell>
          <cell r="H8">
            <v>12</v>
          </cell>
        </row>
        <row r="9">
          <cell r="A9">
            <v>13.5</v>
          </cell>
          <cell r="B9">
            <v>5</v>
          </cell>
          <cell r="D9">
            <v>12</v>
          </cell>
          <cell r="E9">
            <v>5</v>
          </cell>
          <cell r="G9">
            <v>6</v>
          </cell>
          <cell r="H9">
            <v>12.5</v>
          </cell>
        </row>
        <row r="10">
          <cell r="A10">
            <v>14</v>
          </cell>
          <cell r="B10">
            <v>6</v>
          </cell>
          <cell r="D10">
            <v>12.5</v>
          </cell>
          <cell r="E10">
            <v>6</v>
          </cell>
          <cell r="G10">
            <v>7</v>
          </cell>
          <cell r="H10">
            <v>13</v>
          </cell>
        </row>
        <row r="11">
          <cell r="A11">
            <v>14.5</v>
          </cell>
          <cell r="B11">
            <v>7</v>
          </cell>
          <cell r="D11">
            <v>13</v>
          </cell>
          <cell r="E11">
            <v>7</v>
          </cell>
          <cell r="G11">
            <v>8</v>
          </cell>
          <cell r="H11">
            <v>13.5</v>
          </cell>
        </row>
        <row r="12">
          <cell r="A12">
            <v>15</v>
          </cell>
          <cell r="B12">
            <v>8</v>
          </cell>
          <cell r="D12">
            <v>13.5</v>
          </cell>
          <cell r="E12">
            <v>8</v>
          </cell>
          <cell r="G12">
            <v>9</v>
          </cell>
          <cell r="H12">
            <v>14</v>
          </cell>
        </row>
        <row r="13">
          <cell r="A13">
            <v>15.5</v>
          </cell>
          <cell r="B13">
            <v>9</v>
          </cell>
          <cell r="D13">
            <v>14</v>
          </cell>
          <cell r="E13">
            <v>9</v>
          </cell>
          <cell r="G13">
            <v>10</v>
          </cell>
          <cell r="H13">
            <v>14.5</v>
          </cell>
        </row>
        <row r="14">
          <cell r="A14">
            <v>16</v>
          </cell>
          <cell r="B14">
            <v>10</v>
          </cell>
          <cell r="D14">
            <v>14.5</v>
          </cell>
          <cell r="E14">
            <v>10</v>
          </cell>
          <cell r="G14">
            <v>11</v>
          </cell>
          <cell r="H14">
            <v>15</v>
          </cell>
        </row>
        <row r="15">
          <cell r="A15">
            <v>16.5</v>
          </cell>
          <cell r="B15">
            <v>11</v>
          </cell>
          <cell r="D15">
            <v>15</v>
          </cell>
          <cell r="E15">
            <v>11</v>
          </cell>
          <cell r="G15">
            <v>12</v>
          </cell>
          <cell r="H15">
            <v>15.5</v>
          </cell>
        </row>
        <row r="16">
          <cell r="A16">
            <v>17</v>
          </cell>
          <cell r="B16">
            <v>12</v>
          </cell>
          <cell r="D16">
            <v>15.5</v>
          </cell>
          <cell r="E16">
            <v>12</v>
          </cell>
          <cell r="G16">
            <v>13</v>
          </cell>
          <cell r="H16">
            <v>16</v>
          </cell>
        </row>
        <row r="17">
          <cell r="A17">
            <v>17.5</v>
          </cell>
          <cell r="B17">
            <v>13</v>
          </cell>
          <cell r="D17">
            <v>16</v>
          </cell>
          <cell r="E17">
            <v>13</v>
          </cell>
          <cell r="G17">
            <v>14</v>
          </cell>
          <cell r="H17">
            <v>16.5</v>
          </cell>
        </row>
        <row r="18">
          <cell r="A18">
            <v>18</v>
          </cell>
          <cell r="B18">
            <v>14</v>
          </cell>
          <cell r="D18">
            <v>16.5</v>
          </cell>
          <cell r="E18">
            <v>14</v>
          </cell>
          <cell r="G18">
            <v>15</v>
          </cell>
          <cell r="H18">
            <v>17</v>
          </cell>
        </row>
        <row r="19">
          <cell r="A19">
            <v>18.5</v>
          </cell>
          <cell r="B19">
            <v>15</v>
          </cell>
          <cell r="D19">
            <v>17</v>
          </cell>
          <cell r="E19">
            <v>15</v>
          </cell>
          <cell r="G19">
            <v>16</v>
          </cell>
          <cell r="H19">
            <v>17.5</v>
          </cell>
        </row>
        <row r="20">
          <cell r="A20">
            <v>19</v>
          </cell>
          <cell r="B20">
            <v>16</v>
          </cell>
          <cell r="D20">
            <v>17.5</v>
          </cell>
          <cell r="E20">
            <v>16</v>
          </cell>
          <cell r="G20">
            <v>17</v>
          </cell>
          <cell r="H20">
            <v>18</v>
          </cell>
        </row>
        <row r="21">
          <cell r="A21">
            <v>19.5</v>
          </cell>
          <cell r="B21">
            <v>17</v>
          </cell>
          <cell r="D21">
            <v>18</v>
          </cell>
          <cell r="E21">
            <v>17</v>
          </cell>
          <cell r="G21">
            <v>18</v>
          </cell>
          <cell r="H21">
            <v>18.5</v>
          </cell>
        </row>
        <row r="22">
          <cell r="A22">
            <v>20</v>
          </cell>
          <cell r="B22">
            <v>18</v>
          </cell>
          <cell r="D22">
            <v>18.5</v>
          </cell>
          <cell r="E22">
            <v>18</v>
          </cell>
          <cell r="G22">
            <v>19</v>
          </cell>
          <cell r="H22">
            <v>19</v>
          </cell>
        </row>
        <row r="23">
          <cell r="A23">
            <v>20.5</v>
          </cell>
          <cell r="B23">
            <v>19</v>
          </cell>
          <cell r="D23">
            <v>19</v>
          </cell>
          <cell r="E23">
            <v>19</v>
          </cell>
          <cell r="G23">
            <v>20</v>
          </cell>
          <cell r="H23">
            <v>19.5</v>
          </cell>
        </row>
        <row r="24">
          <cell r="A24">
            <v>21</v>
          </cell>
          <cell r="B24">
            <v>20</v>
          </cell>
          <cell r="D24">
            <v>19.5</v>
          </cell>
          <cell r="E24">
            <v>20</v>
          </cell>
          <cell r="G24">
            <v>21</v>
          </cell>
          <cell r="H24">
            <v>20</v>
          </cell>
        </row>
        <row r="25">
          <cell r="G25">
            <v>22</v>
          </cell>
          <cell r="H25">
            <v>20.5</v>
          </cell>
        </row>
        <row r="26">
          <cell r="G26">
            <v>23</v>
          </cell>
          <cell r="H26">
            <v>21</v>
          </cell>
        </row>
        <row r="27">
          <cell r="G27">
            <v>24</v>
          </cell>
          <cell r="H27">
            <v>21.5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"/>
      <sheetName val="DVC"/>
      <sheetName val="Natation"/>
      <sheetName val="COORD"/>
      <sheetName val="END"/>
      <sheetName val="VIT"/>
      <sheetName val="EQU"/>
      <sheetName val="SOUP"/>
      <sheetName val="Taille-Poids"/>
    </sheetNames>
    <sheetDataSet>
      <sheetData sheetId="0">
        <row r="3">
          <cell r="B3">
            <v>21819964</v>
          </cell>
          <cell r="C3" t="str">
            <v>ABOU EL HASSEN</v>
          </cell>
          <cell r="D3" t="str">
            <v>ABDELKARIM</v>
          </cell>
          <cell r="E3">
            <v>2</v>
          </cell>
          <cell r="H3" t="str">
            <v>ABI</v>
          </cell>
        </row>
        <row r="4">
          <cell r="B4">
            <v>22004989</v>
          </cell>
          <cell r="C4" t="str">
            <v>ACAR</v>
          </cell>
          <cell r="D4" t="str">
            <v>AYLA</v>
          </cell>
          <cell r="E4">
            <v>3</v>
          </cell>
          <cell r="H4" t="str">
            <v>ABI</v>
          </cell>
        </row>
        <row r="5">
          <cell r="B5">
            <v>22102162</v>
          </cell>
          <cell r="C5" t="str">
            <v>ADAM</v>
          </cell>
          <cell r="D5" t="str">
            <v>MARINE</v>
          </cell>
          <cell r="E5">
            <v>6</v>
          </cell>
          <cell r="F5">
            <v>39</v>
          </cell>
          <cell r="G5">
            <v>36.1</v>
          </cell>
          <cell r="H5">
            <v>39</v>
          </cell>
        </row>
        <row r="6">
          <cell r="B6">
            <v>22105696</v>
          </cell>
          <cell r="C6" t="str">
            <v>AFFENBERGER</v>
          </cell>
          <cell r="D6" t="str">
            <v>LUKA</v>
          </cell>
          <cell r="E6">
            <v>4</v>
          </cell>
          <cell r="F6">
            <v>46.2</v>
          </cell>
          <cell r="G6">
            <v>43.7</v>
          </cell>
          <cell r="H6">
            <v>46.2</v>
          </cell>
        </row>
        <row r="7">
          <cell r="B7">
            <v>22110212</v>
          </cell>
          <cell r="C7" t="str">
            <v>AHMED BOUDOUDA</v>
          </cell>
          <cell r="D7" t="str">
            <v>YACINE</v>
          </cell>
          <cell r="E7">
            <v>9</v>
          </cell>
          <cell r="F7">
            <v>37.200000000000003</v>
          </cell>
          <cell r="G7">
            <v>36.5</v>
          </cell>
          <cell r="H7">
            <v>37.200000000000003</v>
          </cell>
        </row>
        <row r="8">
          <cell r="B8">
            <v>22008701</v>
          </cell>
          <cell r="C8" t="str">
            <v>AHRENS</v>
          </cell>
          <cell r="D8" t="str">
            <v>CÉCILIA</v>
          </cell>
          <cell r="E8">
            <v>4</v>
          </cell>
          <cell r="H8" t="str">
            <v>ABI</v>
          </cell>
        </row>
        <row r="9">
          <cell r="B9">
            <v>22108692</v>
          </cell>
          <cell r="C9" t="str">
            <v>AIT JLOULAT</v>
          </cell>
          <cell r="D9" t="str">
            <v>ZAYD</v>
          </cell>
          <cell r="E9">
            <v>3</v>
          </cell>
          <cell r="H9" t="str">
            <v>ABI</v>
          </cell>
        </row>
        <row r="10">
          <cell r="B10">
            <v>22105851</v>
          </cell>
          <cell r="C10" t="str">
            <v>AJENOE</v>
          </cell>
          <cell r="D10" t="str">
            <v>SYLKK</v>
          </cell>
          <cell r="E10">
            <v>9</v>
          </cell>
          <cell r="F10" t="str">
            <v>non valide</v>
          </cell>
          <cell r="G10">
            <v>57</v>
          </cell>
          <cell r="H10">
            <v>57</v>
          </cell>
        </row>
        <row r="11">
          <cell r="B11">
            <v>22016106</v>
          </cell>
          <cell r="C11" t="str">
            <v>AKBAL</v>
          </cell>
          <cell r="D11" t="str">
            <v>ERWIN</v>
          </cell>
          <cell r="E11">
            <v>8</v>
          </cell>
          <cell r="H11" t="str">
            <v>ABI</v>
          </cell>
        </row>
        <row r="12">
          <cell r="B12">
            <v>22115080</v>
          </cell>
          <cell r="C12" t="str">
            <v>ALEMSHIRAZI</v>
          </cell>
          <cell r="D12" t="str">
            <v>SEYEDEH YASAMAN</v>
          </cell>
          <cell r="E12">
            <v>7</v>
          </cell>
          <cell r="F12">
            <v>30.3</v>
          </cell>
          <cell r="G12">
            <v>32.1</v>
          </cell>
          <cell r="H12">
            <v>32.1</v>
          </cell>
        </row>
        <row r="13">
          <cell r="B13">
            <v>22111172</v>
          </cell>
          <cell r="C13" t="str">
            <v>ALJAF</v>
          </cell>
          <cell r="D13" t="str">
            <v>AHMAD</v>
          </cell>
          <cell r="E13">
            <v>5</v>
          </cell>
          <cell r="F13">
            <v>42.1</v>
          </cell>
          <cell r="G13">
            <v>37.5</v>
          </cell>
          <cell r="H13">
            <v>42.1</v>
          </cell>
        </row>
        <row r="14">
          <cell r="B14">
            <v>22107414</v>
          </cell>
          <cell r="C14" t="str">
            <v>ALLAND</v>
          </cell>
          <cell r="D14" t="str">
            <v>EMILE</v>
          </cell>
          <cell r="E14">
            <v>2</v>
          </cell>
          <cell r="F14">
            <v>36.4</v>
          </cell>
          <cell r="G14">
            <v>37.4</v>
          </cell>
          <cell r="H14">
            <v>37.4</v>
          </cell>
        </row>
        <row r="15">
          <cell r="B15">
            <v>22005960</v>
          </cell>
          <cell r="C15" t="str">
            <v>ALRIC</v>
          </cell>
          <cell r="D15" t="str">
            <v>MARIO</v>
          </cell>
          <cell r="E15">
            <v>8</v>
          </cell>
          <cell r="F15">
            <v>54.4</v>
          </cell>
          <cell r="G15">
            <v>53.9</v>
          </cell>
          <cell r="H15">
            <v>54.4</v>
          </cell>
        </row>
        <row r="16">
          <cell r="B16">
            <v>22121589</v>
          </cell>
          <cell r="C16" t="str">
            <v>AMBOS</v>
          </cell>
          <cell r="D16" t="str">
            <v>DORYAN</v>
          </cell>
          <cell r="E16">
            <v>10</v>
          </cell>
          <cell r="F16">
            <v>42.1</v>
          </cell>
          <cell r="G16">
            <v>37.1</v>
          </cell>
          <cell r="H16">
            <v>42.1</v>
          </cell>
        </row>
        <row r="17">
          <cell r="B17">
            <v>22122426</v>
          </cell>
          <cell r="C17" t="str">
            <v>AMRANI</v>
          </cell>
          <cell r="D17" t="str">
            <v>ZAKARYA</v>
          </cell>
          <cell r="E17">
            <v>8</v>
          </cell>
          <cell r="F17">
            <v>57</v>
          </cell>
          <cell r="G17" t="str">
            <v>/</v>
          </cell>
          <cell r="H17">
            <v>57</v>
          </cell>
        </row>
        <row r="18">
          <cell r="B18">
            <v>22107974</v>
          </cell>
          <cell r="C18" t="str">
            <v>ANDRÉ</v>
          </cell>
          <cell r="D18" t="str">
            <v>CAMILLE</v>
          </cell>
          <cell r="E18">
            <v>6</v>
          </cell>
          <cell r="F18">
            <v>39.799999999999997</v>
          </cell>
          <cell r="G18">
            <v>39.1</v>
          </cell>
          <cell r="H18">
            <v>39.799999999999997</v>
          </cell>
        </row>
        <row r="19">
          <cell r="B19">
            <v>22112812</v>
          </cell>
          <cell r="C19" t="str">
            <v>ANDRES</v>
          </cell>
          <cell r="D19" t="str">
            <v>LENNY</v>
          </cell>
          <cell r="E19">
            <v>7</v>
          </cell>
          <cell r="F19">
            <v>45.5</v>
          </cell>
          <cell r="G19">
            <v>42.4</v>
          </cell>
          <cell r="H19">
            <v>45.5</v>
          </cell>
        </row>
        <row r="20">
          <cell r="B20">
            <v>22119455</v>
          </cell>
          <cell r="C20" t="str">
            <v>ANDRIAMAMPIANINA</v>
          </cell>
          <cell r="D20" t="str">
            <v>TOKY</v>
          </cell>
          <cell r="E20">
            <v>8</v>
          </cell>
          <cell r="F20">
            <v>47</v>
          </cell>
          <cell r="G20">
            <v>43.7</v>
          </cell>
          <cell r="H20">
            <v>47</v>
          </cell>
        </row>
        <row r="21">
          <cell r="B21">
            <v>22113521</v>
          </cell>
          <cell r="C21" t="str">
            <v>ARNOLD</v>
          </cell>
          <cell r="D21" t="str">
            <v>ROMUALD</v>
          </cell>
          <cell r="E21">
            <v>9</v>
          </cell>
          <cell r="F21">
            <v>41.8</v>
          </cell>
          <cell r="G21">
            <v>43.1</v>
          </cell>
          <cell r="H21">
            <v>43.1</v>
          </cell>
        </row>
        <row r="22">
          <cell r="B22">
            <v>22005114</v>
          </cell>
          <cell r="C22" t="str">
            <v>ASLAN</v>
          </cell>
          <cell r="D22" t="str">
            <v>OZAN</v>
          </cell>
          <cell r="E22">
            <v>3</v>
          </cell>
          <cell r="H22" t="str">
            <v>ABI</v>
          </cell>
        </row>
        <row r="23">
          <cell r="B23">
            <v>22103342</v>
          </cell>
          <cell r="C23" t="str">
            <v>AUBUT</v>
          </cell>
          <cell r="D23" t="str">
            <v>SAMUEL</v>
          </cell>
          <cell r="E23">
            <v>3</v>
          </cell>
          <cell r="F23">
            <v>50.8</v>
          </cell>
          <cell r="G23">
            <v>45.9</v>
          </cell>
          <cell r="H23">
            <v>50.8</v>
          </cell>
        </row>
        <row r="24">
          <cell r="B24">
            <v>22101788</v>
          </cell>
          <cell r="C24" t="str">
            <v>AVAYSOV</v>
          </cell>
          <cell r="D24" t="str">
            <v>MANSUR</v>
          </cell>
          <cell r="E24">
            <v>3</v>
          </cell>
          <cell r="F24">
            <v>50.8</v>
          </cell>
          <cell r="G24">
            <v>51.3</v>
          </cell>
          <cell r="H24">
            <v>51.3</v>
          </cell>
        </row>
        <row r="25">
          <cell r="B25">
            <v>22120074</v>
          </cell>
          <cell r="C25" t="str">
            <v>AVOINE</v>
          </cell>
          <cell r="D25" t="str">
            <v>Milo</v>
          </cell>
          <cell r="E25">
            <v>3</v>
          </cell>
          <cell r="F25">
            <v>36.700000000000003</v>
          </cell>
          <cell r="G25">
            <v>37.5</v>
          </cell>
          <cell r="H25">
            <v>37.5</v>
          </cell>
        </row>
        <row r="26">
          <cell r="B26">
            <v>22106534</v>
          </cell>
          <cell r="C26" t="str">
            <v>BADER</v>
          </cell>
          <cell r="D26" t="str">
            <v>THIBAULT</v>
          </cell>
          <cell r="E26">
            <v>9</v>
          </cell>
          <cell r="F26">
            <v>54</v>
          </cell>
          <cell r="G26">
            <v>53.1</v>
          </cell>
          <cell r="H26">
            <v>54</v>
          </cell>
        </row>
        <row r="27">
          <cell r="B27">
            <v>22103595</v>
          </cell>
          <cell r="C27" t="str">
            <v>BAJORSKI</v>
          </cell>
          <cell r="D27" t="str">
            <v>HENRI</v>
          </cell>
          <cell r="E27">
            <v>8</v>
          </cell>
          <cell r="F27">
            <v>36.5</v>
          </cell>
          <cell r="G27">
            <v>37.4</v>
          </cell>
          <cell r="H27">
            <v>37.4</v>
          </cell>
        </row>
        <row r="28">
          <cell r="B28">
            <v>22107611</v>
          </cell>
          <cell r="C28" t="str">
            <v>BAKARI</v>
          </cell>
          <cell r="D28" t="str">
            <v>KASSIM</v>
          </cell>
          <cell r="E28">
            <v>9</v>
          </cell>
          <cell r="F28" t="str">
            <v>non valide</v>
          </cell>
          <cell r="G28">
            <v>44.9</v>
          </cell>
          <cell r="H28">
            <v>44.9</v>
          </cell>
        </row>
        <row r="29">
          <cell r="B29">
            <v>22119613</v>
          </cell>
          <cell r="C29" t="str">
            <v>BALTZER</v>
          </cell>
          <cell r="D29" t="str">
            <v>CHLOÉ</v>
          </cell>
          <cell r="E29">
            <v>3</v>
          </cell>
          <cell r="F29">
            <v>28.5</v>
          </cell>
          <cell r="G29">
            <v>27.8</v>
          </cell>
          <cell r="H29">
            <v>28.5</v>
          </cell>
        </row>
        <row r="30">
          <cell r="B30">
            <v>22012435</v>
          </cell>
          <cell r="C30" t="str">
            <v>BARTESCH</v>
          </cell>
          <cell r="D30" t="str">
            <v>EDELTRUD-MARIA</v>
          </cell>
          <cell r="E30">
            <v>5</v>
          </cell>
          <cell r="H30" t="str">
            <v>ABI</v>
          </cell>
        </row>
        <row r="31">
          <cell r="B31">
            <v>22106538</v>
          </cell>
          <cell r="C31" t="str">
            <v>BASSEVILLE</v>
          </cell>
          <cell r="D31" t="str">
            <v>STEEVEN</v>
          </cell>
          <cell r="E31">
            <v>7</v>
          </cell>
          <cell r="F31">
            <v>44.4</v>
          </cell>
          <cell r="G31">
            <v>44.3</v>
          </cell>
          <cell r="H31">
            <v>44.4</v>
          </cell>
        </row>
        <row r="32">
          <cell r="B32">
            <v>22106502</v>
          </cell>
          <cell r="C32" t="str">
            <v>BASTIAN</v>
          </cell>
          <cell r="D32" t="str">
            <v>ROMAIN</v>
          </cell>
          <cell r="E32">
            <v>3</v>
          </cell>
          <cell r="H32" t="str">
            <v>ABI</v>
          </cell>
        </row>
        <row r="33">
          <cell r="B33">
            <v>21909462</v>
          </cell>
          <cell r="C33" t="str">
            <v>BASTIER</v>
          </cell>
          <cell r="D33" t="str">
            <v>PAUL</v>
          </cell>
          <cell r="E33">
            <v>2</v>
          </cell>
          <cell r="F33">
            <v>34.200000000000003</v>
          </cell>
          <cell r="G33">
            <v>35.6</v>
          </cell>
          <cell r="H33">
            <v>35.6</v>
          </cell>
        </row>
        <row r="34">
          <cell r="B34">
            <v>22006991</v>
          </cell>
          <cell r="C34" t="str">
            <v>BAUMLIN</v>
          </cell>
          <cell r="D34" t="str">
            <v>TITOUAN</v>
          </cell>
          <cell r="E34">
            <v>4</v>
          </cell>
          <cell r="F34">
            <v>32.299999999999997</v>
          </cell>
          <cell r="G34">
            <v>33.299999999999997</v>
          </cell>
          <cell r="H34">
            <v>33.299999999999997</v>
          </cell>
        </row>
        <row r="35">
          <cell r="B35">
            <v>22008798</v>
          </cell>
          <cell r="C35" t="str">
            <v>BEAUDOING</v>
          </cell>
          <cell r="D35" t="str">
            <v>VIRGIL</v>
          </cell>
          <cell r="E35">
            <v>8</v>
          </cell>
          <cell r="F35" t="str">
            <v>/</v>
          </cell>
          <cell r="G35">
            <v>42</v>
          </cell>
          <cell r="H35">
            <v>42</v>
          </cell>
        </row>
        <row r="36">
          <cell r="B36">
            <v>22104735</v>
          </cell>
          <cell r="C36" t="str">
            <v>BECKER</v>
          </cell>
          <cell r="D36" t="str">
            <v>ANTONIN</v>
          </cell>
          <cell r="E36">
            <v>5</v>
          </cell>
          <cell r="F36" t="str">
            <v>non valide</v>
          </cell>
          <cell r="G36">
            <v>42.5</v>
          </cell>
          <cell r="H36">
            <v>42.5</v>
          </cell>
        </row>
        <row r="37">
          <cell r="B37">
            <v>22106935</v>
          </cell>
          <cell r="C37" t="str">
            <v>BECKER</v>
          </cell>
          <cell r="D37" t="str">
            <v>HECTOR</v>
          </cell>
          <cell r="E37">
            <v>8</v>
          </cell>
          <cell r="F37">
            <v>49.7</v>
          </cell>
          <cell r="G37">
            <v>48.8</v>
          </cell>
          <cell r="H37">
            <v>49.7</v>
          </cell>
        </row>
        <row r="38">
          <cell r="B38">
            <v>22110880</v>
          </cell>
          <cell r="C38" t="str">
            <v>BEI</v>
          </cell>
          <cell r="D38" t="str">
            <v>FÉLIX</v>
          </cell>
          <cell r="E38">
            <v>7</v>
          </cell>
          <cell r="H38" t="str">
            <v>ABI</v>
          </cell>
        </row>
        <row r="39">
          <cell r="B39">
            <v>22110970</v>
          </cell>
          <cell r="C39" t="str">
            <v>BELKAHLA</v>
          </cell>
          <cell r="D39" t="str">
            <v>YOUCEF AYOUB</v>
          </cell>
          <cell r="E39">
            <v>1</v>
          </cell>
          <cell r="F39">
            <v>48.2</v>
          </cell>
          <cell r="G39" t="str">
            <v>/</v>
          </cell>
          <cell r="H39">
            <v>48.2</v>
          </cell>
        </row>
        <row r="40">
          <cell r="B40">
            <v>22011094</v>
          </cell>
          <cell r="C40" t="str">
            <v>BELKHADIR</v>
          </cell>
          <cell r="D40" t="str">
            <v>MAHER</v>
          </cell>
          <cell r="E40">
            <v>3</v>
          </cell>
          <cell r="H40" t="str">
            <v>ABI</v>
          </cell>
        </row>
        <row r="41">
          <cell r="B41">
            <v>22012236</v>
          </cell>
          <cell r="C41" t="str">
            <v>BELLAHCENE</v>
          </cell>
          <cell r="D41" t="str">
            <v>MERIEM</v>
          </cell>
          <cell r="E41">
            <v>7</v>
          </cell>
          <cell r="H41" t="str">
            <v>ABI</v>
          </cell>
        </row>
        <row r="42">
          <cell r="B42">
            <v>22012236</v>
          </cell>
          <cell r="C42" t="str">
            <v xml:space="preserve">BELLAHCENE </v>
          </cell>
          <cell r="D42" t="str">
            <v>MERIEM</v>
          </cell>
          <cell r="E42">
            <v>7</v>
          </cell>
          <cell r="H42" t="str">
            <v>ABI</v>
          </cell>
        </row>
        <row r="43">
          <cell r="B43">
            <v>22016921</v>
          </cell>
          <cell r="C43" t="str">
            <v>BELMADANI</v>
          </cell>
          <cell r="D43" t="str">
            <v>MOHAMED</v>
          </cell>
          <cell r="E43">
            <v>4</v>
          </cell>
          <cell r="F43">
            <v>36.4</v>
          </cell>
          <cell r="G43">
            <v>36.4</v>
          </cell>
          <cell r="H43">
            <v>36.4</v>
          </cell>
        </row>
        <row r="44">
          <cell r="B44">
            <v>22014730</v>
          </cell>
          <cell r="C44" t="str">
            <v>BEN AMMAR</v>
          </cell>
          <cell r="D44" t="str">
            <v>ZIED</v>
          </cell>
          <cell r="E44">
            <v>2</v>
          </cell>
          <cell r="F44">
            <v>47</v>
          </cell>
          <cell r="G44">
            <v>45</v>
          </cell>
          <cell r="H44">
            <v>47</v>
          </cell>
        </row>
        <row r="45">
          <cell r="B45">
            <v>22113263</v>
          </cell>
          <cell r="C45" t="str">
            <v>BEN JABA</v>
          </cell>
          <cell r="D45" t="str">
            <v>HAKIM</v>
          </cell>
          <cell r="E45">
            <v>9</v>
          </cell>
          <cell r="F45">
            <v>41</v>
          </cell>
          <cell r="G45">
            <v>41.7</v>
          </cell>
          <cell r="H45">
            <v>41.7</v>
          </cell>
        </row>
        <row r="46">
          <cell r="B46">
            <v>21912101</v>
          </cell>
          <cell r="C46" t="str">
            <v>BENAALI</v>
          </cell>
          <cell r="D46" t="str">
            <v>ZAKARIA</v>
          </cell>
          <cell r="E46">
            <v>4</v>
          </cell>
          <cell r="F46">
            <v>35.9</v>
          </cell>
          <cell r="G46">
            <v>36.299999999999997</v>
          </cell>
          <cell r="H46">
            <v>36.299999999999997</v>
          </cell>
        </row>
        <row r="47">
          <cell r="B47">
            <v>22103793</v>
          </cell>
          <cell r="C47" t="str">
            <v>BENAZAIZ</v>
          </cell>
          <cell r="D47" t="str">
            <v>YASSINE</v>
          </cell>
          <cell r="E47">
            <v>9</v>
          </cell>
          <cell r="F47">
            <v>41.8</v>
          </cell>
          <cell r="G47">
            <v>44.1</v>
          </cell>
          <cell r="H47">
            <v>44.1</v>
          </cell>
        </row>
        <row r="48">
          <cell r="B48">
            <v>21908765</v>
          </cell>
          <cell r="C48" t="str">
            <v>BENDER</v>
          </cell>
          <cell r="D48" t="str">
            <v>JEREMIE</v>
          </cell>
          <cell r="E48">
            <v>4</v>
          </cell>
          <cell r="H48" t="str">
            <v>ABI</v>
          </cell>
        </row>
        <row r="49">
          <cell r="B49">
            <v>22107449</v>
          </cell>
          <cell r="C49" t="str">
            <v>BENSAID</v>
          </cell>
          <cell r="D49" t="str">
            <v>SAMY</v>
          </cell>
          <cell r="E49">
            <v>9</v>
          </cell>
          <cell r="F49" t="str">
            <v>non valide</v>
          </cell>
          <cell r="G49">
            <v>42.4</v>
          </cell>
          <cell r="H49">
            <v>42.4</v>
          </cell>
        </row>
        <row r="50">
          <cell r="B50">
            <v>22011544</v>
          </cell>
          <cell r="C50" t="str">
            <v>BERGÉ</v>
          </cell>
          <cell r="D50" t="str">
            <v>TRISTAN</v>
          </cell>
          <cell r="E50">
            <v>2</v>
          </cell>
          <cell r="H50" t="str">
            <v>ABI</v>
          </cell>
        </row>
        <row r="51">
          <cell r="B51">
            <v>22118802</v>
          </cell>
          <cell r="C51" t="str">
            <v>BERGER</v>
          </cell>
          <cell r="D51" t="str">
            <v>MIA</v>
          </cell>
          <cell r="E51">
            <v>10</v>
          </cell>
          <cell r="F51">
            <v>30.5</v>
          </cell>
          <cell r="G51">
            <v>27.2</v>
          </cell>
          <cell r="H51">
            <v>30.5</v>
          </cell>
        </row>
        <row r="52">
          <cell r="B52">
            <v>22111111</v>
          </cell>
          <cell r="C52" t="str">
            <v>BERTAPELLE</v>
          </cell>
          <cell r="D52" t="str">
            <v>GABIN</v>
          </cell>
          <cell r="E52">
            <v>3</v>
          </cell>
          <cell r="F52">
            <v>35.9</v>
          </cell>
          <cell r="G52">
            <v>39.5</v>
          </cell>
          <cell r="H52">
            <v>39.5</v>
          </cell>
        </row>
        <row r="53">
          <cell r="B53">
            <v>22110662</v>
          </cell>
          <cell r="C53" t="str">
            <v>BERTIN</v>
          </cell>
          <cell r="D53" t="str">
            <v>ANAEL</v>
          </cell>
          <cell r="E53">
            <v>2</v>
          </cell>
          <cell r="F53">
            <v>43.1</v>
          </cell>
          <cell r="G53">
            <v>44.3</v>
          </cell>
          <cell r="H53">
            <v>44.3</v>
          </cell>
        </row>
        <row r="54">
          <cell r="B54">
            <v>22115139</v>
          </cell>
          <cell r="C54" t="str">
            <v>BERTOLI</v>
          </cell>
          <cell r="D54" t="str">
            <v>BASTIEN</v>
          </cell>
          <cell r="E54">
            <v>4</v>
          </cell>
          <cell r="F54">
            <v>45.6</v>
          </cell>
          <cell r="G54">
            <v>44</v>
          </cell>
          <cell r="H54">
            <v>45.6</v>
          </cell>
        </row>
        <row r="55">
          <cell r="B55">
            <v>22103920</v>
          </cell>
          <cell r="C55" t="str">
            <v>BESCOND</v>
          </cell>
          <cell r="D55" t="str">
            <v>YOAN</v>
          </cell>
          <cell r="E55">
            <v>3</v>
          </cell>
          <cell r="F55">
            <v>39.4</v>
          </cell>
          <cell r="G55">
            <v>39.4</v>
          </cell>
          <cell r="H55">
            <v>39.4</v>
          </cell>
        </row>
        <row r="56">
          <cell r="B56">
            <v>22108696</v>
          </cell>
          <cell r="C56" t="str">
            <v>BEYREUTHER</v>
          </cell>
          <cell r="D56" t="str">
            <v>LÉA</v>
          </cell>
          <cell r="E56">
            <v>5</v>
          </cell>
          <cell r="F56">
            <v>29</v>
          </cell>
          <cell r="G56">
            <v>30.2</v>
          </cell>
          <cell r="H56">
            <v>30.2</v>
          </cell>
        </row>
        <row r="57">
          <cell r="B57">
            <v>22012984</v>
          </cell>
          <cell r="C57" t="str">
            <v>BIECHLER</v>
          </cell>
          <cell r="D57" t="str">
            <v>THÉO</v>
          </cell>
          <cell r="E57">
            <v>2</v>
          </cell>
          <cell r="F57">
            <v>40.700000000000003</v>
          </cell>
          <cell r="G57">
            <v>44.1</v>
          </cell>
          <cell r="H57">
            <v>44.1</v>
          </cell>
        </row>
        <row r="58">
          <cell r="B58">
            <v>22111460</v>
          </cell>
          <cell r="C58" t="str">
            <v>BIGAULT</v>
          </cell>
          <cell r="D58" t="str">
            <v>EMELYNE</v>
          </cell>
          <cell r="E58">
            <v>1</v>
          </cell>
          <cell r="F58">
            <v>26.7</v>
          </cell>
          <cell r="G58">
            <v>25.9</v>
          </cell>
          <cell r="H58">
            <v>26.7</v>
          </cell>
        </row>
        <row r="59">
          <cell r="B59">
            <v>22004722</v>
          </cell>
          <cell r="C59" t="str">
            <v>BILGER--BERAUD</v>
          </cell>
          <cell r="D59" t="str">
            <v>LUDOVIC</v>
          </cell>
          <cell r="E59">
            <v>1</v>
          </cell>
          <cell r="F59" t="str">
            <v>/</v>
          </cell>
          <cell r="G59">
            <v>40</v>
          </cell>
          <cell r="H59">
            <v>40</v>
          </cell>
        </row>
        <row r="60">
          <cell r="B60">
            <v>22107599</v>
          </cell>
          <cell r="C60" t="str">
            <v>BILON</v>
          </cell>
          <cell r="D60" t="str">
            <v>CORENTIN</v>
          </cell>
          <cell r="E60">
            <v>8</v>
          </cell>
          <cell r="F60">
            <v>43.7</v>
          </cell>
          <cell r="G60">
            <v>46.7</v>
          </cell>
          <cell r="H60">
            <v>46.7</v>
          </cell>
        </row>
        <row r="61">
          <cell r="B61">
            <v>22005967</v>
          </cell>
          <cell r="C61" t="str">
            <v>BIOT</v>
          </cell>
          <cell r="D61" t="str">
            <v>ANTHONIN</v>
          </cell>
          <cell r="E61">
            <v>8</v>
          </cell>
          <cell r="F61">
            <v>44.9</v>
          </cell>
          <cell r="G61">
            <v>45.2</v>
          </cell>
          <cell r="H61">
            <v>45.2</v>
          </cell>
        </row>
        <row r="62">
          <cell r="B62">
            <v>22109811</v>
          </cell>
          <cell r="C62" t="str">
            <v>BIRKEL</v>
          </cell>
          <cell r="D62" t="str">
            <v>NOAH</v>
          </cell>
          <cell r="E62">
            <v>2</v>
          </cell>
          <cell r="F62">
            <v>38.6</v>
          </cell>
          <cell r="G62">
            <v>37.1</v>
          </cell>
          <cell r="H62">
            <v>38.6</v>
          </cell>
        </row>
        <row r="63">
          <cell r="B63">
            <v>22117909</v>
          </cell>
          <cell r="C63" t="str">
            <v>BISCHOPFF</v>
          </cell>
          <cell r="D63" t="str">
            <v>NOA</v>
          </cell>
          <cell r="E63">
            <v>6</v>
          </cell>
          <cell r="F63">
            <v>47.9</v>
          </cell>
          <cell r="G63">
            <v>49.3</v>
          </cell>
          <cell r="H63">
            <v>49.3</v>
          </cell>
        </row>
        <row r="64">
          <cell r="B64">
            <v>21805418</v>
          </cell>
          <cell r="C64" t="str">
            <v>BLANC</v>
          </cell>
          <cell r="D64" t="str">
            <v>LOREDANA</v>
          </cell>
          <cell r="E64">
            <v>2</v>
          </cell>
          <cell r="F64">
            <v>38.4</v>
          </cell>
          <cell r="G64">
            <v>37.200000000000003</v>
          </cell>
          <cell r="H64">
            <v>38.4</v>
          </cell>
        </row>
        <row r="65">
          <cell r="B65">
            <v>22108161</v>
          </cell>
          <cell r="C65" t="str">
            <v>BLANSCHÉ</v>
          </cell>
          <cell r="D65" t="str">
            <v>HUGO</v>
          </cell>
          <cell r="E65">
            <v>2</v>
          </cell>
          <cell r="F65">
            <v>40.700000000000003</v>
          </cell>
          <cell r="G65">
            <v>40.700000000000003</v>
          </cell>
          <cell r="H65">
            <v>40.700000000000003</v>
          </cell>
        </row>
        <row r="66">
          <cell r="B66">
            <v>22010652</v>
          </cell>
          <cell r="C66" t="str">
            <v>BLAZEVIC</v>
          </cell>
          <cell r="D66" t="str">
            <v>CHIARA</v>
          </cell>
          <cell r="E66">
            <v>8</v>
          </cell>
          <cell r="H66" t="str">
            <v>ABI</v>
          </cell>
        </row>
        <row r="67">
          <cell r="B67">
            <v>22123367</v>
          </cell>
          <cell r="C67" t="str">
            <v>BLOUIN</v>
          </cell>
          <cell r="D67" t="str">
            <v>TIM</v>
          </cell>
          <cell r="E67">
            <v>7</v>
          </cell>
          <cell r="F67">
            <v>48.3</v>
          </cell>
          <cell r="G67">
            <v>42.4</v>
          </cell>
          <cell r="H67">
            <v>48.3</v>
          </cell>
        </row>
        <row r="68">
          <cell r="B68">
            <v>22108997</v>
          </cell>
          <cell r="C68" t="str">
            <v>BOCHINGER</v>
          </cell>
          <cell r="D68" t="str">
            <v>NATHAN</v>
          </cell>
          <cell r="E68">
            <v>9</v>
          </cell>
          <cell r="H68" t="str">
            <v>ABI</v>
          </cell>
        </row>
        <row r="69">
          <cell r="B69">
            <v>22106811</v>
          </cell>
          <cell r="C69" t="str">
            <v>BOCK</v>
          </cell>
          <cell r="D69" t="str">
            <v>LUCAS</v>
          </cell>
          <cell r="E69">
            <v>9</v>
          </cell>
          <cell r="F69">
            <v>47</v>
          </cell>
          <cell r="G69">
            <v>46.1</v>
          </cell>
          <cell r="H69">
            <v>47</v>
          </cell>
        </row>
        <row r="70">
          <cell r="B70">
            <v>22004957</v>
          </cell>
          <cell r="C70" t="str">
            <v>BODENAN</v>
          </cell>
          <cell r="D70" t="str">
            <v>LÉO</v>
          </cell>
          <cell r="E70">
            <v>5</v>
          </cell>
          <cell r="H70" t="str">
            <v>ABI</v>
          </cell>
        </row>
        <row r="71">
          <cell r="B71">
            <v>21715774</v>
          </cell>
          <cell r="C71" t="str">
            <v>BOECKEL</v>
          </cell>
          <cell r="D71" t="str">
            <v>TOM</v>
          </cell>
          <cell r="E71">
            <v>5</v>
          </cell>
          <cell r="H71" t="str">
            <v>ABI</v>
          </cell>
        </row>
        <row r="72">
          <cell r="B72">
            <v>22110832</v>
          </cell>
          <cell r="C72" t="str">
            <v>BOEHLER</v>
          </cell>
          <cell r="D72" t="str">
            <v>YOAN</v>
          </cell>
          <cell r="E72">
            <v>5</v>
          </cell>
          <cell r="F72">
            <v>43.4</v>
          </cell>
          <cell r="G72">
            <v>45.2</v>
          </cell>
          <cell r="H72">
            <v>45.2</v>
          </cell>
        </row>
        <row r="73">
          <cell r="B73">
            <v>22121139</v>
          </cell>
          <cell r="C73" t="str">
            <v>BOEHM</v>
          </cell>
          <cell r="D73" t="str">
            <v>JEROME</v>
          </cell>
          <cell r="E73">
            <v>2</v>
          </cell>
          <cell r="H73" t="str">
            <v>ABI</v>
          </cell>
        </row>
        <row r="74">
          <cell r="B74">
            <v>22006680</v>
          </cell>
          <cell r="C74" t="str">
            <v>BOHONOS</v>
          </cell>
          <cell r="D74" t="str">
            <v>LUCIE</v>
          </cell>
          <cell r="E74">
            <v>8</v>
          </cell>
          <cell r="H74" t="str">
            <v>ABI</v>
          </cell>
        </row>
        <row r="75">
          <cell r="B75">
            <v>22007199</v>
          </cell>
          <cell r="C75" t="str">
            <v>BOLLINGER</v>
          </cell>
          <cell r="D75" t="str">
            <v>THOMAS</v>
          </cell>
          <cell r="E75">
            <v>4</v>
          </cell>
          <cell r="F75">
            <v>44.9</v>
          </cell>
          <cell r="G75">
            <v>47.7</v>
          </cell>
          <cell r="H75">
            <v>47.7</v>
          </cell>
        </row>
        <row r="76">
          <cell r="B76">
            <v>22112176</v>
          </cell>
          <cell r="C76" t="str">
            <v>BORG</v>
          </cell>
          <cell r="D76" t="str">
            <v>QUENTIN</v>
          </cell>
          <cell r="E76">
            <v>3</v>
          </cell>
          <cell r="F76">
            <v>35.9</v>
          </cell>
          <cell r="G76">
            <v>33.9</v>
          </cell>
          <cell r="H76">
            <v>35.9</v>
          </cell>
        </row>
        <row r="77">
          <cell r="B77">
            <v>22109909</v>
          </cell>
          <cell r="C77" t="str">
            <v>BORNI</v>
          </cell>
          <cell r="D77" t="str">
            <v>MATEO</v>
          </cell>
          <cell r="E77">
            <v>9</v>
          </cell>
          <cell r="F77">
            <v>43.3</v>
          </cell>
          <cell r="G77">
            <v>43.3</v>
          </cell>
          <cell r="H77">
            <v>43.3</v>
          </cell>
        </row>
        <row r="78">
          <cell r="B78">
            <v>22010666</v>
          </cell>
          <cell r="C78" t="str">
            <v>BOTOUMAMOU</v>
          </cell>
          <cell r="D78" t="str">
            <v>MÉLISSA</v>
          </cell>
          <cell r="E78">
            <v>3</v>
          </cell>
          <cell r="H78" t="str">
            <v>ABI</v>
          </cell>
        </row>
        <row r="79">
          <cell r="B79">
            <v>22115110</v>
          </cell>
          <cell r="C79" t="str">
            <v>BOUANOU</v>
          </cell>
          <cell r="D79" t="str">
            <v>RICARDO</v>
          </cell>
          <cell r="E79">
            <v>8</v>
          </cell>
          <cell r="F79" t="str">
            <v xml:space="preserve">non valide </v>
          </cell>
          <cell r="G79">
            <v>50.7</v>
          </cell>
          <cell r="H79">
            <v>50.7</v>
          </cell>
        </row>
        <row r="80">
          <cell r="B80">
            <v>22114073</v>
          </cell>
          <cell r="C80" t="str">
            <v>BOUAZIZ</v>
          </cell>
          <cell r="D80" t="str">
            <v>DAMIEN</v>
          </cell>
          <cell r="E80">
            <v>8</v>
          </cell>
          <cell r="F80">
            <v>58</v>
          </cell>
          <cell r="G80">
            <v>57.2</v>
          </cell>
          <cell r="H80">
            <v>58</v>
          </cell>
        </row>
        <row r="81">
          <cell r="B81">
            <v>22108797</v>
          </cell>
          <cell r="C81" t="str">
            <v>BOUCHELKIA--ANGELIER</v>
          </cell>
          <cell r="D81" t="str">
            <v>TAMARA</v>
          </cell>
          <cell r="E81">
            <v>6</v>
          </cell>
          <cell r="F81" t="str">
            <v>non valide</v>
          </cell>
          <cell r="G81">
            <v>29</v>
          </cell>
          <cell r="H81">
            <v>29</v>
          </cell>
        </row>
        <row r="82">
          <cell r="B82">
            <v>22107182</v>
          </cell>
          <cell r="C82" t="str">
            <v>BOUCLET</v>
          </cell>
          <cell r="D82" t="str">
            <v>OSCAR</v>
          </cell>
          <cell r="E82">
            <v>3</v>
          </cell>
          <cell r="F82" t="str">
            <v>/</v>
          </cell>
          <cell r="G82">
            <v>43</v>
          </cell>
          <cell r="H82">
            <v>43</v>
          </cell>
        </row>
        <row r="83">
          <cell r="B83">
            <v>22017391</v>
          </cell>
          <cell r="C83" t="str">
            <v>BOUDJEMA</v>
          </cell>
          <cell r="D83" t="str">
            <v>NEHAUT</v>
          </cell>
          <cell r="E83">
            <v>8</v>
          </cell>
          <cell r="F83">
            <v>38</v>
          </cell>
          <cell r="G83">
            <v>39.5</v>
          </cell>
          <cell r="H83">
            <v>39.5</v>
          </cell>
        </row>
        <row r="84">
          <cell r="B84">
            <v>22012782</v>
          </cell>
          <cell r="C84" t="str">
            <v>BOUFFAY</v>
          </cell>
          <cell r="D84" t="str">
            <v>AXEL</v>
          </cell>
          <cell r="E84">
            <v>2</v>
          </cell>
          <cell r="F84" t="str">
            <v>/</v>
          </cell>
          <cell r="G84">
            <v>41.5</v>
          </cell>
          <cell r="H84">
            <v>41.5</v>
          </cell>
        </row>
        <row r="85">
          <cell r="B85">
            <v>22113295</v>
          </cell>
          <cell r="C85" t="str">
            <v>BOUNOUA</v>
          </cell>
          <cell r="D85" t="str">
            <v>ANTOINE</v>
          </cell>
          <cell r="E85">
            <v>2</v>
          </cell>
          <cell r="F85">
            <v>38.9</v>
          </cell>
          <cell r="G85">
            <v>43.8</v>
          </cell>
          <cell r="H85">
            <v>43.8</v>
          </cell>
        </row>
        <row r="86">
          <cell r="B86">
            <v>22111547</v>
          </cell>
          <cell r="C86" t="str">
            <v>BOURTALE</v>
          </cell>
          <cell r="D86" t="str">
            <v>ILIAS</v>
          </cell>
          <cell r="E86">
            <v>7</v>
          </cell>
          <cell r="H86" t="str">
            <v>ABI</v>
          </cell>
        </row>
        <row r="87">
          <cell r="B87">
            <v>22007311</v>
          </cell>
          <cell r="C87" t="str">
            <v>BOUSSIF</v>
          </cell>
          <cell r="D87" t="str">
            <v>RIMANE</v>
          </cell>
          <cell r="E87">
            <v>8</v>
          </cell>
          <cell r="F87">
            <v>31.1</v>
          </cell>
          <cell r="G87">
            <v>36.799999999999997</v>
          </cell>
          <cell r="H87">
            <v>36.799999999999997</v>
          </cell>
        </row>
        <row r="88">
          <cell r="B88">
            <v>22102681</v>
          </cell>
          <cell r="C88" t="str">
            <v>BOUTS</v>
          </cell>
          <cell r="D88" t="str">
            <v>LOANE</v>
          </cell>
          <cell r="E88">
            <v>8</v>
          </cell>
          <cell r="F88" t="str">
            <v>DISPENSE</v>
          </cell>
          <cell r="H88" t="str">
            <v>DSP</v>
          </cell>
        </row>
        <row r="89">
          <cell r="B89">
            <v>22000538</v>
          </cell>
          <cell r="C89" t="str">
            <v>BOUZEGGOU</v>
          </cell>
          <cell r="D89" t="str">
            <v>IHSSANE</v>
          </cell>
          <cell r="E89">
            <v>4</v>
          </cell>
          <cell r="F89">
            <v>30.3</v>
          </cell>
          <cell r="G89">
            <v>30.4</v>
          </cell>
          <cell r="H89">
            <v>30.4</v>
          </cell>
        </row>
        <row r="90">
          <cell r="B90">
            <v>22113147</v>
          </cell>
          <cell r="C90" t="str">
            <v>BOUZEKRI</v>
          </cell>
          <cell r="D90" t="str">
            <v>ERWAN</v>
          </cell>
          <cell r="E90">
            <v>3</v>
          </cell>
          <cell r="F90">
            <v>37.5</v>
          </cell>
          <cell r="G90">
            <v>38.6</v>
          </cell>
          <cell r="H90">
            <v>38.6</v>
          </cell>
        </row>
        <row r="91">
          <cell r="B91">
            <v>22111220</v>
          </cell>
          <cell r="C91" t="str">
            <v>BRANCO RODRIGUES</v>
          </cell>
          <cell r="D91" t="str">
            <v>DORIANO</v>
          </cell>
          <cell r="E91">
            <v>9</v>
          </cell>
          <cell r="F91">
            <v>40.1</v>
          </cell>
          <cell r="G91">
            <v>42.2</v>
          </cell>
          <cell r="H91">
            <v>42.2</v>
          </cell>
        </row>
        <row r="92">
          <cell r="B92">
            <v>22118865</v>
          </cell>
          <cell r="C92" t="str">
            <v>BRAND</v>
          </cell>
          <cell r="D92" t="str">
            <v>MELINA</v>
          </cell>
          <cell r="E92">
            <v>5</v>
          </cell>
          <cell r="F92">
            <v>39.700000000000003</v>
          </cell>
          <cell r="G92">
            <v>40.200000000000003</v>
          </cell>
          <cell r="H92">
            <v>40.200000000000003</v>
          </cell>
        </row>
        <row r="93">
          <cell r="B93">
            <v>22111904</v>
          </cell>
          <cell r="C93" t="str">
            <v>BRECHENMACHER</v>
          </cell>
          <cell r="D93" t="str">
            <v>LUCAS</v>
          </cell>
          <cell r="E93">
            <v>9</v>
          </cell>
          <cell r="F93">
            <v>48.3</v>
          </cell>
          <cell r="G93">
            <v>46.7</v>
          </cell>
          <cell r="H93">
            <v>48.3</v>
          </cell>
        </row>
        <row r="94">
          <cell r="B94">
            <v>22010454</v>
          </cell>
          <cell r="C94" t="str">
            <v>BREITEL</v>
          </cell>
          <cell r="D94" t="str">
            <v>AMANDINE</v>
          </cell>
          <cell r="E94">
            <v>2</v>
          </cell>
          <cell r="F94">
            <v>38.299999999999997</v>
          </cell>
          <cell r="G94">
            <v>36.799999999999997</v>
          </cell>
          <cell r="H94">
            <v>38.299999999999997</v>
          </cell>
        </row>
        <row r="95">
          <cell r="B95">
            <v>22118263</v>
          </cell>
          <cell r="C95" t="str">
            <v>BRIAND</v>
          </cell>
          <cell r="D95" t="str">
            <v>ANTOINE</v>
          </cell>
          <cell r="E95">
            <v>8</v>
          </cell>
          <cell r="F95">
            <v>49.9</v>
          </cell>
          <cell r="G95">
            <v>46.5</v>
          </cell>
          <cell r="H95">
            <v>49.9</v>
          </cell>
        </row>
        <row r="96">
          <cell r="B96">
            <v>22109263</v>
          </cell>
          <cell r="C96" t="str">
            <v>BRIESCH</v>
          </cell>
          <cell r="D96" t="str">
            <v>LOUIS</v>
          </cell>
          <cell r="E96">
            <v>5</v>
          </cell>
          <cell r="H96" t="str">
            <v>ABI</v>
          </cell>
        </row>
        <row r="97">
          <cell r="B97">
            <v>22108351</v>
          </cell>
          <cell r="C97" t="str">
            <v>BROCKER</v>
          </cell>
          <cell r="D97" t="str">
            <v>NOÉ</v>
          </cell>
          <cell r="E97">
            <v>4</v>
          </cell>
          <cell r="F97">
            <v>43.4</v>
          </cell>
          <cell r="G97">
            <v>43.1</v>
          </cell>
          <cell r="H97">
            <v>43.4</v>
          </cell>
        </row>
        <row r="98">
          <cell r="B98">
            <v>22110541</v>
          </cell>
          <cell r="C98" t="str">
            <v>BROUILLARD</v>
          </cell>
          <cell r="D98" t="str">
            <v>JASON</v>
          </cell>
          <cell r="E98">
            <v>3</v>
          </cell>
          <cell r="F98">
            <v>51.6</v>
          </cell>
          <cell r="G98">
            <v>49.7</v>
          </cell>
          <cell r="H98">
            <v>51.6</v>
          </cell>
        </row>
        <row r="99">
          <cell r="B99">
            <v>22107314</v>
          </cell>
          <cell r="C99" t="str">
            <v>BRUGNANO</v>
          </cell>
          <cell r="D99" t="str">
            <v>THOMAS</v>
          </cell>
          <cell r="E99">
            <v>2</v>
          </cell>
          <cell r="H99" t="str">
            <v>ABI</v>
          </cell>
        </row>
        <row r="100">
          <cell r="B100">
            <v>22019828</v>
          </cell>
          <cell r="C100" t="str">
            <v>BRUNING</v>
          </cell>
          <cell r="D100" t="str">
            <v>GAUTHIER</v>
          </cell>
          <cell r="E100">
            <v>1</v>
          </cell>
          <cell r="F100">
            <v>32</v>
          </cell>
          <cell r="G100" t="str">
            <v>non valide</v>
          </cell>
          <cell r="H100">
            <v>32</v>
          </cell>
        </row>
        <row r="101">
          <cell r="B101">
            <v>22109075</v>
          </cell>
          <cell r="C101" t="str">
            <v>BURIG</v>
          </cell>
          <cell r="D101" t="str">
            <v>GAYANE</v>
          </cell>
          <cell r="E101">
            <v>1</v>
          </cell>
          <cell r="F101">
            <v>35.6</v>
          </cell>
          <cell r="G101">
            <v>35.299999999999997</v>
          </cell>
          <cell r="H101">
            <v>35.6</v>
          </cell>
        </row>
        <row r="102">
          <cell r="B102">
            <v>22107271</v>
          </cell>
          <cell r="C102" t="str">
            <v>BUSCHÉ</v>
          </cell>
          <cell r="D102" t="str">
            <v>MARGAUX</v>
          </cell>
          <cell r="E102">
            <v>5</v>
          </cell>
          <cell r="F102">
            <v>27.2</v>
          </cell>
          <cell r="G102">
            <v>25.2</v>
          </cell>
          <cell r="H102">
            <v>27.2</v>
          </cell>
        </row>
        <row r="103">
          <cell r="B103">
            <v>22110148</v>
          </cell>
          <cell r="C103" t="str">
            <v>BUSSER</v>
          </cell>
          <cell r="D103" t="str">
            <v>BENJAMIN</v>
          </cell>
          <cell r="E103">
            <v>3</v>
          </cell>
          <cell r="F103">
            <v>46.4</v>
          </cell>
          <cell r="G103">
            <v>45.2</v>
          </cell>
          <cell r="H103">
            <v>46.4</v>
          </cell>
        </row>
        <row r="104">
          <cell r="B104">
            <v>22102896</v>
          </cell>
          <cell r="C104" t="str">
            <v>CACHEUX</v>
          </cell>
          <cell r="D104" t="str">
            <v>LILI</v>
          </cell>
          <cell r="E104">
            <v>4</v>
          </cell>
          <cell r="F104">
            <v>29.9</v>
          </cell>
          <cell r="G104">
            <v>29</v>
          </cell>
          <cell r="H104">
            <v>29.9</v>
          </cell>
        </row>
        <row r="105">
          <cell r="B105">
            <v>21903666</v>
          </cell>
          <cell r="C105" t="str">
            <v>CAMBON</v>
          </cell>
          <cell r="D105" t="str">
            <v>MAËL</v>
          </cell>
          <cell r="E105">
            <v>5</v>
          </cell>
          <cell r="F105">
            <v>36.799999999999997</v>
          </cell>
          <cell r="G105">
            <v>34.6</v>
          </cell>
          <cell r="H105">
            <v>36.799999999999997</v>
          </cell>
        </row>
        <row r="106">
          <cell r="B106">
            <v>22117276</v>
          </cell>
          <cell r="C106" t="str">
            <v>CANAVY</v>
          </cell>
          <cell r="D106" t="str">
            <v>ALIK</v>
          </cell>
          <cell r="E106">
            <v>1</v>
          </cell>
          <cell r="F106">
            <v>25</v>
          </cell>
          <cell r="G106">
            <v>29.8</v>
          </cell>
          <cell r="H106">
            <v>29.8</v>
          </cell>
        </row>
        <row r="107">
          <cell r="B107">
            <v>22010121</v>
          </cell>
          <cell r="C107" t="str">
            <v>CANEVA</v>
          </cell>
          <cell r="D107" t="str">
            <v>MELISSA</v>
          </cell>
          <cell r="E107">
            <v>6</v>
          </cell>
          <cell r="H107" t="str">
            <v>ABI</v>
          </cell>
        </row>
        <row r="108">
          <cell r="B108">
            <v>22000556</v>
          </cell>
          <cell r="C108" t="str">
            <v>CARON</v>
          </cell>
          <cell r="D108" t="str">
            <v>MARGAUX</v>
          </cell>
          <cell r="E108">
            <v>2</v>
          </cell>
          <cell r="H108" t="str">
            <v>ABI</v>
          </cell>
        </row>
        <row r="109">
          <cell r="B109">
            <v>22113318</v>
          </cell>
          <cell r="C109" t="str">
            <v>CARPANEN</v>
          </cell>
          <cell r="D109" t="str">
            <v>ELISA</v>
          </cell>
          <cell r="E109">
            <v>7</v>
          </cell>
          <cell r="F109">
            <v>31.3</v>
          </cell>
          <cell r="G109">
            <v>30.2</v>
          </cell>
          <cell r="H109">
            <v>31.3</v>
          </cell>
        </row>
        <row r="110">
          <cell r="B110">
            <v>22109689</v>
          </cell>
          <cell r="C110" t="str">
            <v>CASPAR</v>
          </cell>
          <cell r="D110" t="str">
            <v>CORENTIN</v>
          </cell>
          <cell r="E110">
            <v>2</v>
          </cell>
          <cell r="F110">
            <v>43.7</v>
          </cell>
          <cell r="G110">
            <v>44.7</v>
          </cell>
          <cell r="H110">
            <v>44.7</v>
          </cell>
        </row>
        <row r="111">
          <cell r="B111">
            <v>22110748</v>
          </cell>
          <cell r="C111" t="str">
            <v>CAVALIER</v>
          </cell>
          <cell r="D111" t="str">
            <v>JONATHAN</v>
          </cell>
          <cell r="E111">
            <v>9</v>
          </cell>
          <cell r="F111" t="str">
            <v>non valide</v>
          </cell>
          <cell r="G111">
            <v>32.9</v>
          </cell>
          <cell r="H111">
            <v>32.9</v>
          </cell>
        </row>
        <row r="112">
          <cell r="B112">
            <v>22110278</v>
          </cell>
          <cell r="C112" t="str">
            <v>CAZANOVE</v>
          </cell>
          <cell r="D112" t="str">
            <v>NATHAN</v>
          </cell>
          <cell r="E112">
            <v>7</v>
          </cell>
          <cell r="H112" t="str">
            <v>ABI</v>
          </cell>
        </row>
        <row r="113">
          <cell r="B113">
            <v>22007447</v>
          </cell>
          <cell r="C113" t="str">
            <v>CENGIZ</v>
          </cell>
          <cell r="D113" t="str">
            <v>DILARA</v>
          </cell>
          <cell r="E113">
            <v>4</v>
          </cell>
          <cell r="F113">
            <v>31.6</v>
          </cell>
          <cell r="G113">
            <v>29.3</v>
          </cell>
          <cell r="H113">
            <v>31.6</v>
          </cell>
        </row>
        <row r="114">
          <cell r="B114">
            <v>22009997</v>
          </cell>
          <cell r="C114" t="str">
            <v>CESCA</v>
          </cell>
          <cell r="D114" t="str">
            <v>LÉO</v>
          </cell>
          <cell r="E114">
            <v>3</v>
          </cell>
          <cell r="H114" t="str">
            <v>ABI</v>
          </cell>
        </row>
        <row r="115">
          <cell r="B115">
            <v>22011429</v>
          </cell>
          <cell r="C115" t="str">
            <v>CETIN</v>
          </cell>
          <cell r="D115" t="str">
            <v>YAKUP-HAN</v>
          </cell>
          <cell r="E115">
            <v>1</v>
          </cell>
        </row>
        <row r="116">
          <cell r="B116">
            <v>22108570</v>
          </cell>
          <cell r="C116" t="str">
            <v>CHAIB</v>
          </cell>
          <cell r="D116" t="str">
            <v>MOHAMED-ALI</v>
          </cell>
          <cell r="E116">
            <v>9</v>
          </cell>
          <cell r="F116">
            <v>39.1</v>
          </cell>
          <cell r="G116">
            <v>40.200000000000003</v>
          </cell>
          <cell r="H116">
            <v>40.200000000000003</v>
          </cell>
        </row>
        <row r="117">
          <cell r="B117">
            <v>22111159</v>
          </cell>
          <cell r="C117" t="str">
            <v>CHAMSOUDINOV</v>
          </cell>
          <cell r="D117" t="str">
            <v>RAS-BOULAT</v>
          </cell>
          <cell r="E117">
            <v>9</v>
          </cell>
          <cell r="F117">
            <v>50.2</v>
          </cell>
          <cell r="G117" t="str">
            <v>non valide</v>
          </cell>
          <cell r="H117">
            <v>50.2</v>
          </cell>
        </row>
        <row r="118">
          <cell r="B118">
            <v>22111566</v>
          </cell>
          <cell r="C118" t="str">
            <v>CHANCEL</v>
          </cell>
          <cell r="D118" t="str">
            <v>CLEMENT</v>
          </cell>
          <cell r="E118">
            <v>8</v>
          </cell>
          <cell r="H118" t="str">
            <v>ABI</v>
          </cell>
        </row>
        <row r="119">
          <cell r="B119">
            <v>22110924</v>
          </cell>
          <cell r="C119" t="str">
            <v>CHEKATT</v>
          </cell>
          <cell r="D119" t="str">
            <v>AMINE</v>
          </cell>
          <cell r="E119">
            <v>9</v>
          </cell>
          <cell r="F119" t="str">
            <v>DISPENSE</v>
          </cell>
          <cell r="H119" t="str">
            <v>DSP</v>
          </cell>
        </row>
        <row r="120">
          <cell r="B120">
            <v>22113415</v>
          </cell>
          <cell r="C120" t="str">
            <v>CHEKATT</v>
          </cell>
          <cell r="D120" t="str">
            <v>YANIS</v>
          </cell>
          <cell r="E120">
            <v>9</v>
          </cell>
          <cell r="F120" t="str">
            <v>/</v>
          </cell>
          <cell r="G120">
            <v>45.8</v>
          </cell>
          <cell r="H120">
            <v>45.8</v>
          </cell>
        </row>
        <row r="121">
          <cell r="B121">
            <v>22009690</v>
          </cell>
          <cell r="C121" t="str">
            <v>CHÉNILCO</v>
          </cell>
          <cell r="D121" t="str">
            <v>DIOLINDA</v>
          </cell>
          <cell r="E121">
            <v>4</v>
          </cell>
          <cell r="H121" t="str">
            <v>ABI</v>
          </cell>
        </row>
        <row r="122">
          <cell r="B122">
            <v>22104014</v>
          </cell>
          <cell r="C122" t="str">
            <v>CHERNINE</v>
          </cell>
          <cell r="D122" t="str">
            <v>MATÉO</v>
          </cell>
          <cell r="E122">
            <v>8</v>
          </cell>
          <cell r="F122">
            <v>52.8</v>
          </cell>
          <cell r="G122">
            <v>50.7</v>
          </cell>
          <cell r="H122">
            <v>52.8</v>
          </cell>
        </row>
        <row r="123">
          <cell r="B123">
            <v>22109975</v>
          </cell>
          <cell r="C123" t="str">
            <v>CHEVAL</v>
          </cell>
          <cell r="D123" t="str">
            <v>ROBIN</v>
          </cell>
          <cell r="E123">
            <v>3</v>
          </cell>
          <cell r="F123">
            <v>47.6</v>
          </cell>
          <cell r="G123" t="str">
            <v>non valide</v>
          </cell>
          <cell r="H123">
            <v>47.6</v>
          </cell>
        </row>
        <row r="124">
          <cell r="B124">
            <v>22109831</v>
          </cell>
          <cell r="C124" t="str">
            <v>CHIESA</v>
          </cell>
          <cell r="D124" t="str">
            <v>ANAÏS</v>
          </cell>
          <cell r="E124">
            <v>1</v>
          </cell>
          <cell r="F124" t="str">
            <v>/</v>
          </cell>
          <cell r="G124">
            <v>38</v>
          </cell>
          <cell r="H124">
            <v>38</v>
          </cell>
        </row>
        <row r="125">
          <cell r="B125">
            <v>22103243</v>
          </cell>
          <cell r="C125" t="str">
            <v>CHRISTMANN</v>
          </cell>
          <cell r="D125" t="str">
            <v>COLINE</v>
          </cell>
          <cell r="E125">
            <v>4</v>
          </cell>
          <cell r="H125" t="str">
            <v>ABI</v>
          </cell>
        </row>
        <row r="126">
          <cell r="B126">
            <v>22118048</v>
          </cell>
          <cell r="C126" t="str">
            <v>Christmann</v>
          </cell>
          <cell r="D126" t="str">
            <v>Salomé</v>
          </cell>
          <cell r="F126">
            <v>29.6</v>
          </cell>
          <cell r="G126">
            <v>30.9</v>
          </cell>
          <cell r="H126">
            <v>30.9</v>
          </cell>
        </row>
        <row r="127">
          <cell r="B127">
            <v>22004788</v>
          </cell>
          <cell r="C127" t="str">
            <v>CIANCI</v>
          </cell>
          <cell r="D127" t="str">
            <v>JEAN</v>
          </cell>
          <cell r="E127">
            <v>5</v>
          </cell>
          <cell r="H127" t="str">
            <v>ABI</v>
          </cell>
        </row>
        <row r="128">
          <cell r="B128">
            <v>22117574</v>
          </cell>
          <cell r="C128" t="str">
            <v>CIESLIK</v>
          </cell>
          <cell r="D128" t="str">
            <v>ANDRZEJ</v>
          </cell>
          <cell r="E128">
            <v>2</v>
          </cell>
          <cell r="H128" t="str">
            <v>ABI</v>
          </cell>
        </row>
        <row r="129">
          <cell r="B129">
            <v>21806458</v>
          </cell>
          <cell r="C129" t="str">
            <v>CIFT</v>
          </cell>
          <cell r="D129" t="str">
            <v>KEREM</v>
          </cell>
          <cell r="E129">
            <v>8</v>
          </cell>
          <cell r="F129">
            <v>56</v>
          </cell>
          <cell r="G129">
            <v>55.7</v>
          </cell>
          <cell r="H129">
            <v>56</v>
          </cell>
        </row>
        <row r="130">
          <cell r="B130">
            <v>22106633</v>
          </cell>
          <cell r="C130" t="str">
            <v>ÇIL</v>
          </cell>
          <cell r="D130" t="str">
            <v>VEYSEL</v>
          </cell>
          <cell r="E130">
            <v>9</v>
          </cell>
          <cell r="F130">
            <v>35.200000000000003</v>
          </cell>
          <cell r="G130">
            <v>31.8</v>
          </cell>
          <cell r="H130">
            <v>35.200000000000003</v>
          </cell>
        </row>
        <row r="131">
          <cell r="B131">
            <v>22109998</v>
          </cell>
          <cell r="C131" t="str">
            <v>CLAUDEL</v>
          </cell>
          <cell r="D131" t="str">
            <v>LÉANE</v>
          </cell>
          <cell r="E131">
            <v>2</v>
          </cell>
          <cell r="F131" t="str">
            <v>dispensée</v>
          </cell>
          <cell r="H131" t="str">
            <v>DSP</v>
          </cell>
        </row>
        <row r="132">
          <cell r="B132">
            <v>22011752</v>
          </cell>
          <cell r="C132" t="str">
            <v>CLISSON</v>
          </cell>
          <cell r="D132" t="str">
            <v>MAËL</v>
          </cell>
          <cell r="E132">
            <v>5</v>
          </cell>
          <cell r="H132" t="str">
            <v>ABI</v>
          </cell>
        </row>
        <row r="133">
          <cell r="B133">
            <v>22009700</v>
          </cell>
          <cell r="C133" t="str">
            <v>COFFRE</v>
          </cell>
          <cell r="D133" t="str">
            <v>ENZO</v>
          </cell>
          <cell r="E133">
            <v>8</v>
          </cell>
          <cell r="H133" t="str">
            <v>ABI</v>
          </cell>
        </row>
        <row r="134">
          <cell r="B134">
            <v>22102676</v>
          </cell>
          <cell r="C134" t="str">
            <v>COHONER</v>
          </cell>
          <cell r="D134" t="str">
            <v>YANIS</v>
          </cell>
          <cell r="E134">
            <v>3</v>
          </cell>
          <cell r="F134">
            <v>41.4</v>
          </cell>
          <cell r="G134" t="str">
            <v>/</v>
          </cell>
          <cell r="H134">
            <v>41.4</v>
          </cell>
        </row>
        <row r="135">
          <cell r="B135">
            <v>22105494</v>
          </cell>
          <cell r="C135" t="str">
            <v>COLLARD</v>
          </cell>
          <cell r="D135" t="str">
            <v>CHARLOTTE</v>
          </cell>
          <cell r="E135">
            <v>5</v>
          </cell>
          <cell r="F135">
            <v>32.6</v>
          </cell>
          <cell r="G135">
            <v>33.700000000000003</v>
          </cell>
          <cell r="H135">
            <v>33.700000000000003</v>
          </cell>
        </row>
        <row r="136">
          <cell r="B136">
            <v>22106824</v>
          </cell>
          <cell r="C136" t="str">
            <v>COLLARDÉ</v>
          </cell>
          <cell r="D136" t="str">
            <v>LÉA</v>
          </cell>
          <cell r="E136">
            <v>8</v>
          </cell>
          <cell r="F136">
            <v>22.9</v>
          </cell>
          <cell r="G136">
            <v>21.9</v>
          </cell>
          <cell r="H136">
            <v>22.9</v>
          </cell>
        </row>
        <row r="137">
          <cell r="B137">
            <v>22008064</v>
          </cell>
          <cell r="C137" t="str">
            <v>COLLE</v>
          </cell>
          <cell r="D137" t="str">
            <v>BENJAMIN</v>
          </cell>
          <cell r="E137">
            <v>5</v>
          </cell>
          <cell r="F137">
            <v>39.799999999999997</v>
          </cell>
          <cell r="G137">
            <v>42.8</v>
          </cell>
          <cell r="H137">
            <v>42.8</v>
          </cell>
        </row>
        <row r="138">
          <cell r="B138">
            <v>22117525</v>
          </cell>
          <cell r="C138" t="str">
            <v>COLSON</v>
          </cell>
          <cell r="D138" t="str">
            <v>MÉLISSA</v>
          </cell>
          <cell r="E138">
            <v>3</v>
          </cell>
          <cell r="F138">
            <v>35.299999999999997</v>
          </cell>
          <cell r="G138">
            <v>32</v>
          </cell>
          <cell r="H138">
            <v>35.299999999999997</v>
          </cell>
        </row>
        <row r="139">
          <cell r="B139">
            <v>22010027</v>
          </cell>
          <cell r="C139" t="str">
            <v>COMMUN</v>
          </cell>
          <cell r="D139" t="str">
            <v>HUGO</v>
          </cell>
          <cell r="E139">
            <v>5</v>
          </cell>
          <cell r="H139" t="str">
            <v>ABI</v>
          </cell>
        </row>
        <row r="140">
          <cell r="B140">
            <v>22110151</v>
          </cell>
          <cell r="C140" t="str">
            <v>CORA</v>
          </cell>
          <cell r="D140" t="str">
            <v>VALENTIN</v>
          </cell>
          <cell r="E140">
            <v>1</v>
          </cell>
          <cell r="F140">
            <v>41</v>
          </cell>
          <cell r="G140">
            <v>39.299999999999997</v>
          </cell>
          <cell r="H140">
            <v>41</v>
          </cell>
        </row>
        <row r="141">
          <cell r="B141">
            <v>22006544</v>
          </cell>
          <cell r="C141" t="str">
            <v>CORDIER</v>
          </cell>
          <cell r="D141" t="str">
            <v>ANTHONY</v>
          </cell>
          <cell r="E141">
            <v>8</v>
          </cell>
          <cell r="F141">
            <v>46.8</v>
          </cell>
          <cell r="G141">
            <v>48.3</v>
          </cell>
          <cell r="H141">
            <v>48.3</v>
          </cell>
        </row>
        <row r="142">
          <cell r="B142">
            <v>22110487</v>
          </cell>
          <cell r="C142" t="str">
            <v>COUÉ</v>
          </cell>
          <cell r="D142" t="str">
            <v>MARTIN</v>
          </cell>
          <cell r="E142">
            <v>7</v>
          </cell>
          <cell r="F142">
            <v>36.299999999999997</v>
          </cell>
          <cell r="G142">
            <v>37.6</v>
          </cell>
          <cell r="H142">
            <v>37.6</v>
          </cell>
        </row>
        <row r="143">
          <cell r="B143">
            <v>22010179</v>
          </cell>
          <cell r="C143" t="str">
            <v>COULPIED</v>
          </cell>
          <cell r="D143" t="str">
            <v>LÉO</v>
          </cell>
          <cell r="E143">
            <v>1</v>
          </cell>
          <cell r="F143">
            <v>35.9</v>
          </cell>
          <cell r="G143" t="str">
            <v xml:space="preserve">non valide </v>
          </cell>
          <cell r="H143">
            <v>35.9</v>
          </cell>
        </row>
        <row r="144">
          <cell r="B144">
            <v>22016086</v>
          </cell>
          <cell r="C144" t="str">
            <v>COURTEAU</v>
          </cell>
          <cell r="D144" t="str">
            <v>VINCENT</v>
          </cell>
          <cell r="E144">
            <v>9</v>
          </cell>
          <cell r="F144">
            <v>41.5</v>
          </cell>
          <cell r="G144">
            <v>46.2</v>
          </cell>
          <cell r="H144">
            <v>46.2</v>
          </cell>
        </row>
        <row r="145">
          <cell r="B145">
            <v>22003939</v>
          </cell>
          <cell r="C145" t="str">
            <v>CROS--FABRE</v>
          </cell>
          <cell r="D145" t="str">
            <v>CHRISTOPHE</v>
          </cell>
          <cell r="E145">
            <v>2</v>
          </cell>
          <cell r="H145" t="str">
            <v>ABI</v>
          </cell>
        </row>
        <row r="146">
          <cell r="B146">
            <v>22112711</v>
          </cell>
          <cell r="C146" t="str">
            <v>CSUKA</v>
          </cell>
          <cell r="D146" t="str">
            <v>BAPTISTE</v>
          </cell>
          <cell r="E146">
            <v>1</v>
          </cell>
          <cell r="F146">
            <v>49</v>
          </cell>
          <cell r="G146">
            <v>49.9</v>
          </cell>
          <cell r="H146">
            <v>49.9</v>
          </cell>
        </row>
        <row r="147">
          <cell r="B147">
            <v>22109543</v>
          </cell>
          <cell r="C147" t="str">
            <v>CUISINIER</v>
          </cell>
          <cell r="D147" t="str">
            <v>EDGAR</v>
          </cell>
          <cell r="E147">
            <v>9</v>
          </cell>
          <cell r="F147">
            <v>29.7</v>
          </cell>
          <cell r="G147">
            <v>30.2</v>
          </cell>
          <cell r="H147">
            <v>30.2</v>
          </cell>
        </row>
        <row r="148">
          <cell r="B148">
            <v>22121412</v>
          </cell>
          <cell r="C148" t="str">
            <v>CUREAU</v>
          </cell>
          <cell r="D148" t="str">
            <v>BAPTISTE</v>
          </cell>
          <cell r="E148">
            <v>7</v>
          </cell>
          <cell r="F148">
            <v>38.299999999999997</v>
          </cell>
          <cell r="G148" t="str">
            <v>non valide</v>
          </cell>
          <cell r="H148">
            <v>38.299999999999997</v>
          </cell>
        </row>
        <row r="149">
          <cell r="B149">
            <v>22108128</v>
          </cell>
          <cell r="C149" t="str">
            <v>DA COSTA</v>
          </cell>
          <cell r="D149" t="str">
            <v>SIMON</v>
          </cell>
          <cell r="E149">
            <v>9</v>
          </cell>
          <cell r="F149">
            <v>38.299999999999997</v>
          </cell>
          <cell r="G149" t="str">
            <v>/</v>
          </cell>
          <cell r="H149">
            <v>38.299999999999997</v>
          </cell>
        </row>
        <row r="150">
          <cell r="B150">
            <v>22105259</v>
          </cell>
          <cell r="C150" t="str">
            <v>DA FONSECA</v>
          </cell>
          <cell r="D150" t="str">
            <v>MATTÉO</v>
          </cell>
          <cell r="E150">
            <v>9</v>
          </cell>
          <cell r="F150">
            <v>50.1</v>
          </cell>
          <cell r="G150">
            <v>47.9</v>
          </cell>
          <cell r="H150">
            <v>50.1</v>
          </cell>
        </row>
        <row r="151">
          <cell r="B151">
            <v>22110172</v>
          </cell>
          <cell r="C151" t="str">
            <v>DANDURAND</v>
          </cell>
          <cell r="D151" t="str">
            <v>LIZA</v>
          </cell>
          <cell r="E151">
            <v>8</v>
          </cell>
          <cell r="F151">
            <v>32.5</v>
          </cell>
          <cell r="G151">
            <v>33.1</v>
          </cell>
          <cell r="H151">
            <v>33.1</v>
          </cell>
        </row>
        <row r="152">
          <cell r="B152">
            <v>22116504</v>
          </cell>
          <cell r="C152" t="str">
            <v>DAO</v>
          </cell>
          <cell r="D152" t="str">
            <v>LOANN</v>
          </cell>
          <cell r="E152">
            <v>8</v>
          </cell>
          <cell r="F152">
            <v>47.7</v>
          </cell>
          <cell r="G152">
            <v>48.8</v>
          </cell>
          <cell r="H152">
            <v>48.8</v>
          </cell>
        </row>
        <row r="153">
          <cell r="B153">
            <v>21710237</v>
          </cell>
          <cell r="C153" t="str">
            <v>DAOUDI</v>
          </cell>
          <cell r="D153" t="str">
            <v>ZAKARYA</v>
          </cell>
          <cell r="E153">
            <v>8</v>
          </cell>
          <cell r="F153" t="str">
            <v xml:space="preserve">non valide </v>
          </cell>
          <cell r="G153">
            <v>49.6</v>
          </cell>
          <cell r="H153">
            <v>49.6</v>
          </cell>
        </row>
        <row r="154">
          <cell r="B154">
            <v>22102327</v>
          </cell>
          <cell r="C154" t="str">
            <v>DAVIOT</v>
          </cell>
          <cell r="D154" t="str">
            <v>QUENTIN</v>
          </cell>
          <cell r="E154">
            <v>9</v>
          </cell>
          <cell r="F154">
            <v>42.4</v>
          </cell>
          <cell r="G154">
            <v>39.4</v>
          </cell>
          <cell r="H154">
            <v>42.4</v>
          </cell>
        </row>
        <row r="155">
          <cell r="B155">
            <v>22103812</v>
          </cell>
          <cell r="C155" t="str">
            <v>DE CARVALHO</v>
          </cell>
          <cell r="D155" t="str">
            <v>JÉRÔME</v>
          </cell>
          <cell r="E155">
            <v>9</v>
          </cell>
          <cell r="F155">
            <v>40</v>
          </cell>
          <cell r="G155">
            <v>38.4</v>
          </cell>
          <cell r="H155">
            <v>40</v>
          </cell>
        </row>
        <row r="156">
          <cell r="B156">
            <v>22100234</v>
          </cell>
          <cell r="C156" t="str">
            <v>DE CARVALHO</v>
          </cell>
          <cell r="D156" t="str">
            <v>NATANIEL</v>
          </cell>
          <cell r="E156">
            <v>5</v>
          </cell>
          <cell r="F156">
            <v>40.700000000000003</v>
          </cell>
          <cell r="G156">
            <v>45.5</v>
          </cell>
          <cell r="H156">
            <v>45.5</v>
          </cell>
        </row>
        <row r="157">
          <cell r="B157">
            <v>22105785</v>
          </cell>
          <cell r="C157" t="str">
            <v>DE CRISTO</v>
          </cell>
          <cell r="D157" t="str">
            <v>THOMAS</v>
          </cell>
          <cell r="E157">
            <v>4</v>
          </cell>
          <cell r="F157">
            <v>41.7</v>
          </cell>
          <cell r="G157">
            <v>40.1</v>
          </cell>
          <cell r="H157">
            <v>41.7</v>
          </cell>
        </row>
        <row r="158">
          <cell r="B158">
            <v>22004309</v>
          </cell>
          <cell r="C158" t="str">
            <v>DE OLIVEIRA</v>
          </cell>
          <cell r="D158" t="str">
            <v>CORENTIN</v>
          </cell>
          <cell r="E158">
            <v>5</v>
          </cell>
          <cell r="H158" t="str">
            <v>ABI</v>
          </cell>
        </row>
        <row r="159">
          <cell r="B159">
            <v>22108774</v>
          </cell>
          <cell r="C159" t="str">
            <v>DEBES</v>
          </cell>
          <cell r="D159" t="str">
            <v>LÉONIE</v>
          </cell>
          <cell r="E159">
            <v>9</v>
          </cell>
          <cell r="F159">
            <v>35.9</v>
          </cell>
          <cell r="G159">
            <v>36.1</v>
          </cell>
          <cell r="H159">
            <v>36.1</v>
          </cell>
        </row>
        <row r="160">
          <cell r="B160">
            <v>22001914</v>
          </cell>
          <cell r="C160" t="str">
            <v>DECOOL</v>
          </cell>
          <cell r="D160" t="str">
            <v>NOÉMIE</v>
          </cell>
          <cell r="E160">
            <v>3</v>
          </cell>
          <cell r="H160" t="str">
            <v>ABI</v>
          </cell>
        </row>
        <row r="161">
          <cell r="B161">
            <v>22106346</v>
          </cell>
          <cell r="C161" t="str">
            <v>DECUBBER</v>
          </cell>
          <cell r="D161" t="str">
            <v>LILOU</v>
          </cell>
          <cell r="E161">
            <v>3</v>
          </cell>
          <cell r="H161" t="str">
            <v>ABI</v>
          </cell>
        </row>
        <row r="162">
          <cell r="B162">
            <v>22110402</v>
          </cell>
          <cell r="C162" t="str">
            <v>DEGRAS</v>
          </cell>
          <cell r="D162" t="str">
            <v>LENNY</v>
          </cell>
          <cell r="E162">
            <v>9</v>
          </cell>
          <cell r="F162">
            <v>41.1</v>
          </cell>
          <cell r="G162">
            <v>42.7</v>
          </cell>
          <cell r="H162">
            <v>42.7</v>
          </cell>
        </row>
        <row r="163">
          <cell r="B163">
            <v>22012492</v>
          </cell>
          <cell r="C163" t="str">
            <v>DEHBI</v>
          </cell>
          <cell r="D163" t="str">
            <v>MÉLISSA</v>
          </cell>
          <cell r="E163">
            <v>6</v>
          </cell>
          <cell r="F163">
            <v>27.7</v>
          </cell>
          <cell r="G163">
            <v>28</v>
          </cell>
          <cell r="H163">
            <v>28</v>
          </cell>
        </row>
        <row r="164">
          <cell r="B164">
            <v>21905617</v>
          </cell>
          <cell r="C164" t="str">
            <v>DELANOTTE</v>
          </cell>
          <cell r="D164" t="str">
            <v>MAËL</v>
          </cell>
          <cell r="E164">
            <v>4</v>
          </cell>
          <cell r="H164" t="str">
            <v>ABI</v>
          </cell>
        </row>
        <row r="165">
          <cell r="B165">
            <v>22001626</v>
          </cell>
          <cell r="C165" t="str">
            <v>DELATOUR</v>
          </cell>
          <cell r="D165" t="str">
            <v>COLIN</v>
          </cell>
          <cell r="E165">
            <v>5</v>
          </cell>
          <cell r="F165">
            <v>47.6</v>
          </cell>
          <cell r="G165">
            <v>50.4</v>
          </cell>
          <cell r="H165">
            <v>50.4</v>
          </cell>
        </row>
        <row r="166">
          <cell r="B166">
            <v>22106573</v>
          </cell>
          <cell r="C166" t="str">
            <v>DENIS</v>
          </cell>
          <cell r="D166" t="str">
            <v>VINCENT</v>
          </cell>
          <cell r="E166">
            <v>7</v>
          </cell>
          <cell r="F166">
            <v>42.7</v>
          </cell>
          <cell r="G166">
            <v>40.799999999999997</v>
          </cell>
          <cell r="H166">
            <v>42.7</v>
          </cell>
        </row>
        <row r="167">
          <cell r="B167">
            <v>22112852</v>
          </cell>
          <cell r="C167" t="str">
            <v>DERDINGER</v>
          </cell>
          <cell r="D167" t="str">
            <v>NICOLAS</v>
          </cell>
          <cell r="E167">
            <v>9</v>
          </cell>
          <cell r="F167">
            <v>38</v>
          </cell>
          <cell r="G167">
            <v>43.4</v>
          </cell>
          <cell r="H167">
            <v>43.4</v>
          </cell>
        </row>
        <row r="168">
          <cell r="B168">
            <v>22105352</v>
          </cell>
          <cell r="C168" t="str">
            <v>DESCLOS</v>
          </cell>
          <cell r="D168" t="str">
            <v>SIMON</v>
          </cell>
          <cell r="E168">
            <v>8</v>
          </cell>
          <cell r="F168" t="str">
            <v>non valide</v>
          </cell>
          <cell r="G168">
            <v>42.7</v>
          </cell>
          <cell r="H168">
            <v>42.7</v>
          </cell>
        </row>
        <row r="169">
          <cell r="B169">
            <v>22003137</v>
          </cell>
          <cell r="C169" t="str">
            <v>DEUSCHER</v>
          </cell>
          <cell r="D169" t="str">
            <v>VALENTIN</v>
          </cell>
          <cell r="E169">
            <v>4</v>
          </cell>
          <cell r="H169" t="str">
            <v>ABI</v>
          </cell>
        </row>
        <row r="170">
          <cell r="B170">
            <v>22114635</v>
          </cell>
          <cell r="C170" t="str">
            <v>DI BLASI</v>
          </cell>
          <cell r="D170" t="str">
            <v>ANGELO</v>
          </cell>
          <cell r="E170">
            <v>8</v>
          </cell>
          <cell r="F170">
            <v>45.9</v>
          </cell>
          <cell r="G170">
            <v>45.3</v>
          </cell>
          <cell r="H170">
            <v>45.9</v>
          </cell>
        </row>
        <row r="171">
          <cell r="B171">
            <v>22110685</v>
          </cell>
          <cell r="C171" t="str">
            <v>DIALLO</v>
          </cell>
          <cell r="D171" t="str">
            <v>TIERNO-TUMANI</v>
          </cell>
          <cell r="E171">
            <v>8</v>
          </cell>
          <cell r="F171">
            <v>37.4</v>
          </cell>
          <cell r="G171">
            <v>37.4</v>
          </cell>
          <cell r="H171">
            <v>37.4</v>
          </cell>
        </row>
        <row r="172">
          <cell r="B172">
            <v>22108836</v>
          </cell>
          <cell r="C172" t="str">
            <v>DIARRA</v>
          </cell>
          <cell r="D172" t="str">
            <v>DAH</v>
          </cell>
          <cell r="E172">
            <v>9</v>
          </cell>
          <cell r="F172">
            <v>42.2</v>
          </cell>
          <cell r="G172">
            <v>44.4</v>
          </cell>
          <cell r="H172">
            <v>44.4</v>
          </cell>
        </row>
        <row r="173">
          <cell r="B173">
            <v>22008633</v>
          </cell>
          <cell r="C173" t="str">
            <v>DIB</v>
          </cell>
          <cell r="D173" t="str">
            <v>NASSIM /RAYANNE</v>
          </cell>
          <cell r="E173">
            <v>4</v>
          </cell>
          <cell r="F173">
            <v>33.4</v>
          </cell>
          <cell r="G173">
            <v>33.1</v>
          </cell>
          <cell r="H173">
            <v>33.4</v>
          </cell>
        </row>
        <row r="174">
          <cell r="B174">
            <v>22112401</v>
          </cell>
          <cell r="C174" t="str">
            <v>DIDIER</v>
          </cell>
          <cell r="D174" t="str">
            <v>BENJAMIN</v>
          </cell>
          <cell r="E174">
            <v>9</v>
          </cell>
          <cell r="F174">
            <v>44.7</v>
          </cell>
          <cell r="G174">
            <v>43.1</v>
          </cell>
          <cell r="H174">
            <v>44.7</v>
          </cell>
        </row>
        <row r="175">
          <cell r="B175">
            <v>22013896</v>
          </cell>
          <cell r="C175" t="str">
            <v>DIEBOLD</v>
          </cell>
          <cell r="D175" t="str">
            <v>VINCENT</v>
          </cell>
          <cell r="E175">
            <v>3</v>
          </cell>
          <cell r="F175">
            <v>52.9</v>
          </cell>
          <cell r="G175">
            <v>53.9</v>
          </cell>
          <cell r="H175">
            <v>53.9</v>
          </cell>
        </row>
        <row r="176">
          <cell r="B176">
            <v>22120003</v>
          </cell>
          <cell r="C176" t="str">
            <v>DI-MEGLIO</v>
          </cell>
          <cell r="D176" t="str">
            <v>HUGO</v>
          </cell>
          <cell r="E176">
            <v>8</v>
          </cell>
          <cell r="F176">
            <v>49.1</v>
          </cell>
          <cell r="G176">
            <v>47.6</v>
          </cell>
          <cell r="H176">
            <v>49.1</v>
          </cell>
        </row>
        <row r="177">
          <cell r="B177">
            <v>22011845</v>
          </cell>
          <cell r="C177" t="str">
            <v>DINAR</v>
          </cell>
          <cell r="D177" t="str">
            <v>ATILA</v>
          </cell>
          <cell r="E177">
            <v>8</v>
          </cell>
          <cell r="H177" t="str">
            <v>ABI</v>
          </cell>
        </row>
        <row r="178">
          <cell r="B178">
            <v>22006827</v>
          </cell>
          <cell r="C178" t="str">
            <v>DJORDJEVIC</v>
          </cell>
          <cell r="D178" t="str">
            <v>NOA</v>
          </cell>
          <cell r="E178">
            <v>9</v>
          </cell>
          <cell r="H178" t="str">
            <v>ABI</v>
          </cell>
        </row>
        <row r="179">
          <cell r="B179">
            <v>22010734</v>
          </cell>
          <cell r="C179" t="str">
            <v>DOLIS</v>
          </cell>
          <cell r="D179" t="str">
            <v>LAETITIA</v>
          </cell>
          <cell r="E179">
            <v>4</v>
          </cell>
          <cell r="F179">
            <v>31.4</v>
          </cell>
          <cell r="G179">
            <v>30.4</v>
          </cell>
          <cell r="H179">
            <v>31.4</v>
          </cell>
        </row>
        <row r="180">
          <cell r="B180">
            <v>22119793</v>
          </cell>
          <cell r="C180" t="str">
            <v>DOLOU</v>
          </cell>
          <cell r="D180" t="str">
            <v>GWENHAËL</v>
          </cell>
          <cell r="E180">
            <v>5</v>
          </cell>
          <cell r="F180">
            <v>35.9</v>
          </cell>
          <cell r="G180">
            <v>33.700000000000003</v>
          </cell>
          <cell r="H180">
            <v>35.9</v>
          </cell>
        </row>
        <row r="181">
          <cell r="B181">
            <v>22112276</v>
          </cell>
          <cell r="C181" t="str">
            <v>DOMENJOUD</v>
          </cell>
          <cell r="D181" t="str">
            <v>LISE</v>
          </cell>
          <cell r="E181">
            <v>8</v>
          </cell>
          <cell r="H181" t="str">
            <v>ABI</v>
          </cell>
        </row>
        <row r="182">
          <cell r="B182">
            <v>22107396</v>
          </cell>
          <cell r="C182" t="str">
            <v>DONES</v>
          </cell>
          <cell r="D182" t="str">
            <v>LÉA</v>
          </cell>
          <cell r="E182">
            <v>8</v>
          </cell>
          <cell r="F182">
            <v>29.7</v>
          </cell>
          <cell r="G182">
            <v>29.2</v>
          </cell>
          <cell r="H182">
            <v>29.7</v>
          </cell>
        </row>
        <row r="183">
          <cell r="B183">
            <v>22112237</v>
          </cell>
          <cell r="C183" t="str">
            <v>DUDEZAC</v>
          </cell>
          <cell r="D183" t="str">
            <v>CAMILLE</v>
          </cell>
          <cell r="E183">
            <v>4</v>
          </cell>
          <cell r="F183">
            <v>28.6</v>
          </cell>
          <cell r="G183">
            <v>26.5</v>
          </cell>
          <cell r="H183">
            <v>28.6</v>
          </cell>
        </row>
        <row r="184">
          <cell r="B184">
            <v>22007492</v>
          </cell>
          <cell r="C184" t="str">
            <v>DUPONT</v>
          </cell>
          <cell r="D184" t="str">
            <v>LAURIANE</v>
          </cell>
          <cell r="E184">
            <v>3</v>
          </cell>
          <cell r="H184" t="str">
            <v>ABI</v>
          </cell>
        </row>
        <row r="185">
          <cell r="B185">
            <v>22107525</v>
          </cell>
          <cell r="C185" t="str">
            <v>DUPREY</v>
          </cell>
          <cell r="D185" t="str">
            <v>HÉLOÏSE</v>
          </cell>
          <cell r="E185">
            <v>1</v>
          </cell>
          <cell r="F185">
            <v>20.399999999999999</v>
          </cell>
          <cell r="G185">
            <v>20.7</v>
          </cell>
          <cell r="H185">
            <v>20.7</v>
          </cell>
        </row>
        <row r="186">
          <cell r="B186">
            <v>22105065</v>
          </cell>
          <cell r="C186" t="str">
            <v>DUPREZ</v>
          </cell>
          <cell r="D186" t="str">
            <v>CHARLES</v>
          </cell>
          <cell r="E186">
            <v>9</v>
          </cell>
          <cell r="F186">
            <v>49.3</v>
          </cell>
          <cell r="G186">
            <v>45.6</v>
          </cell>
          <cell r="H186">
            <v>49.3</v>
          </cell>
        </row>
        <row r="187">
          <cell r="B187">
            <v>22011960</v>
          </cell>
          <cell r="C187" t="str">
            <v>DUQUE</v>
          </cell>
          <cell r="D187" t="str">
            <v>VICTOR</v>
          </cell>
          <cell r="E187">
            <v>4</v>
          </cell>
          <cell r="H187" t="str">
            <v>ABI</v>
          </cell>
        </row>
        <row r="188">
          <cell r="B188">
            <v>22010830</v>
          </cell>
          <cell r="C188" t="str">
            <v>DURANTON-KATCHAVENDA</v>
          </cell>
          <cell r="D188" t="str">
            <v>LINO</v>
          </cell>
          <cell r="E188">
            <v>3</v>
          </cell>
          <cell r="H188" t="str">
            <v>ABI</v>
          </cell>
        </row>
        <row r="189">
          <cell r="B189">
            <v>22005658</v>
          </cell>
          <cell r="C189" t="str">
            <v>DUSEHU</v>
          </cell>
          <cell r="D189" t="str">
            <v>NATHAN</v>
          </cell>
          <cell r="E189">
            <v>7</v>
          </cell>
          <cell r="H189" t="str">
            <v>ABI</v>
          </cell>
        </row>
        <row r="190">
          <cell r="B190">
            <v>22007122</v>
          </cell>
          <cell r="C190" t="str">
            <v>DUSSART</v>
          </cell>
          <cell r="D190" t="str">
            <v>CLOTILDE</v>
          </cell>
          <cell r="E190">
            <v>5</v>
          </cell>
          <cell r="F190">
            <v>27.5</v>
          </cell>
          <cell r="G190">
            <v>29.9</v>
          </cell>
          <cell r="H190">
            <v>29.9</v>
          </cell>
        </row>
        <row r="191">
          <cell r="B191">
            <v>22119519</v>
          </cell>
          <cell r="C191" t="str">
            <v>DUVERNOIR</v>
          </cell>
          <cell r="D191" t="str">
            <v>JULIEN</v>
          </cell>
          <cell r="E191">
            <v>1</v>
          </cell>
          <cell r="F191">
            <v>34.4</v>
          </cell>
          <cell r="G191">
            <v>30.6</v>
          </cell>
          <cell r="H191">
            <v>34.4</v>
          </cell>
        </row>
        <row r="192">
          <cell r="B192">
            <v>22112013</v>
          </cell>
          <cell r="C192" t="str">
            <v>DZIGAL</v>
          </cell>
          <cell r="D192" t="str">
            <v>MERDAN</v>
          </cell>
          <cell r="E192">
            <v>7</v>
          </cell>
          <cell r="F192" t="str">
            <v>non valide</v>
          </cell>
          <cell r="G192">
            <v>29.1</v>
          </cell>
          <cell r="H192">
            <v>29.1</v>
          </cell>
        </row>
        <row r="193">
          <cell r="B193">
            <v>22111459</v>
          </cell>
          <cell r="C193" t="str">
            <v>EDEL</v>
          </cell>
          <cell r="D193" t="str">
            <v>THIBAUT</v>
          </cell>
          <cell r="E193">
            <v>6</v>
          </cell>
          <cell r="F193">
            <v>37.4</v>
          </cell>
          <cell r="G193">
            <v>38</v>
          </cell>
          <cell r="H193">
            <v>38</v>
          </cell>
        </row>
        <row r="194">
          <cell r="B194">
            <v>22015982</v>
          </cell>
          <cell r="C194" t="str">
            <v>EHLERS</v>
          </cell>
          <cell r="D194" t="str">
            <v>SVEN</v>
          </cell>
          <cell r="E194">
            <v>7</v>
          </cell>
          <cell r="H194" t="str">
            <v>ABI</v>
          </cell>
        </row>
        <row r="195">
          <cell r="B195">
            <v>22105346</v>
          </cell>
          <cell r="C195" t="str">
            <v>EHRHARD</v>
          </cell>
          <cell r="D195" t="str">
            <v>SARAH</v>
          </cell>
          <cell r="E195">
            <v>10</v>
          </cell>
          <cell r="F195">
            <v>21.4</v>
          </cell>
          <cell r="G195">
            <v>22.5</v>
          </cell>
          <cell r="H195">
            <v>22.5</v>
          </cell>
        </row>
        <row r="196">
          <cell r="B196">
            <v>22007464</v>
          </cell>
          <cell r="C196" t="str">
            <v>EHSAN ZIAH</v>
          </cell>
          <cell r="D196" t="str">
            <v>TOM</v>
          </cell>
          <cell r="E196">
            <v>5</v>
          </cell>
          <cell r="H196" t="str">
            <v>ABI</v>
          </cell>
        </row>
        <row r="197">
          <cell r="B197">
            <v>21905629</v>
          </cell>
          <cell r="C197" t="str">
            <v>EL ARABI</v>
          </cell>
          <cell r="D197" t="str">
            <v>ZAKARIA</v>
          </cell>
          <cell r="E197">
            <v>5</v>
          </cell>
          <cell r="H197" t="str">
            <v>ABI</v>
          </cell>
        </row>
        <row r="198">
          <cell r="B198">
            <v>22111185</v>
          </cell>
          <cell r="C198" t="str">
            <v>EL HANA</v>
          </cell>
          <cell r="D198" t="str">
            <v>NAEL</v>
          </cell>
          <cell r="E198">
            <v>8</v>
          </cell>
          <cell r="F198">
            <v>33.9</v>
          </cell>
          <cell r="G198">
            <v>33.9</v>
          </cell>
          <cell r="H198">
            <v>33.9</v>
          </cell>
        </row>
        <row r="199">
          <cell r="B199">
            <v>22007265</v>
          </cell>
          <cell r="C199" t="str">
            <v>EL IDRISSI</v>
          </cell>
          <cell r="D199" t="str">
            <v>IBRAHIM</v>
          </cell>
          <cell r="E199">
            <v>3</v>
          </cell>
          <cell r="H199" t="str">
            <v>ABI</v>
          </cell>
        </row>
        <row r="200">
          <cell r="B200">
            <v>22109640</v>
          </cell>
          <cell r="C200" t="str">
            <v>EL MANSSOURI</v>
          </cell>
          <cell r="D200" t="str">
            <v>AYOUB</v>
          </cell>
          <cell r="E200">
            <v>8</v>
          </cell>
          <cell r="F200">
            <v>38.200000000000003</v>
          </cell>
          <cell r="G200">
            <v>37.9</v>
          </cell>
          <cell r="H200">
            <v>38.200000000000003</v>
          </cell>
        </row>
        <row r="201">
          <cell r="B201">
            <v>22119193</v>
          </cell>
          <cell r="C201" t="str">
            <v>EL MOUNAOUI</v>
          </cell>
          <cell r="D201" t="str">
            <v>INES</v>
          </cell>
          <cell r="E201">
            <v>10</v>
          </cell>
          <cell r="H201" t="str">
            <v>ABI</v>
          </cell>
        </row>
        <row r="202">
          <cell r="B202">
            <v>22100282</v>
          </cell>
          <cell r="C202" t="str">
            <v>ELALI</v>
          </cell>
          <cell r="D202" t="str">
            <v>ABDUL KARIM</v>
          </cell>
          <cell r="E202">
            <v>1</v>
          </cell>
          <cell r="F202">
            <v>40.799999999999997</v>
          </cell>
          <cell r="G202">
            <v>43.5</v>
          </cell>
          <cell r="H202">
            <v>43.5</v>
          </cell>
        </row>
        <row r="203">
          <cell r="B203">
            <v>22009293</v>
          </cell>
          <cell r="C203" t="str">
            <v>ENDERLIN</v>
          </cell>
          <cell r="D203" t="str">
            <v>LAURIE</v>
          </cell>
          <cell r="E203">
            <v>7</v>
          </cell>
          <cell r="H203" t="str">
            <v>ABI</v>
          </cell>
        </row>
        <row r="204">
          <cell r="B204">
            <v>22112562</v>
          </cell>
          <cell r="C204" t="str">
            <v>ENNIH</v>
          </cell>
          <cell r="D204" t="str">
            <v>HOUYEM</v>
          </cell>
          <cell r="E204">
            <v>5</v>
          </cell>
          <cell r="F204">
            <v>27.3</v>
          </cell>
          <cell r="G204">
            <v>26.4</v>
          </cell>
          <cell r="H204">
            <v>27.3</v>
          </cell>
        </row>
        <row r="205">
          <cell r="B205">
            <v>22111914</v>
          </cell>
          <cell r="C205" t="str">
            <v>ERCAN</v>
          </cell>
          <cell r="D205" t="str">
            <v>NUMAN</v>
          </cell>
          <cell r="E205">
            <v>3</v>
          </cell>
          <cell r="H205" t="str">
            <v>ABI</v>
          </cell>
        </row>
        <row r="206">
          <cell r="B206">
            <v>22105542</v>
          </cell>
          <cell r="C206" t="str">
            <v>ERHART</v>
          </cell>
          <cell r="D206" t="str">
            <v>LÉON</v>
          </cell>
          <cell r="E206">
            <v>5</v>
          </cell>
          <cell r="H206" t="str">
            <v>ABI</v>
          </cell>
        </row>
        <row r="207">
          <cell r="B207">
            <v>22102895</v>
          </cell>
          <cell r="C207" t="str">
            <v>ESCHBACH</v>
          </cell>
          <cell r="D207" t="str">
            <v>THOMAS</v>
          </cell>
          <cell r="E207">
            <v>9</v>
          </cell>
          <cell r="F207">
            <v>36.700000000000003</v>
          </cell>
          <cell r="G207">
            <v>37.1</v>
          </cell>
          <cell r="H207">
            <v>37.1</v>
          </cell>
        </row>
        <row r="208">
          <cell r="B208">
            <v>22015623</v>
          </cell>
          <cell r="C208" t="str">
            <v>ESTIOT</v>
          </cell>
          <cell r="D208" t="str">
            <v>HUGO</v>
          </cell>
          <cell r="E208">
            <v>3</v>
          </cell>
          <cell r="F208" t="str">
            <v>non valide</v>
          </cell>
          <cell r="G208">
            <v>34.799999999999997</v>
          </cell>
          <cell r="H208">
            <v>34.799999999999997</v>
          </cell>
        </row>
        <row r="209">
          <cell r="B209">
            <v>22114469</v>
          </cell>
          <cell r="C209" t="str">
            <v>ETTWILLER</v>
          </cell>
          <cell r="D209" t="str">
            <v>GAËL</v>
          </cell>
          <cell r="E209">
            <v>2</v>
          </cell>
          <cell r="F209">
            <v>39</v>
          </cell>
          <cell r="G209">
            <v>37.4</v>
          </cell>
          <cell r="H209">
            <v>39</v>
          </cell>
        </row>
        <row r="210">
          <cell r="B210">
            <v>22104407</v>
          </cell>
          <cell r="C210" t="str">
            <v>FABRE</v>
          </cell>
          <cell r="D210" t="str">
            <v>LÉO</v>
          </cell>
          <cell r="E210">
            <v>8</v>
          </cell>
          <cell r="F210" t="str">
            <v>/</v>
          </cell>
          <cell r="G210">
            <v>39.1</v>
          </cell>
          <cell r="H210">
            <v>39.1</v>
          </cell>
        </row>
        <row r="211">
          <cell r="B211">
            <v>22011103</v>
          </cell>
          <cell r="C211" t="str">
            <v>FAGOT</v>
          </cell>
          <cell r="D211" t="str">
            <v>YAËL</v>
          </cell>
          <cell r="E211">
            <v>7</v>
          </cell>
          <cell r="H211" t="str">
            <v>ABI</v>
          </cell>
        </row>
        <row r="212">
          <cell r="B212">
            <v>22106942</v>
          </cell>
          <cell r="C212" t="str">
            <v>FALGON</v>
          </cell>
          <cell r="D212" t="str">
            <v>JULIE</v>
          </cell>
          <cell r="E212">
            <v>7</v>
          </cell>
          <cell r="F212">
            <v>46.7</v>
          </cell>
          <cell r="G212">
            <v>45.9</v>
          </cell>
          <cell r="H212">
            <v>46.7</v>
          </cell>
        </row>
        <row r="213">
          <cell r="B213">
            <v>22106200</v>
          </cell>
          <cell r="C213" t="str">
            <v>FARNER--STOLL</v>
          </cell>
          <cell r="D213" t="str">
            <v>MATHIEU</v>
          </cell>
          <cell r="E213">
            <v>9</v>
          </cell>
          <cell r="F213">
            <v>37.799999999999997</v>
          </cell>
          <cell r="G213">
            <v>38</v>
          </cell>
          <cell r="H213">
            <v>38</v>
          </cell>
        </row>
        <row r="214">
          <cell r="B214">
            <v>22102602</v>
          </cell>
          <cell r="C214" t="str">
            <v>FAUFAU</v>
          </cell>
          <cell r="D214" t="str">
            <v>JASON</v>
          </cell>
          <cell r="E214">
            <v>5</v>
          </cell>
          <cell r="F214">
            <v>46.7</v>
          </cell>
          <cell r="G214">
            <v>48</v>
          </cell>
          <cell r="H214">
            <v>48</v>
          </cell>
        </row>
        <row r="215">
          <cell r="B215">
            <v>22116456</v>
          </cell>
          <cell r="C215" t="str">
            <v>FEISTHAUER</v>
          </cell>
          <cell r="D215" t="str">
            <v>YANNIS</v>
          </cell>
          <cell r="E215">
            <v>2</v>
          </cell>
          <cell r="H215" t="str">
            <v>ABI</v>
          </cell>
        </row>
        <row r="216">
          <cell r="B216">
            <v>22109208</v>
          </cell>
          <cell r="C216" t="str">
            <v>FELMY</v>
          </cell>
          <cell r="D216" t="str">
            <v>TITOUAN</v>
          </cell>
          <cell r="E216">
            <v>5</v>
          </cell>
          <cell r="F216">
            <v>45.3</v>
          </cell>
          <cell r="G216">
            <v>45.2</v>
          </cell>
          <cell r="H216">
            <v>45.3</v>
          </cell>
        </row>
        <row r="217">
          <cell r="B217">
            <v>22120090</v>
          </cell>
          <cell r="C217" t="str">
            <v>FERNANDEZ</v>
          </cell>
          <cell r="D217" t="str">
            <v>TIMOTHE</v>
          </cell>
          <cell r="E217">
            <v>2</v>
          </cell>
          <cell r="F217">
            <v>40.5</v>
          </cell>
          <cell r="G217">
            <v>37.6</v>
          </cell>
          <cell r="H217">
            <v>40.5</v>
          </cell>
        </row>
        <row r="218">
          <cell r="B218">
            <v>22108611</v>
          </cell>
          <cell r="C218" t="str">
            <v>FERREIRA</v>
          </cell>
          <cell r="D218" t="str">
            <v>SAMI</v>
          </cell>
          <cell r="E218">
            <v>8</v>
          </cell>
          <cell r="F218">
            <v>41.2</v>
          </cell>
          <cell r="G218">
            <v>41.2</v>
          </cell>
          <cell r="H218">
            <v>41.2</v>
          </cell>
        </row>
        <row r="219">
          <cell r="B219">
            <v>22112516</v>
          </cell>
          <cell r="C219" t="str">
            <v>FERRY</v>
          </cell>
          <cell r="D219" t="str">
            <v>LOUIS</v>
          </cell>
          <cell r="E219">
            <v>3</v>
          </cell>
          <cell r="F219">
            <v>34.200000000000003</v>
          </cell>
          <cell r="G219">
            <v>32.799999999999997</v>
          </cell>
          <cell r="H219">
            <v>34.200000000000003</v>
          </cell>
        </row>
        <row r="220">
          <cell r="B220">
            <v>22013296</v>
          </cell>
          <cell r="C220" t="str">
            <v>FERUZI</v>
          </cell>
          <cell r="D220" t="str">
            <v>MARINE</v>
          </cell>
          <cell r="E220">
            <v>1</v>
          </cell>
          <cell r="H220" t="str">
            <v>ABI</v>
          </cell>
        </row>
        <row r="221">
          <cell r="B221">
            <v>22105712</v>
          </cell>
          <cell r="C221" t="str">
            <v>FICHTER</v>
          </cell>
          <cell r="D221" t="str">
            <v>LOUIS</v>
          </cell>
          <cell r="E221">
            <v>10</v>
          </cell>
          <cell r="F221" t="str">
            <v>/</v>
          </cell>
          <cell r="G221">
            <v>55</v>
          </cell>
          <cell r="H221">
            <v>55</v>
          </cell>
        </row>
        <row r="222">
          <cell r="B222">
            <v>22107397</v>
          </cell>
          <cell r="C222" t="str">
            <v>FITTERER</v>
          </cell>
          <cell r="D222" t="str">
            <v>LUCAS</v>
          </cell>
          <cell r="E222">
            <v>10</v>
          </cell>
          <cell r="H222" t="str">
            <v>ABI</v>
          </cell>
        </row>
        <row r="223">
          <cell r="B223">
            <v>22107659</v>
          </cell>
          <cell r="C223" t="str">
            <v>FIX</v>
          </cell>
          <cell r="D223" t="str">
            <v>THOMAS</v>
          </cell>
          <cell r="E223">
            <v>1</v>
          </cell>
          <cell r="F223">
            <v>57.4</v>
          </cell>
          <cell r="G223">
            <v>57</v>
          </cell>
          <cell r="H223">
            <v>57.4</v>
          </cell>
        </row>
        <row r="224">
          <cell r="B224">
            <v>22106493</v>
          </cell>
          <cell r="C224" t="str">
            <v>FOND</v>
          </cell>
          <cell r="D224" t="str">
            <v>ALEXIS</v>
          </cell>
          <cell r="E224">
            <v>2</v>
          </cell>
          <cell r="F224">
            <v>43.4</v>
          </cell>
          <cell r="G224">
            <v>49</v>
          </cell>
          <cell r="H224">
            <v>49</v>
          </cell>
        </row>
        <row r="225">
          <cell r="B225">
            <v>22113762</v>
          </cell>
          <cell r="C225" t="str">
            <v>FORTES GOMES</v>
          </cell>
          <cell r="D225" t="str">
            <v>BRYAN</v>
          </cell>
          <cell r="E225">
            <v>6</v>
          </cell>
          <cell r="F225">
            <v>37.5</v>
          </cell>
          <cell r="G225">
            <v>37.799999999999997</v>
          </cell>
          <cell r="H225">
            <v>37.799999999999997</v>
          </cell>
        </row>
        <row r="226">
          <cell r="B226">
            <v>22106228</v>
          </cell>
          <cell r="C226" t="str">
            <v>FORTHOFFER</v>
          </cell>
          <cell r="D226" t="str">
            <v>MARINE</v>
          </cell>
          <cell r="E226">
            <v>5</v>
          </cell>
          <cell r="F226">
            <v>36.5</v>
          </cell>
          <cell r="G226">
            <v>36</v>
          </cell>
          <cell r="H226">
            <v>36.5</v>
          </cell>
        </row>
        <row r="227">
          <cell r="B227">
            <v>22112036</v>
          </cell>
          <cell r="C227" t="str">
            <v>FOURIER</v>
          </cell>
          <cell r="D227" t="str">
            <v>AXEL</v>
          </cell>
          <cell r="E227">
            <v>3</v>
          </cell>
          <cell r="F227">
            <v>51.2</v>
          </cell>
          <cell r="G227">
            <v>47.6</v>
          </cell>
          <cell r="H227">
            <v>51.2</v>
          </cell>
        </row>
        <row r="228">
          <cell r="B228">
            <v>21905701</v>
          </cell>
          <cell r="C228" t="str">
            <v>FRANCIS</v>
          </cell>
          <cell r="D228" t="str">
            <v>YANNIS</v>
          </cell>
          <cell r="E228">
            <v>5</v>
          </cell>
          <cell r="H228" t="str">
            <v>ABI</v>
          </cell>
        </row>
        <row r="229">
          <cell r="B229">
            <v>22120139</v>
          </cell>
          <cell r="C229" t="str">
            <v>FRANCOIS</v>
          </cell>
          <cell r="D229" t="str">
            <v>LUCAS</v>
          </cell>
          <cell r="E229">
            <v>10</v>
          </cell>
          <cell r="F229">
            <v>41.4</v>
          </cell>
          <cell r="G229">
            <v>42.2</v>
          </cell>
          <cell r="H229">
            <v>42.2</v>
          </cell>
        </row>
        <row r="230">
          <cell r="B230">
            <v>22113431</v>
          </cell>
          <cell r="C230" t="str">
            <v>FRASSINELLI</v>
          </cell>
          <cell r="D230" t="str">
            <v>MARTIN</v>
          </cell>
          <cell r="E230">
            <v>7</v>
          </cell>
          <cell r="F230">
            <v>48.7</v>
          </cell>
          <cell r="G230">
            <v>45</v>
          </cell>
          <cell r="H230">
            <v>48.7</v>
          </cell>
        </row>
        <row r="231">
          <cell r="B231">
            <v>22102438</v>
          </cell>
          <cell r="C231" t="str">
            <v>FRINDEL</v>
          </cell>
          <cell r="D231" t="str">
            <v>LEO</v>
          </cell>
          <cell r="E231">
            <v>8</v>
          </cell>
          <cell r="F231">
            <v>41.5</v>
          </cell>
          <cell r="G231">
            <v>40.1</v>
          </cell>
          <cell r="H231">
            <v>41.5</v>
          </cell>
        </row>
        <row r="232">
          <cell r="B232">
            <v>22107838</v>
          </cell>
          <cell r="C232" t="str">
            <v>FRITZ</v>
          </cell>
          <cell r="D232" t="str">
            <v>LINDA</v>
          </cell>
          <cell r="E232">
            <v>1</v>
          </cell>
          <cell r="F232" t="str">
            <v>/</v>
          </cell>
          <cell r="G232">
            <v>31.8</v>
          </cell>
          <cell r="H232">
            <v>31.8</v>
          </cell>
        </row>
        <row r="233">
          <cell r="B233">
            <v>22006465</v>
          </cell>
          <cell r="C233" t="str">
            <v>FUCHS</v>
          </cell>
          <cell r="D233" t="str">
            <v>PAUL</v>
          </cell>
          <cell r="E233">
            <v>4</v>
          </cell>
          <cell r="F233">
            <v>44</v>
          </cell>
          <cell r="G233">
            <v>43.8</v>
          </cell>
          <cell r="H233">
            <v>44</v>
          </cell>
        </row>
        <row r="234">
          <cell r="B234">
            <v>22103676</v>
          </cell>
          <cell r="C234" t="str">
            <v>FUCHS</v>
          </cell>
          <cell r="D234" t="str">
            <v>VALENTIN</v>
          </cell>
          <cell r="E234">
            <v>3</v>
          </cell>
          <cell r="F234" t="str">
            <v>/</v>
          </cell>
          <cell r="G234">
            <v>37.9</v>
          </cell>
          <cell r="H234">
            <v>37.9</v>
          </cell>
        </row>
        <row r="235">
          <cell r="B235">
            <v>22108667</v>
          </cell>
          <cell r="C235" t="str">
            <v>FUTSCHIK</v>
          </cell>
          <cell r="D235" t="str">
            <v>BENJAMIN</v>
          </cell>
          <cell r="E235">
            <v>8</v>
          </cell>
          <cell r="F235">
            <v>39.700000000000003</v>
          </cell>
          <cell r="G235">
            <v>42.2</v>
          </cell>
          <cell r="H235">
            <v>42.2</v>
          </cell>
        </row>
        <row r="236">
          <cell r="B236">
            <v>22015504</v>
          </cell>
          <cell r="C236" t="str">
            <v>GABOR</v>
          </cell>
          <cell r="D236" t="str">
            <v>STEVEN</v>
          </cell>
          <cell r="E236">
            <v>7</v>
          </cell>
          <cell r="H236" t="str">
            <v>ABI</v>
          </cell>
        </row>
        <row r="237">
          <cell r="B237">
            <v>22100118</v>
          </cell>
          <cell r="C237" t="str">
            <v>GALLARD</v>
          </cell>
          <cell r="D237" t="str">
            <v>ANTOINE</v>
          </cell>
          <cell r="E237">
            <v>10</v>
          </cell>
          <cell r="F237">
            <v>52.4</v>
          </cell>
          <cell r="G237">
            <v>53.7</v>
          </cell>
          <cell r="H237">
            <v>53.7</v>
          </cell>
        </row>
        <row r="238">
          <cell r="B238">
            <v>22009399</v>
          </cell>
          <cell r="C238" t="str">
            <v>GALLIATH</v>
          </cell>
          <cell r="D238" t="str">
            <v>ADRIEN</v>
          </cell>
          <cell r="E238">
            <v>5</v>
          </cell>
          <cell r="H238" t="str">
            <v>ABI</v>
          </cell>
        </row>
        <row r="239">
          <cell r="B239">
            <v>22006628</v>
          </cell>
          <cell r="C239" t="str">
            <v>GANGLOFF</v>
          </cell>
          <cell r="D239" t="str">
            <v>ÉMILIE</v>
          </cell>
          <cell r="E239">
            <v>5</v>
          </cell>
          <cell r="F239">
            <v>27.2</v>
          </cell>
          <cell r="G239">
            <v>28.4</v>
          </cell>
          <cell r="H239">
            <v>28.4</v>
          </cell>
        </row>
        <row r="240">
          <cell r="B240">
            <v>22102043</v>
          </cell>
          <cell r="C240" t="str">
            <v>GARCIA</v>
          </cell>
          <cell r="D240" t="str">
            <v>NICOLAS</v>
          </cell>
          <cell r="E240">
            <v>8</v>
          </cell>
          <cell r="F240">
            <v>45.2</v>
          </cell>
          <cell r="G240">
            <v>44.1</v>
          </cell>
          <cell r="H240">
            <v>45.2</v>
          </cell>
        </row>
        <row r="241">
          <cell r="B241">
            <v>22023438</v>
          </cell>
          <cell r="C241" t="str">
            <v>GARIN</v>
          </cell>
          <cell r="D241" t="str">
            <v>MELANIE</v>
          </cell>
          <cell r="E241">
            <v>7</v>
          </cell>
          <cell r="F241">
            <v>26.1</v>
          </cell>
          <cell r="G241">
            <v>29</v>
          </cell>
          <cell r="H241">
            <v>29</v>
          </cell>
        </row>
        <row r="242">
          <cell r="B242">
            <v>22108661</v>
          </cell>
          <cell r="C242" t="str">
            <v>GASPARRI</v>
          </cell>
          <cell r="D242" t="str">
            <v>EMELINE</v>
          </cell>
          <cell r="E242">
            <v>7</v>
          </cell>
          <cell r="F242">
            <v>28.8</v>
          </cell>
          <cell r="G242">
            <v>27.1</v>
          </cell>
          <cell r="H242">
            <v>28.8</v>
          </cell>
        </row>
        <row r="243">
          <cell r="B243">
            <v>22104542</v>
          </cell>
          <cell r="C243" t="str">
            <v>GEOFFROY</v>
          </cell>
          <cell r="D243" t="str">
            <v>AMANDINE</v>
          </cell>
          <cell r="E243">
            <v>5</v>
          </cell>
          <cell r="F243" t="str">
            <v>non valide</v>
          </cell>
          <cell r="G243">
            <v>31.9</v>
          </cell>
          <cell r="H243">
            <v>31.9</v>
          </cell>
        </row>
        <row r="244">
          <cell r="B244">
            <v>22115288</v>
          </cell>
          <cell r="C244" t="str">
            <v>GERHARD</v>
          </cell>
          <cell r="D244" t="str">
            <v>HUGO</v>
          </cell>
          <cell r="E244">
            <v>8</v>
          </cell>
          <cell r="F244">
            <v>39.4</v>
          </cell>
          <cell r="G244">
            <v>40.1</v>
          </cell>
          <cell r="H244">
            <v>40.1</v>
          </cell>
        </row>
        <row r="245">
          <cell r="B245">
            <v>22117883</v>
          </cell>
          <cell r="C245" t="str">
            <v>GERVAIS</v>
          </cell>
          <cell r="D245" t="str">
            <v>KIYÂN NILS</v>
          </cell>
          <cell r="E245">
            <v>7</v>
          </cell>
          <cell r="F245">
            <v>36.1</v>
          </cell>
          <cell r="G245">
            <v>37.5</v>
          </cell>
          <cell r="H245">
            <v>37.5</v>
          </cell>
        </row>
        <row r="246">
          <cell r="B246">
            <v>22108552</v>
          </cell>
          <cell r="C246" t="str">
            <v>GESLIN</v>
          </cell>
          <cell r="D246" t="str">
            <v>ELOAN</v>
          </cell>
          <cell r="E246">
            <v>8</v>
          </cell>
          <cell r="F246">
            <v>47.7</v>
          </cell>
          <cell r="G246">
            <v>41.4</v>
          </cell>
          <cell r="H246">
            <v>47.7</v>
          </cell>
        </row>
        <row r="247">
          <cell r="B247">
            <v>22111428</v>
          </cell>
          <cell r="C247" t="str">
            <v>GHEMET</v>
          </cell>
          <cell r="D247" t="str">
            <v>WHALID</v>
          </cell>
          <cell r="E247">
            <v>7</v>
          </cell>
          <cell r="F247">
            <v>40</v>
          </cell>
          <cell r="G247">
            <v>43</v>
          </cell>
          <cell r="H247">
            <v>43</v>
          </cell>
        </row>
        <row r="248">
          <cell r="B248">
            <v>22106772</v>
          </cell>
          <cell r="C248" t="str">
            <v>GHINOLFI</v>
          </cell>
          <cell r="D248" t="str">
            <v>FLORINE</v>
          </cell>
          <cell r="E248">
            <v>3</v>
          </cell>
          <cell r="F248">
            <v>37.5</v>
          </cell>
          <cell r="G248">
            <v>36.9</v>
          </cell>
          <cell r="H248">
            <v>37.5</v>
          </cell>
        </row>
        <row r="249">
          <cell r="B249">
            <v>22108010</v>
          </cell>
          <cell r="C249" t="str">
            <v>GIECK</v>
          </cell>
          <cell r="D249" t="str">
            <v>ARNAUD</v>
          </cell>
          <cell r="E249">
            <v>6</v>
          </cell>
          <cell r="F249">
            <v>36.1</v>
          </cell>
          <cell r="G249">
            <v>34</v>
          </cell>
          <cell r="H249">
            <v>36.1</v>
          </cell>
        </row>
        <row r="250">
          <cell r="B250">
            <v>22115374</v>
          </cell>
          <cell r="C250" t="str">
            <v>GIESE</v>
          </cell>
          <cell r="D250" t="str">
            <v>YANN</v>
          </cell>
          <cell r="E250">
            <v>10</v>
          </cell>
          <cell r="F250">
            <v>35.700000000000003</v>
          </cell>
          <cell r="G250" t="str">
            <v xml:space="preserve">non valide </v>
          </cell>
          <cell r="H250">
            <v>35.700000000000003</v>
          </cell>
        </row>
        <row r="251">
          <cell r="B251">
            <v>22101971</v>
          </cell>
          <cell r="C251" t="str">
            <v>GINTER</v>
          </cell>
          <cell r="D251" t="str">
            <v>SACHA</v>
          </cell>
          <cell r="E251">
            <v>7</v>
          </cell>
          <cell r="F251">
            <v>44.7</v>
          </cell>
          <cell r="G251">
            <v>42.8</v>
          </cell>
          <cell r="H251">
            <v>44.7</v>
          </cell>
        </row>
        <row r="252">
          <cell r="B252">
            <v>22107617</v>
          </cell>
          <cell r="C252" t="str">
            <v>GIORDANO</v>
          </cell>
          <cell r="D252" t="str">
            <v>MATÉO</v>
          </cell>
          <cell r="E252">
            <v>7</v>
          </cell>
          <cell r="F252" t="str">
            <v>/</v>
          </cell>
          <cell r="G252">
            <v>33.9</v>
          </cell>
          <cell r="H252">
            <v>33.9</v>
          </cell>
        </row>
        <row r="253">
          <cell r="B253">
            <v>22114999</v>
          </cell>
          <cell r="C253" t="str">
            <v>GIRARDOT</v>
          </cell>
          <cell r="D253" t="str">
            <v>GUILLAUME</v>
          </cell>
          <cell r="E253">
            <v>8</v>
          </cell>
          <cell r="F253">
            <v>42.2</v>
          </cell>
          <cell r="G253">
            <v>41</v>
          </cell>
          <cell r="H253">
            <v>42.2</v>
          </cell>
        </row>
        <row r="254">
          <cell r="B254">
            <v>22113662</v>
          </cell>
          <cell r="C254" t="str">
            <v>GIROLD</v>
          </cell>
          <cell r="D254" t="str">
            <v>LUCAS</v>
          </cell>
          <cell r="E254">
            <v>7</v>
          </cell>
          <cell r="F254">
            <v>49.9</v>
          </cell>
          <cell r="G254">
            <v>45.3</v>
          </cell>
          <cell r="H254">
            <v>49.9</v>
          </cell>
        </row>
        <row r="255">
          <cell r="B255">
            <v>22105638</v>
          </cell>
          <cell r="C255" t="str">
            <v>GLESS</v>
          </cell>
          <cell r="D255" t="str">
            <v>ALEXANDRE</v>
          </cell>
          <cell r="E255">
            <v>2</v>
          </cell>
          <cell r="F255" t="str">
            <v>dispensé</v>
          </cell>
          <cell r="H255" t="str">
            <v>DSP</v>
          </cell>
        </row>
        <row r="256">
          <cell r="B256">
            <v>22110696</v>
          </cell>
          <cell r="C256" t="str">
            <v>GOETZ</v>
          </cell>
          <cell r="D256" t="str">
            <v>LENA</v>
          </cell>
          <cell r="E256">
            <v>7</v>
          </cell>
          <cell r="F256">
            <v>22.5</v>
          </cell>
          <cell r="G256">
            <v>24.4</v>
          </cell>
          <cell r="H256">
            <v>24.4</v>
          </cell>
        </row>
        <row r="257">
          <cell r="B257">
            <v>22110121</v>
          </cell>
          <cell r="C257" t="str">
            <v>GOMES</v>
          </cell>
          <cell r="D257" t="str">
            <v>HUGO</v>
          </cell>
          <cell r="E257">
            <v>8</v>
          </cell>
          <cell r="F257">
            <v>40.4</v>
          </cell>
          <cell r="G257">
            <v>42.1</v>
          </cell>
          <cell r="H257">
            <v>42.1</v>
          </cell>
        </row>
        <row r="258">
          <cell r="B258">
            <v>22008852</v>
          </cell>
          <cell r="C258" t="str">
            <v>GOSSMANN</v>
          </cell>
          <cell r="D258" t="str">
            <v>ELODIE</v>
          </cell>
          <cell r="E258">
            <v>5</v>
          </cell>
          <cell r="H258" t="str">
            <v>ABI</v>
          </cell>
        </row>
        <row r="259">
          <cell r="B259">
            <v>22119690</v>
          </cell>
          <cell r="C259" t="str">
            <v>GOZUACIK</v>
          </cell>
          <cell r="D259" t="str">
            <v>FURKAN</v>
          </cell>
          <cell r="E259">
            <v>5</v>
          </cell>
          <cell r="F259">
            <v>51.8</v>
          </cell>
          <cell r="G259">
            <v>49.9</v>
          </cell>
          <cell r="H259">
            <v>51.8</v>
          </cell>
        </row>
        <row r="260">
          <cell r="B260">
            <v>21916446</v>
          </cell>
          <cell r="C260" t="str">
            <v>GRADIT</v>
          </cell>
          <cell r="D260" t="str">
            <v>CHARLOTTE</v>
          </cell>
          <cell r="E260">
            <v>5</v>
          </cell>
          <cell r="H260" t="str">
            <v>ABI</v>
          </cell>
        </row>
        <row r="261">
          <cell r="B261">
            <v>22105308</v>
          </cell>
          <cell r="C261" t="str">
            <v>GRAILLOT--BUNING</v>
          </cell>
          <cell r="D261" t="str">
            <v>HANNA</v>
          </cell>
          <cell r="E261">
            <v>4</v>
          </cell>
          <cell r="F261" t="str">
            <v>non valide</v>
          </cell>
          <cell r="G261">
            <v>43.8</v>
          </cell>
          <cell r="H261">
            <v>43.8</v>
          </cell>
        </row>
        <row r="262">
          <cell r="B262">
            <v>22107212</v>
          </cell>
          <cell r="C262" t="str">
            <v>GRAW</v>
          </cell>
          <cell r="D262" t="str">
            <v>MARKUS</v>
          </cell>
          <cell r="E262">
            <v>8</v>
          </cell>
          <cell r="H262" t="str">
            <v>ABI</v>
          </cell>
        </row>
        <row r="263">
          <cell r="B263">
            <v>21914241</v>
          </cell>
          <cell r="C263" t="str">
            <v>GRELING</v>
          </cell>
          <cell r="D263" t="str">
            <v>BRYAN</v>
          </cell>
          <cell r="E263">
            <v>3</v>
          </cell>
          <cell r="H263" t="str">
            <v>ABI</v>
          </cell>
        </row>
        <row r="264">
          <cell r="B264">
            <v>22111356</v>
          </cell>
          <cell r="C264" t="str">
            <v>GRENACKER</v>
          </cell>
          <cell r="D264" t="str">
            <v>WILLIAM</v>
          </cell>
          <cell r="E264">
            <v>7</v>
          </cell>
          <cell r="H264" t="str">
            <v>ABI</v>
          </cell>
        </row>
        <row r="265">
          <cell r="B265">
            <v>22105632</v>
          </cell>
          <cell r="C265" t="str">
            <v>GRIMMER</v>
          </cell>
          <cell r="D265" t="str">
            <v>JULIE</v>
          </cell>
          <cell r="E265">
            <v>5</v>
          </cell>
          <cell r="F265">
            <v>29.4</v>
          </cell>
          <cell r="G265" t="str">
            <v>/</v>
          </cell>
          <cell r="H265">
            <v>29.4</v>
          </cell>
        </row>
        <row r="266">
          <cell r="B266">
            <v>22109710</v>
          </cell>
          <cell r="C266" t="str">
            <v>GROB</v>
          </cell>
          <cell r="D266" t="str">
            <v>CAPUCINE</v>
          </cell>
          <cell r="E266">
            <v>6</v>
          </cell>
          <cell r="F266">
            <v>30.3</v>
          </cell>
          <cell r="G266">
            <v>31.5</v>
          </cell>
          <cell r="H266">
            <v>31.5</v>
          </cell>
        </row>
        <row r="267">
          <cell r="B267">
            <v>22104399</v>
          </cell>
          <cell r="C267" t="str">
            <v>GROS</v>
          </cell>
          <cell r="D267" t="str">
            <v>MATHIAS</v>
          </cell>
          <cell r="E267">
            <v>7</v>
          </cell>
          <cell r="F267" t="str">
            <v>non valide</v>
          </cell>
          <cell r="G267">
            <v>54.4</v>
          </cell>
          <cell r="H267">
            <v>54.4</v>
          </cell>
        </row>
        <row r="268">
          <cell r="B268">
            <v>22104704</v>
          </cell>
          <cell r="C268" t="str">
            <v>GROSCLAUDE</v>
          </cell>
          <cell r="D268" t="str">
            <v>SACHA</v>
          </cell>
          <cell r="E268">
            <v>7</v>
          </cell>
          <cell r="F268">
            <v>36.4</v>
          </cell>
          <cell r="G268">
            <v>3.3</v>
          </cell>
          <cell r="H268">
            <v>36.4</v>
          </cell>
        </row>
        <row r="269">
          <cell r="B269">
            <v>22004474</v>
          </cell>
          <cell r="C269" t="str">
            <v>GUILLARD</v>
          </cell>
          <cell r="D269" t="str">
            <v>CORENTIN</v>
          </cell>
          <cell r="E269">
            <v>8</v>
          </cell>
          <cell r="H269" t="str">
            <v>ABI</v>
          </cell>
        </row>
        <row r="270">
          <cell r="B270">
            <v>22113420</v>
          </cell>
          <cell r="C270" t="str">
            <v>GUIRA</v>
          </cell>
          <cell r="D270" t="str">
            <v>RYAN</v>
          </cell>
          <cell r="E270">
            <v>8</v>
          </cell>
          <cell r="F270">
            <v>45.5</v>
          </cell>
          <cell r="G270">
            <v>45</v>
          </cell>
          <cell r="H270">
            <v>45.5</v>
          </cell>
        </row>
        <row r="271">
          <cell r="B271">
            <v>22109728</v>
          </cell>
          <cell r="C271" t="str">
            <v>GUTH</v>
          </cell>
          <cell r="D271" t="str">
            <v>LOUIS</v>
          </cell>
          <cell r="E271">
            <v>6</v>
          </cell>
          <cell r="F271" t="str">
            <v>non valide</v>
          </cell>
          <cell r="G271">
            <v>37.6</v>
          </cell>
          <cell r="H271">
            <v>37.6</v>
          </cell>
        </row>
        <row r="272">
          <cell r="B272">
            <v>22108691</v>
          </cell>
          <cell r="C272" t="str">
            <v>GUTH</v>
          </cell>
          <cell r="D272" t="str">
            <v>LUCY</v>
          </cell>
          <cell r="E272">
            <v>4</v>
          </cell>
          <cell r="F272" t="str">
            <v>DISPENSée</v>
          </cell>
          <cell r="H272" t="str">
            <v>DSP</v>
          </cell>
        </row>
        <row r="273">
          <cell r="B273">
            <v>22107813</v>
          </cell>
          <cell r="C273" t="str">
            <v>GUTMANN</v>
          </cell>
          <cell r="D273" t="str">
            <v>CHLOÉ</v>
          </cell>
          <cell r="E273">
            <v>6</v>
          </cell>
          <cell r="F273">
            <v>20.7</v>
          </cell>
          <cell r="G273">
            <v>21.7</v>
          </cell>
          <cell r="H273">
            <v>21.7</v>
          </cell>
        </row>
        <row r="274">
          <cell r="B274">
            <v>22107929</v>
          </cell>
          <cell r="C274" t="str">
            <v>GUTMANN</v>
          </cell>
          <cell r="D274" t="str">
            <v>NICOLAS</v>
          </cell>
          <cell r="E274">
            <v>5</v>
          </cell>
          <cell r="F274">
            <v>38.4</v>
          </cell>
          <cell r="G274">
            <v>35.1</v>
          </cell>
          <cell r="H274">
            <v>38.4</v>
          </cell>
        </row>
        <row r="275">
          <cell r="B275">
            <v>22109555</v>
          </cell>
          <cell r="C275" t="str">
            <v>HADDAD</v>
          </cell>
          <cell r="D275" t="str">
            <v>AMINE</v>
          </cell>
          <cell r="E275">
            <v>5</v>
          </cell>
          <cell r="F275">
            <v>33.799999999999997</v>
          </cell>
          <cell r="G275">
            <v>34.4</v>
          </cell>
          <cell r="H275">
            <v>34.4</v>
          </cell>
        </row>
        <row r="276">
          <cell r="B276">
            <v>22108072</v>
          </cell>
          <cell r="C276" t="str">
            <v>HADJADJ</v>
          </cell>
          <cell r="D276" t="str">
            <v>AUBIN</v>
          </cell>
          <cell r="E276">
            <v>5</v>
          </cell>
          <cell r="F276">
            <v>46.5</v>
          </cell>
          <cell r="G276">
            <v>43.5</v>
          </cell>
          <cell r="H276">
            <v>46.5</v>
          </cell>
        </row>
        <row r="277">
          <cell r="B277">
            <v>22003828</v>
          </cell>
          <cell r="C277" t="str">
            <v>HAENSEL</v>
          </cell>
          <cell r="D277" t="str">
            <v>JORDAN</v>
          </cell>
          <cell r="E277">
            <v>4</v>
          </cell>
          <cell r="H277" t="str">
            <v>ABI</v>
          </cell>
        </row>
        <row r="278">
          <cell r="B278">
            <v>22103003</v>
          </cell>
          <cell r="C278" t="str">
            <v>HAGELBERGER</v>
          </cell>
          <cell r="D278" t="str">
            <v>PAUL</v>
          </cell>
          <cell r="E278">
            <v>5</v>
          </cell>
          <cell r="F278">
            <v>49.3</v>
          </cell>
          <cell r="G278">
            <v>51.3</v>
          </cell>
          <cell r="H278">
            <v>51.3</v>
          </cell>
        </row>
        <row r="279">
          <cell r="B279">
            <v>22109040</v>
          </cell>
          <cell r="C279" t="str">
            <v>HAJLI</v>
          </cell>
          <cell r="D279" t="str">
            <v>SOFIANE</v>
          </cell>
          <cell r="E279">
            <v>9</v>
          </cell>
          <cell r="H279" t="str">
            <v>ABI</v>
          </cell>
        </row>
        <row r="280">
          <cell r="B280">
            <v>22121851</v>
          </cell>
          <cell r="C280" t="str">
            <v>HALAOUI</v>
          </cell>
          <cell r="D280" t="str">
            <v>Melek</v>
          </cell>
          <cell r="E280">
            <v>1</v>
          </cell>
          <cell r="H280" t="str">
            <v>ABI</v>
          </cell>
        </row>
        <row r="281">
          <cell r="B281">
            <v>22011671</v>
          </cell>
          <cell r="C281" t="str">
            <v>HAMDAN</v>
          </cell>
          <cell r="D281" t="str">
            <v>MAHMOUD</v>
          </cell>
          <cell r="E281">
            <v>2</v>
          </cell>
          <cell r="F281">
            <v>36.9</v>
          </cell>
          <cell r="G281">
            <v>36.4</v>
          </cell>
          <cell r="H281">
            <v>36.9</v>
          </cell>
        </row>
        <row r="282">
          <cell r="B282">
            <v>22108053</v>
          </cell>
          <cell r="C282" t="str">
            <v>HAMEL</v>
          </cell>
          <cell r="D282" t="str">
            <v>ROMAIN</v>
          </cell>
          <cell r="E282">
            <v>8</v>
          </cell>
          <cell r="F282">
            <v>59.4</v>
          </cell>
          <cell r="G282">
            <v>56.8</v>
          </cell>
          <cell r="H282">
            <v>59.4</v>
          </cell>
        </row>
        <row r="283">
          <cell r="B283">
            <v>22119629</v>
          </cell>
          <cell r="C283" t="str">
            <v xml:space="preserve">HAMEL </v>
          </cell>
          <cell r="D283" t="str">
            <v>NAHEL</v>
          </cell>
          <cell r="E283">
            <v>8</v>
          </cell>
          <cell r="F283">
            <v>49.4</v>
          </cell>
          <cell r="G283">
            <v>50.8</v>
          </cell>
          <cell r="H283">
            <v>50.8</v>
          </cell>
        </row>
        <row r="284">
          <cell r="B284">
            <v>22111073</v>
          </cell>
          <cell r="C284" t="str">
            <v>HAMMERER</v>
          </cell>
          <cell r="D284" t="str">
            <v>THEO</v>
          </cell>
          <cell r="E284">
            <v>8</v>
          </cell>
          <cell r="F284">
            <v>43.3</v>
          </cell>
          <cell r="G284">
            <v>43.5</v>
          </cell>
          <cell r="H284">
            <v>43.5</v>
          </cell>
        </row>
        <row r="285">
          <cell r="B285">
            <v>22007847</v>
          </cell>
          <cell r="C285" t="str">
            <v>HAMZA</v>
          </cell>
          <cell r="D285" t="str">
            <v>ELIAS</v>
          </cell>
          <cell r="E285">
            <v>7</v>
          </cell>
          <cell r="H285" t="str">
            <v>ABI</v>
          </cell>
        </row>
        <row r="286">
          <cell r="B286">
            <v>22005241</v>
          </cell>
          <cell r="C286" t="str">
            <v>HAMZA</v>
          </cell>
          <cell r="D286" t="str">
            <v>NASSIM</v>
          </cell>
          <cell r="E286">
            <v>5</v>
          </cell>
          <cell r="H286" t="str">
            <v>ABI</v>
          </cell>
        </row>
        <row r="287">
          <cell r="B287">
            <v>22000655</v>
          </cell>
          <cell r="C287" t="str">
            <v>HAOUAOUSSA</v>
          </cell>
          <cell r="D287" t="str">
            <v>NARJIS</v>
          </cell>
          <cell r="E287">
            <v>1</v>
          </cell>
          <cell r="F287">
            <v>32</v>
          </cell>
          <cell r="G287">
            <v>32</v>
          </cell>
          <cell r="H287">
            <v>32</v>
          </cell>
        </row>
        <row r="288">
          <cell r="B288">
            <v>22001847</v>
          </cell>
          <cell r="C288" t="str">
            <v>HARB</v>
          </cell>
          <cell r="D288" t="str">
            <v>AMER</v>
          </cell>
          <cell r="E288">
            <v>7</v>
          </cell>
          <cell r="F288" t="str">
            <v>/</v>
          </cell>
          <cell r="G288">
            <v>43.1</v>
          </cell>
          <cell r="H288">
            <v>43.1</v>
          </cell>
        </row>
        <row r="289">
          <cell r="B289">
            <v>22106440</v>
          </cell>
          <cell r="C289" t="str">
            <v>HARIDI</v>
          </cell>
          <cell r="D289" t="str">
            <v>MOHAMED-SKANDER</v>
          </cell>
          <cell r="E289">
            <v>9</v>
          </cell>
          <cell r="F289">
            <v>42.4</v>
          </cell>
          <cell r="G289">
            <v>41.2</v>
          </cell>
          <cell r="H289">
            <v>42.4</v>
          </cell>
        </row>
        <row r="290">
          <cell r="B290">
            <v>22106331</v>
          </cell>
          <cell r="C290" t="str">
            <v>HARTMANN</v>
          </cell>
          <cell r="D290" t="str">
            <v>GEORGES</v>
          </cell>
          <cell r="E290">
            <v>6</v>
          </cell>
          <cell r="F290">
            <v>41.5</v>
          </cell>
          <cell r="G290">
            <v>44.3</v>
          </cell>
          <cell r="H290">
            <v>44.3</v>
          </cell>
        </row>
        <row r="291">
          <cell r="B291">
            <v>22107185</v>
          </cell>
          <cell r="C291" t="str">
            <v>HATTENBERGER</v>
          </cell>
          <cell r="D291" t="str">
            <v>ELIOTT</v>
          </cell>
          <cell r="E291">
            <v>9</v>
          </cell>
          <cell r="F291">
            <v>40</v>
          </cell>
          <cell r="G291">
            <v>37.5</v>
          </cell>
          <cell r="H291">
            <v>40</v>
          </cell>
        </row>
        <row r="292">
          <cell r="B292">
            <v>22014146</v>
          </cell>
          <cell r="C292" t="str">
            <v>HAUMESSER</v>
          </cell>
          <cell r="D292" t="str">
            <v>HUGO</v>
          </cell>
          <cell r="E292">
            <v>4</v>
          </cell>
          <cell r="H292" t="str">
            <v>ABI</v>
          </cell>
        </row>
        <row r="293">
          <cell r="B293">
            <v>22108189</v>
          </cell>
          <cell r="C293" t="str">
            <v>HÄUSSLER</v>
          </cell>
          <cell r="D293" t="str">
            <v>ANTHONY</v>
          </cell>
          <cell r="E293">
            <v>3</v>
          </cell>
          <cell r="F293">
            <v>45</v>
          </cell>
          <cell r="G293">
            <v>46.4</v>
          </cell>
          <cell r="H293">
            <v>46.4</v>
          </cell>
        </row>
        <row r="294">
          <cell r="B294">
            <v>22003815</v>
          </cell>
          <cell r="C294" t="str">
            <v>HAUSWALD</v>
          </cell>
          <cell r="D294" t="str">
            <v>JUSTINE</v>
          </cell>
          <cell r="E294">
            <v>4</v>
          </cell>
          <cell r="H294" t="str">
            <v>ABI</v>
          </cell>
        </row>
        <row r="295">
          <cell r="B295">
            <v>22107260</v>
          </cell>
          <cell r="C295" t="str">
            <v>HAZEMANN</v>
          </cell>
          <cell r="D295" t="str">
            <v>JULES</v>
          </cell>
          <cell r="E295">
            <v>9</v>
          </cell>
          <cell r="F295">
            <v>40.5</v>
          </cell>
          <cell r="G295">
            <v>42.4</v>
          </cell>
          <cell r="H295">
            <v>42.4</v>
          </cell>
        </row>
        <row r="296">
          <cell r="B296">
            <v>22112088</v>
          </cell>
          <cell r="C296" t="str">
            <v>HBIB</v>
          </cell>
          <cell r="D296" t="str">
            <v>HICHAM</v>
          </cell>
          <cell r="E296">
            <v>8</v>
          </cell>
          <cell r="G296">
            <v>43.5</v>
          </cell>
          <cell r="H296">
            <v>43.5</v>
          </cell>
        </row>
        <row r="297">
          <cell r="B297">
            <v>22103391</v>
          </cell>
          <cell r="C297" t="str">
            <v>HEILIG</v>
          </cell>
          <cell r="D297" t="str">
            <v>GUILLAUME</v>
          </cell>
          <cell r="E297">
            <v>9</v>
          </cell>
          <cell r="F297">
            <v>43.1</v>
          </cell>
          <cell r="G297">
            <v>47.1</v>
          </cell>
          <cell r="H297">
            <v>47.1</v>
          </cell>
        </row>
        <row r="298">
          <cell r="B298">
            <v>22106683</v>
          </cell>
          <cell r="C298" t="str">
            <v>HEIN</v>
          </cell>
          <cell r="D298" t="str">
            <v>EVA</v>
          </cell>
          <cell r="E298">
            <v>6</v>
          </cell>
          <cell r="F298">
            <v>32.5</v>
          </cell>
          <cell r="G298">
            <v>32.1</v>
          </cell>
          <cell r="H298">
            <v>32.5</v>
          </cell>
        </row>
        <row r="299">
          <cell r="B299">
            <v>22103438</v>
          </cell>
          <cell r="C299" t="str">
            <v>HELL</v>
          </cell>
          <cell r="D299" t="str">
            <v>LUCAS</v>
          </cell>
          <cell r="E299">
            <v>5</v>
          </cell>
          <cell r="H299" t="str">
            <v>ABI</v>
          </cell>
        </row>
        <row r="300">
          <cell r="B300">
            <v>22105075</v>
          </cell>
          <cell r="C300" t="str">
            <v>HELL</v>
          </cell>
          <cell r="D300" t="str">
            <v>QUENTIN</v>
          </cell>
          <cell r="E300">
            <v>10</v>
          </cell>
          <cell r="F300">
            <v>43.3</v>
          </cell>
          <cell r="G300">
            <v>45.9</v>
          </cell>
          <cell r="H300">
            <v>45.9</v>
          </cell>
        </row>
        <row r="301">
          <cell r="B301">
            <v>22108966</v>
          </cell>
          <cell r="C301" t="str">
            <v>HELLMANN</v>
          </cell>
          <cell r="D301" t="str">
            <v>MARINE</v>
          </cell>
          <cell r="E301">
            <v>8</v>
          </cell>
          <cell r="F301">
            <v>29.8</v>
          </cell>
          <cell r="G301">
            <v>32.299999999999997</v>
          </cell>
          <cell r="H301">
            <v>32.299999999999997</v>
          </cell>
        </row>
        <row r="302">
          <cell r="B302">
            <v>22007485</v>
          </cell>
          <cell r="C302" t="str">
            <v>HERRGOTT</v>
          </cell>
          <cell r="D302" t="str">
            <v>JULIEN</v>
          </cell>
          <cell r="E302">
            <v>2</v>
          </cell>
          <cell r="H302" t="str">
            <v>ABI</v>
          </cell>
        </row>
        <row r="303">
          <cell r="B303">
            <v>22104638</v>
          </cell>
          <cell r="C303" t="str">
            <v>HERTRICH</v>
          </cell>
          <cell r="D303" t="str">
            <v>BASTIAN</v>
          </cell>
          <cell r="E303">
            <v>10</v>
          </cell>
          <cell r="F303" t="str">
            <v>dispensé</v>
          </cell>
          <cell r="G303" t="str">
            <v>dispensé</v>
          </cell>
          <cell r="H303" t="str">
            <v>DSP</v>
          </cell>
        </row>
        <row r="304">
          <cell r="B304">
            <v>22107990</v>
          </cell>
          <cell r="C304" t="str">
            <v>HERTZOG</v>
          </cell>
          <cell r="D304" t="str">
            <v>GAUTHIER</v>
          </cell>
          <cell r="E304">
            <v>8</v>
          </cell>
          <cell r="F304">
            <v>41.1</v>
          </cell>
          <cell r="G304">
            <v>41.8</v>
          </cell>
          <cell r="H304">
            <v>41.8</v>
          </cell>
        </row>
        <row r="305">
          <cell r="B305">
            <v>22004047</v>
          </cell>
          <cell r="C305" t="str">
            <v>HESSMANN</v>
          </cell>
          <cell r="D305" t="str">
            <v>LUCIE</v>
          </cell>
          <cell r="E305">
            <v>4</v>
          </cell>
          <cell r="H305" t="str">
            <v>ABI</v>
          </cell>
        </row>
        <row r="306">
          <cell r="B306">
            <v>22022262</v>
          </cell>
          <cell r="C306" t="str">
            <v>HEZARIFEND</v>
          </cell>
          <cell r="D306" t="str">
            <v>ANTOINE</v>
          </cell>
          <cell r="E306">
            <v>7</v>
          </cell>
          <cell r="F306">
            <v>47.9</v>
          </cell>
          <cell r="G306">
            <v>47.9</v>
          </cell>
          <cell r="H306">
            <v>47.9</v>
          </cell>
        </row>
        <row r="307">
          <cell r="B307">
            <v>22111327</v>
          </cell>
          <cell r="C307" t="str">
            <v>HIEBEL</v>
          </cell>
          <cell r="D307" t="str">
            <v>ENZO</v>
          </cell>
          <cell r="E307">
            <v>6</v>
          </cell>
          <cell r="H307" t="str">
            <v>ABI</v>
          </cell>
        </row>
        <row r="308">
          <cell r="B308">
            <v>22009593</v>
          </cell>
          <cell r="C308" t="str">
            <v>HIRSCHMULLER</v>
          </cell>
          <cell r="D308" t="str">
            <v>MARTIN</v>
          </cell>
          <cell r="E308">
            <v>2</v>
          </cell>
          <cell r="H308" t="str">
            <v>ABI</v>
          </cell>
        </row>
        <row r="309">
          <cell r="B309">
            <v>22106630</v>
          </cell>
          <cell r="C309" t="str">
            <v>HOEFS</v>
          </cell>
          <cell r="D309" t="str">
            <v>FEMKE</v>
          </cell>
          <cell r="E309">
            <v>3</v>
          </cell>
          <cell r="F309">
            <v>33.5</v>
          </cell>
          <cell r="G309">
            <v>34.799999999999997</v>
          </cell>
          <cell r="H309">
            <v>34.799999999999997</v>
          </cell>
        </row>
        <row r="310">
          <cell r="B310">
            <v>22109688</v>
          </cell>
          <cell r="C310" t="str">
            <v>HOUNGUEVOU ZOSSOU</v>
          </cell>
          <cell r="D310" t="str">
            <v>ANGÉLO</v>
          </cell>
          <cell r="E310">
            <v>5</v>
          </cell>
          <cell r="F310">
            <v>65.7</v>
          </cell>
          <cell r="G310">
            <v>59.7</v>
          </cell>
          <cell r="H310">
            <v>65.7</v>
          </cell>
        </row>
        <row r="311">
          <cell r="B311">
            <v>22103277</v>
          </cell>
          <cell r="C311" t="str">
            <v>HOUPLINE</v>
          </cell>
          <cell r="D311" t="str">
            <v>LOLA</v>
          </cell>
          <cell r="E311">
            <v>4</v>
          </cell>
          <cell r="F311">
            <v>41.8</v>
          </cell>
          <cell r="G311">
            <v>42.7</v>
          </cell>
          <cell r="H311">
            <v>42.7</v>
          </cell>
        </row>
        <row r="312">
          <cell r="B312">
            <v>22121793</v>
          </cell>
          <cell r="C312" t="str">
            <v>HRICH</v>
          </cell>
          <cell r="D312" t="str">
            <v>RYAD</v>
          </cell>
          <cell r="E312">
            <v>9</v>
          </cell>
          <cell r="H312" t="str">
            <v>ABI</v>
          </cell>
        </row>
        <row r="313">
          <cell r="B313">
            <v>22104520</v>
          </cell>
          <cell r="C313" t="str">
            <v>HUCK</v>
          </cell>
          <cell r="D313" t="str">
            <v>CHARLOTTE</v>
          </cell>
          <cell r="E313">
            <v>10</v>
          </cell>
          <cell r="F313">
            <v>28.2</v>
          </cell>
          <cell r="G313">
            <v>29.6</v>
          </cell>
          <cell r="H313">
            <v>29.6</v>
          </cell>
        </row>
        <row r="314">
          <cell r="B314">
            <v>22111162</v>
          </cell>
          <cell r="C314" t="str">
            <v>HUET</v>
          </cell>
          <cell r="D314" t="str">
            <v>AXEL</v>
          </cell>
          <cell r="E314">
            <v>8</v>
          </cell>
          <cell r="F314">
            <v>45</v>
          </cell>
          <cell r="G314">
            <v>42.5</v>
          </cell>
          <cell r="H314">
            <v>45</v>
          </cell>
        </row>
        <row r="315">
          <cell r="B315">
            <v>22105882</v>
          </cell>
          <cell r="C315" t="str">
            <v>HUET</v>
          </cell>
          <cell r="D315" t="str">
            <v>LENNY</v>
          </cell>
          <cell r="E315">
            <v>3</v>
          </cell>
          <cell r="F315">
            <v>45.3</v>
          </cell>
          <cell r="G315">
            <v>44.4</v>
          </cell>
          <cell r="H315">
            <v>45.3</v>
          </cell>
        </row>
        <row r="316">
          <cell r="B316">
            <v>22012861</v>
          </cell>
          <cell r="C316" t="str">
            <v>HUMMEL</v>
          </cell>
          <cell r="D316" t="str">
            <v>LAURE</v>
          </cell>
          <cell r="E316">
            <v>7</v>
          </cell>
          <cell r="H316" t="str">
            <v>ABI</v>
          </cell>
        </row>
        <row r="317">
          <cell r="B317">
            <v>22009082</v>
          </cell>
          <cell r="C317" t="str">
            <v>HUSER</v>
          </cell>
          <cell r="D317" t="str">
            <v>BAPTISTE</v>
          </cell>
          <cell r="E317">
            <v>2</v>
          </cell>
          <cell r="H317" t="str">
            <v>ABI</v>
          </cell>
        </row>
        <row r="318">
          <cell r="B318">
            <v>22004416</v>
          </cell>
          <cell r="C318" t="str">
            <v>HUVÉ</v>
          </cell>
          <cell r="D318" t="str">
            <v>ROBIN</v>
          </cell>
          <cell r="E318">
            <v>4</v>
          </cell>
          <cell r="H318" t="str">
            <v>ABI</v>
          </cell>
        </row>
        <row r="319">
          <cell r="B319">
            <v>22117637</v>
          </cell>
          <cell r="C319" t="str">
            <v>IBANAY</v>
          </cell>
          <cell r="D319" t="str">
            <v>SOFIAN</v>
          </cell>
          <cell r="E319">
            <v>8</v>
          </cell>
          <cell r="F319">
            <v>42.5</v>
          </cell>
          <cell r="G319">
            <v>42.2</v>
          </cell>
          <cell r="H319">
            <v>42.5</v>
          </cell>
        </row>
        <row r="320">
          <cell r="B320">
            <v>22107839</v>
          </cell>
          <cell r="C320" t="str">
            <v>IBRAGIMOV</v>
          </cell>
          <cell r="D320" t="str">
            <v>KHAMID</v>
          </cell>
          <cell r="E320">
            <v>2</v>
          </cell>
          <cell r="H320" t="str">
            <v>ABI</v>
          </cell>
        </row>
        <row r="321">
          <cell r="B321">
            <v>22112240</v>
          </cell>
          <cell r="C321" t="str">
            <v>ILLY</v>
          </cell>
          <cell r="D321" t="str">
            <v>QUENTIN</v>
          </cell>
          <cell r="E321">
            <v>5</v>
          </cell>
          <cell r="F321">
            <v>31.4</v>
          </cell>
          <cell r="G321">
            <v>30.6</v>
          </cell>
          <cell r="H321">
            <v>31.4</v>
          </cell>
        </row>
        <row r="322">
          <cell r="B322">
            <v>22109302</v>
          </cell>
          <cell r="C322" t="str">
            <v>IMENEZ</v>
          </cell>
          <cell r="D322" t="str">
            <v>THOMAS</v>
          </cell>
          <cell r="E322">
            <v>2</v>
          </cell>
          <cell r="F322">
            <v>47.3</v>
          </cell>
          <cell r="G322">
            <v>44.7</v>
          </cell>
          <cell r="H322">
            <v>47.3</v>
          </cell>
        </row>
        <row r="323">
          <cell r="B323">
            <v>22113050</v>
          </cell>
          <cell r="C323" t="str">
            <v>IMHOFF</v>
          </cell>
          <cell r="D323" t="str">
            <v>ANTOINE</v>
          </cell>
          <cell r="E323">
            <v>8</v>
          </cell>
          <cell r="F323">
            <v>43.8</v>
          </cell>
          <cell r="G323">
            <v>45</v>
          </cell>
          <cell r="H323">
            <v>45</v>
          </cell>
        </row>
        <row r="324">
          <cell r="B324">
            <v>22105766</v>
          </cell>
          <cell r="C324" t="str">
            <v>ISSELE</v>
          </cell>
          <cell r="D324" t="str">
            <v>ESTÉBAN</v>
          </cell>
          <cell r="E324">
            <v>8</v>
          </cell>
          <cell r="F324">
            <v>49.1</v>
          </cell>
          <cell r="G324">
            <v>46.5</v>
          </cell>
          <cell r="H324">
            <v>49.1</v>
          </cell>
        </row>
        <row r="325">
          <cell r="B325">
            <v>22105441</v>
          </cell>
          <cell r="C325" t="str">
            <v>IUNG</v>
          </cell>
          <cell r="D325" t="str">
            <v>GAËTAN</v>
          </cell>
          <cell r="E325">
            <v>4</v>
          </cell>
          <cell r="F325">
            <v>44.7</v>
          </cell>
          <cell r="G325">
            <v>46.2</v>
          </cell>
          <cell r="H325">
            <v>46.2</v>
          </cell>
        </row>
        <row r="326">
          <cell r="B326">
            <v>22100244</v>
          </cell>
          <cell r="C326" t="str">
            <v>JABBO</v>
          </cell>
          <cell r="D326" t="str">
            <v>ARKAN</v>
          </cell>
          <cell r="E326">
            <v>8</v>
          </cell>
          <cell r="F326">
            <v>34.4</v>
          </cell>
          <cell r="G326">
            <v>32.6</v>
          </cell>
          <cell r="H326">
            <v>34.4</v>
          </cell>
        </row>
        <row r="327">
          <cell r="B327">
            <v>22105701</v>
          </cell>
          <cell r="C327" t="str">
            <v>JACQUIN</v>
          </cell>
          <cell r="D327" t="str">
            <v>AXEL</v>
          </cell>
          <cell r="E327">
            <v>4</v>
          </cell>
          <cell r="F327">
            <v>40.700000000000003</v>
          </cell>
          <cell r="G327">
            <v>36.9</v>
          </cell>
          <cell r="H327">
            <v>40.700000000000003</v>
          </cell>
        </row>
        <row r="328">
          <cell r="B328">
            <v>22108950</v>
          </cell>
          <cell r="C328" t="str">
            <v>JAECK</v>
          </cell>
          <cell r="D328" t="str">
            <v>FLORENT</v>
          </cell>
          <cell r="E328">
            <v>5</v>
          </cell>
          <cell r="F328">
            <v>46.2</v>
          </cell>
          <cell r="G328">
            <v>47.7</v>
          </cell>
          <cell r="H328">
            <v>47.7</v>
          </cell>
        </row>
        <row r="329">
          <cell r="B329">
            <v>22109061</v>
          </cell>
          <cell r="C329" t="str">
            <v>JAECKER</v>
          </cell>
          <cell r="D329" t="str">
            <v>BAPTISTE</v>
          </cell>
          <cell r="E329">
            <v>10</v>
          </cell>
          <cell r="F329" t="str">
            <v>/</v>
          </cell>
          <cell r="G329">
            <v>43.4</v>
          </cell>
          <cell r="H329">
            <v>43.4</v>
          </cell>
        </row>
        <row r="330">
          <cell r="B330">
            <v>22116572</v>
          </cell>
          <cell r="C330" t="str">
            <v>JAEGER</v>
          </cell>
          <cell r="D330" t="str">
            <v>EMILIEN</v>
          </cell>
          <cell r="E330">
            <v>8</v>
          </cell>
          <cell r="F330">
            <v>38.700000000000003</v>
          </cell>
          <cell r="G330">
            <v>40.4</v>
          </cell>
          <cell r="H330">
            <v>40.4</v>
          </cell>
        </row>
        <row r="331">
          <cell r="B331">
            <v>22011756</v>
          </cell>
          <cell r="C331" t="str">
            <v>JAEGER</v>
          </cell>
          <cell r="D331" t="str">
            <v>THOMAS</v>
          </cell>
          <cell r="E331">
            <v>2</v>
          </cell>
          <cell r="F331">
            <v>39.299999999999997</v>
          </cell>
          <cell r="G331">
            <v>42.7</v>
          </cell>
          <cell r="H331">
            <v>42.7</v>
          </cell>
        </row>
        <row r="332">
          <cell r="B332">
            <v>22110716</v>
          </cell>
          <cell r="C332" t="str">
            <v>JAEGER</v>
          </cell>
          <cell r="D332" t="str">
            <v>TRISTAN</v>
          </cell>
          <cell r="E332">
            <v>8</v>
          </cell>
          <cell r="F332">
            <v>45</v>
          </cell>
          <cell r="G332">
            <v>40.5</v>
          </cell>
          <cell r="H332">
            <v>45</v>
          </cell>
        </row>
        <row r="333">
          <cell r="B333">
            <v>22001511</v>
          </cell>
          <cell r="C333" t="str">
            <v>JANON</v>
          </cell>
          <cell r="D333" t="str">
            <v>MARIE</v>
          </cell>
          <cell r="E333">
            <v>7</v>
          </cell>
          <cell r="H333" t="str">
            <v>ABI</v>
          </cell>
        </row>
        <row r="334">
          <cell r="B334">
            <v>22008976</v>
          </cell>
          <cell r="C334" t="str">
            <v>JAUSS</v>
          </cell>
          <cell r="D334" t="str">
            <v>FABIEN</v>
          </cell>
          <cell r="E334">
            <v>3</v>
          </cell>
          <cell r="H334" t="str">
            <v>ABI</v>
          </cell>
        </row>
        <row r="335">
          <cell r="B335">
            <v>22112459</v>
          </cell>
          <cell r="C335" t="str">
            <v>JAVOIS</v>
          </cell>
          <cell r="D335" t="str">
            <v>YANIS</v>
          </cell>
          <cell r="E335">
            <v>8</v>
          </cell>
          <cell r="F335">
            <v>37.4</v>
          </cell>
          <cell r="G335">
            <v>41.1</v>
          </cell>
          <cell r="H335">
            <v>41.1</v>
          </cell>
        </row>
        <row r="336">
          <cell r="B336">
            <v>22010640</v>
          </cell>
          <cell r="C336" t="str">
            <v>JEAN DIT CADET</v>
          </cell>
          <cell r="D336" t="str">
            <v>TIÉFEN</v>
          </cell>
          <cell r="E336">
            <v>8</v>
          </cell>
          <cell r="F336">
            <v>32.5</v>
          </cell>
          <cell r="G336">
            <v>31.4</v>
          </cell>
          <cell r="H336">
            <v>32.5</v>
          </cell>
        </row>
        <row r="337">
          <cell r="B337">
            <v>22004211</v>
          </cell>
          <cell r="C337" t="str">
            <v>JEHL</v>
          </cell>
          <cell r="D337" t="str">
            <v>SWANN</v>
          </cell>
          <cell r="E337">
            <v>2</v>
          </cell>
          <cell r="H337" t="str">
            <v>ABI</v>
          </cell>
        </row>
        <row r="338">
          <cell r="B338">
            <v>22111076</v>
          </cell>
          <cell r="C338" t="str">
            <v>JNIBI</v>
          </cell>
          <cell r="D338" t="str">
            <v>NAOUFAL</v>
          </cell>
          <cell r="E338">
            <v>8</v>
          </cell>
          <cell r="F338">
            <v>36.4</v>
          </cell>
          <cell r="G338">
            <v>33.9</v>
          </cell>
          <cell r="H338">
            <v>36.4</v>
          </cell>
        </row>
        <row r="339">
          <cell r="B339">
            <v>22104624</v>
          </cell>
          <cell r="C339" t="str">
            <v>JOBERT</v>
          </cell>
          <cell r="D339" t="str">
            <v>NOÉ</v>
          </cell>
          <cell r="E339">
            <v>8</v>
          </cell>
          <cell r="F339">
            <v>45.6</v>
          </cell>
          <cell r="G339">
            <v>47.3</v>
          </cell>
          <cell r="H339">
            <v>47.3</v>
          </cell>
        </row>
        <row r="340">
          <cell r="B340">
            <v>22114866</v>
          </cell>
          <cell r="C340" t="str">
            <v>JOECKLE</v>
          </cell>
          <cell r="D340" t="str">
            <v>ALEXIS</v>
          </cell>
          <cell r="E340">
            <v>10</v>
          </cell>
          <cell r="F340">
            <v>44.4</v>
          </cell>
          <cell r="G340">
            <v>44.1</v>
          </cell>
          <cell r="H340">
            <v>44.4</v>
          </cell>
        </row>
        <row r="341">
          <cell r="B341">
            <v>22017921</v>
          </cell>
          <cell r="C341" t="str">
            <v>JULIAN</v>
          </cell>
          <cell r="D341" t="str">
            <v>AMÉLIE</v>
          </cell>
          <cell r="E341">
            <v>6</v>
          </cell>
          <cell r="F341">
            <v>24.3</v>
          </cell>
          <cell r="G341">
            <v>26.8</v>
          </cell>
          <cell r="H341">
            <v>26.8</v>
          </cell>
        </row>
        <row r="342">
          <cell r="B342">
            <v>22108619</v>
          </cell>
          <cell r="C342" t="str">
            <v>JULIARD</v>
          </cell>
          <cell r="D342" t="str">
            <v>JURANE</v>
          </cell>
          <cell r="E342">
            <v>7</v>
          </cell>
          <cell r="F342">
            <v>53.2</v>
          </cell>
          <cell r="G342">
            <v>54.9</v>
          </cell>
          <cell r="H342">
            <v>54.9</v>
          </cell>
        </row>
        <row r="343">
          <cell r="B343">
            <v>22109855</v>
          </cell>
          <cell r="C343" t="str">
            <v>JULIEN</v>
          </cell>
          <cell r="D343" t="str">
            <v>ALEXIS</v>
          </cell>
          <cell r="E343">
            <v>1</v>
          </cell>
          <cell r="F343">
            <v>44</v>
          </cell>
          <cell r="G343">
            <v>44.7</v>
          </cell>
          <cell r="H343">
            <v>44.7</v>
          </cell>
        </row>
        <row r="344">
          <cell r="B344">
            <v>22110337</v>
          </cell>
          <cell r="C344" t="str">
            <v>KAAG</v>
          </cell>
          <cell r="D344" t="str">
            <v>FRANCOIS</v>
          </cell>
          <cell r="E344">
            <v>7</v>
          </cell>
          <cell r="F344">
            <v>36.700000000000003</v>
          </cell>
          <cell r="G344">
            <v>39.799999999999997</v>
          </cell>
          <cell r="H344">
            <v>39.799999999999997</v>
          </cell>
        </row>
        <row r="345">
          <cell r="B345">
            <v>22001627</v>
          </cell>
          <cell r="C345" t="str">
            <v>KABAOGLU</v>
          </cell>
          <cell r="D345" t="str">
            <v>SALEH</v>
          </cell>
          <cell r="E345">
            <v>8</v>
          </cell>
          <cell r="F345">
            <v>50.1</v>
          </cell>
          <cell r="G345">
            <v>47</v>
          </cell>
          <cell r="H345">
            <v>50.1</v>
          </cell>
        </row>
        <row r="346">
          <cell r="B346">
            <v>22111402</v>
          </cell>
          <cell r="C346" t="str">
            <v>KAMMERER</v>
          </cell>
          <cell r="D346" t="str">
            <v>LOLA</v>
          </cell>
          <cell r="E346">
            <v>5</v>
          </cell>
          <cell r="F346">
            <v>25</v>
          </cell>
          <cell r="G346">
            <v>21.7</v>
          </cell>
          <cell r="H346">
            <v>25</v>
          </cell>
        </row>
        <row r="347">
          <cell r="B347">
            <v>22110444</v>
          </cell>
          <cell r="C347" t="str">
            <v>KAMPER</v>
          </cell>
          <cell r="D347" t="str">
            <v>GAËL</v>
          </cell>
          <cell r="E347">
            <v>5</v>
          </cell>
          <cell r="F347">
            <v>45.2</v>
          </cell>
          <cell r="G347">
            <v>48</v>
          </cell>
          <cell r="H347">
            <v>48</v>
          </cell>
        </row>
        <row r="348">
          <cell r="B348">
            <v>22002602</v>
          </cell>
          <cell r="C348" t="str">
            <v>KARA</v>
          </cell>
          <cell r="D348" t="str">
            <v>LAHOUNA</v>
          </cell>
          <cell r="E348">
            <v>9</v>
          </cell>
          <cell r="H348" t="str">
            <v>ABI</v>
          </cell>
        </row>
        <row r="349">
          <cell r="B349">
            <v>22110966</v>
          </cell>
          <cell r="C349" t="str">
            <v>KARTAL</v>
          </cell>
          <cell r="D349" t="str">
            <v>METIN</v>
          </cell>
          <cell r="E349">
            <v>8</v>
          </cell>
          <cell r="F349" t="str">
            <v>DISPENSE</v>
          </cell>
          <cell r="H349" t="str">
            <v>DSP</v>
          </cell>
        </row>
        <row r="350">
          <cell r="B350">
            <v>22014863</v>
          </cell>
          <cell r="C350" t="str">
            <v>KASPER</v>
          </cell>
          <cell r="D350" t="str">
            <v>SAMUEL</v>
          </cell>
          <cell r="E350">
            <v>2</v>
          </cell>
          <cell r="H350" t="str">
            <v>ABI</v>
          </cell>
        </row>
        <row r="351">
          <cell r="B351">
            <v>22010605</v>
          </cell>
          <cell r="C351" t="str">
            <v>KAUFFMANN</v>
          </cell>
          <cell r="D351" t="str">
            <v>IROY</v>
          </cell>
          <cell r="E351">
            <v>10</v>
          </cell>
          <cell r="H351" t="str">
            <v>ABI</v>
          </cell>
        </row>
        <row r="352">
          <cell r="B352">
            <v>22001927</v>
          </cell>
          <cell r="C352" t="str">
            <v>KEIFLIN</v>
          </cell>
          <cell r="D352" t="str">
            <v>ALEXIS</v>
          </cell>
          <cell r="E352">
            <v>5</v>
          </cell>
          <cell r="H352" t="str">
            <v>ABI</v>
          </cell>
        </row>
        <row r="353">
          <cell r="B353">
            <v>22109570</v>
          </cell>
          <cell r="C353" t="str">
            <v>KELLER</v>
          </cell>
          <cell r="D353" t="str">
            <v>ALEXANDRE</v>
          </cell>
          <cell r="E353">
            <v>2</v>
          </cell>
          <cell r="F353">
            <v>49.9</v>
          </cell>
          <cell r="G353">
            <v>48.8</v>
          </cell>
          <cell r="H353">
            <v>49.9</v>
          </cell>
        </row>
        <row r="354">
          <cell r="B354">
            <v>22001333</v>
          </cell>
          <cell r="C354" t="str">
            <v>KELLNER</v>
          </cell>
          <cell r="D354" t="str">
            <v>MATTEO</v>
          </cell>
          <cell r="E354">
            <v>5</v>
          </cell>
          <cell r="H354" t="str">
            <v>ABI</v>
          </cell>
        </row>
        <row r="355">
          <cell r="B355">
            <v>22102671</v>
          </cell>
          <cell r="C355" t="str">
            <v>KHANNAT</v>
          </cell>
          <cell r="D355" t="str">
            <v>YOUNES</v>
          </cell>
          <cell r="E355">
            <v>8</v>
          </cell>
          <cell r="F355" t="str">
            <v>DISPENSE</v>
          </cell>
          <cell r="H355" t="str">
            <v>DSP</v>
          </cell>
        </row>
        <row r="356">
          <cell r="B356">
            <v>22111770</v>
          </cell>
          <cell r="C356" t="str">
            <v>KHELLAF</v>
          </cell>
          <cell r="D356" t="str">
            <v>SID AHMED</v>
          </cell>
          <cell r="E356">
            <v>7</v>
          </cell>
          <cell r="F356">
            <v>48.8</v>
          </cell>
          <cell r="G356">
            <v>49.3</v>
          </cell>
          <cell r="H356">
            <v>49.3</v>
          </cell>
        </row>
        <row r="357">
          <cell r="B357">
            <v>22010022</v>
          </cell>
          <cell r="C357" t="str">
            <v>KHELLAFI</v>
          </cell>
          <cell r="D357" t="str">
            <v>YOUNESS</v>
          </cell>
          <cell r="E357">
            <v>8</v>
          </cell>
          <cell r="F357">
            <v>43.1</v>
          </cell>
          <cell r="G357">
            <v>42.1</v>
          </cell>
          <cell r="H357">
            <v>43.1</v>
          </cell>
        </row>
        <row r="358">
          <cell r="B358">
            <v>22002112</v>
          </cell>
          <cell r="C358" t="str">
            <v>KHEMIS</v>
          </cell>
          <cell r="D358" t="str">
            <v>MERLIN</v>
          </cell>
          <cell r="E358">
            <v>4</v>
          </cell>
          <cell r="H358" t="str">
            <v>ABI</v>
          </cell>
        </row>
        <row r="359">
          <cell r="B359">
            <v>22014733</v>
          </cell>
          <cell r="C359" t="str">
            <v>KHODIKHUZHAEV</v>
          </cell>
          <cell r="D359" t="str">
            <v>AMIRBEK</v>
          </cell>
          <cell r="E359">
            <v>8</v>
          </cell>
          <cell r="H359" t="str">
            <v>ABI</v>
          </cell>
        </row>
        <row r="360">
          <cell r="B360">
            <v>22112958</v>
          </cell>
          <cell r="C360" t="str">
            <v>KIEFER</v>
          </cell>
          <cell r="D360" t="str">
            <v>PHILIPPE</v>
          </cell>
          <cell r="E360">
            <v>7</v>
          </cell>
          <cell r="F360">
            <v>41.4</v>
          </cell>
          <cell r="G360">
            <v>40.700000000000003</v>
          </cell>
          <cell r="H360">
            <v>41.4</v>
          </cell>
        </row>
        <row r="361">
          <cell r="B361">
            <v>22001122</v>
          </cell>
          <cell r="C361" t="str">
            <v>KIEFFER</v>
          </cell>
          <cell r="D361" t="str">
            <v>MATHIEU</v>
          </cell>
          <cell r="E361">
            <v>5</v>
          </cell>
          <cell r="H361" t="str">
            <v>ABI</v>
          </cell>
        </row>
        <row r="362">
          <cell r="B362">
            <v>22108860</v>
          </cell>
          <cell r="C362" t="str">
            <v>KIEFFER</v>
          </cell>
          <cell r="D362" t="str">
            <v>MAUD</v>
          </cell>
          <cell r="E362">
            <v>5</v>
          </cell>
          <cell r="F362">
            <v>29.9</v>
          </cell>
          <cell r="G362">
            <v>27.8</v>
          </cell>
          <cell r="H362">
            <v>29.9</v>
          </cell>
        </row>
        <row r="363">
          <cell r="B363">
            <v>22104125</v>
          </cell>
          <cell r="C363" t="str">
            <v>KIENTZLER</v>
          </cell>
          <cell r="D363" t="str">
            <v>ALEXANDRE</v>
          </cell>
          <cell r="E363">
            <v>8</v>
          </cell>
          <cell r="F363">
            <v>41.4</v>
          </cell>
          <cell r="G363">
            <v>45.8</v>
          </cell>
          <cell r="H363">
            <v>45.8</v>
          </cell>
        </row>
        <row r="364">
          <cell r="B364">
            <v>22017548</v>
          </cell>
          <cell r="C364" t="str">
            <v>KILIC</v>
          </cell>
          <cell r="D364" t="str">
            <v>CEMANUR</v>
          </cell>
          <cell r="E364">
            <v>6</v>
          </cell>
          <cell r="F364" t="str">
            <v>non valide</v>
          </cell>
          <cell r="G364">
            <v>23.7</v>
          </cell>
          <cell r="H364">
            <v>23.7</v>
          </cell>
        </row>
        <row r="365">
          <cell r="B365">
            <v>22119635</v>
          </cell>
          <cell r="C365" t="str">
            <v>KIPPELEN</v>
          </cell>
          <cell r="D365" t="str">
            <v>FABIEN</v>
          </cell>
          <cell r="E365">
            <v>10</v>
          </cell>
          <cell r="F365">
            <v>45.3</v>
          </cell>
          <cell r="G365">
            <v>46.6</v>
          </cell>
          <cell r="H365">
            <v>46.6</v>
          </cell>
        </row>
        <row r="366">
          <cell r="B366">
            <v>22102255</v>
          </cell>
          <cell r="C366" t="str">
            <v>KLEIN</v>
          </cell>
          <cell r="D366" t="str">
            <v>MEHDI</v>
          </cell>
          <cell r="E366">
            <v>5</v>
          </cell>
          <cell r="H366" t="str">
            <v>ABI</v>
          </cell>
        </row>
        <row r="367">
          <cell r="B367">
            <v>22004751</v>
          </cell>
          <cell r="C367" t="str">
            <v>KLEINMANN</v>
          </cell>
          <cell r="D367" t="str">
            <v>THÉO</v>
          </cell>
          <cell r="E367">
            <v>5</v>
          </cell>
          <cell r="H367" t="str">
            <v>ABI</v>
          </cell>
        </row>
        <row r="368">
          <cell r="B368">
            <v>22005623</v>
          </cell>
          <cell r="C368" t="str">
            <v>KNOPPERS</v>
          </cell>
          <cell r="D368" t="str">
            <v>GWENN</v>
          </cell>
          <cell r="E368">
            <v>3</v>
          </cell>
          <cell r="H368" t="str">
            <v>ABI</v>
          </cell>
        </row>
        <row r="369">
          <cell r="B369">
            <v>22109023</v>
          </cell>
          <cell r="C369" t="str">
            <v>KOENIG</v>
          </cell>
          <cell r="D369" t="str">
            <v>ANITA</v>
          </cell>
          <cell r="E369">
            <v>8</v>
          </cell>
          <cell r="F369">
            <v>38</v>
          </cell>
          <cell r="G369">
            <v>36.299999999999997</v>
          </cell>
          <cell r="H369">
            <v>38</v>
          </cell>
        </row>
        <row r="370">
          <cell r="B370">
            <v>22009622</v>
          </cell>
          <cell r="C370" t="str">
            <v>KOENIG</v>
          </cell>
          <cell r="D370" t="str">
            <v>LARA</v>
          </cell>
          <cell r="E370">
            <v>5</v>
          </cell>
          <cell r="F370">
            <v>32.6</v>
          </cell>
          <cell r="G370">
            <v>28.4</v>
          </cell>
          <cell r="H370">
            <v>32.6</v>
          </cell>
        </row>
        <row r="371">
          <cell r="B371">
            <v>22005110</v>
          </cell>
          <cell r="C371" t="str">
            <v>KOERCKEL</v>
          </cell>
          <cell r="D371" t="str">
            <v>TOM</v>
          </cell>
          <cell r="E371">
            <v>5</v>
          </cell>
          <cell r="H371" t="str">
            <v>ABI</v>
          </cell>
        </row>
        <row r="372">
          <cell r="B372">
            <v>22112357</v>
          </cell>
          <cell r="C372" t="str">
            <v>KOKO</v>
          </cell>
          <cell r="D372" t="str">
            <v>MARC-EMMANUEL</v>
          </cell>
          <cell r="E372">
            <v>9</v>
          </cell>
          <cell r="F372">
            <v>43.1</v>
          </cell>
          <cell r="G372">
            <v>43</v>
          </cell>
          <cell r="H372">
            <v>43.1</v>
          </cell>
        </row>
        <row r="373">
          <cell r="B373">
            <v>22106643</v>
          </cell>
          <cell r="C373" t="str">
            <v>KOLHEB</v>
          </cell>
          <cell r="D373" t="str">
            <v>ANTONIN</v>
          </cell>
          <cell r="E373">
            <v>6</v>
          </cell>
          <cell r="F373">
            <v>44.7</v>
          </cell>
          <cell r="G373">
            <v>43.7</v>
          </cell>
          <cell r="H373">
            <v>44.7</v>
          </cell>
        </row>
        <row r="374">
          <cell r="B374">
            <v>21814620</v>
          </cell>
          <cell r="C374" t="str">
            <v>KONSTANTINIDIS</v>
          </cell>
          <cell r="D374" t="str">
            <v>LIO</v>
          </cell>
          <cell r="E374">
            <v>2</v>
          </cell>
          <cell r="F374">
            <v>31</v>
          </cell>
          <cell r="G374">
            <v>31.3</v>
          </cell>
          <cell r="H374">
            <v>31.3</v>
          </cell>
        </row>
        <row r="375">
          <cell r="B375">
            <v>22004175</v>
          </cell>
          <cell r="C375" t="str">
            <v>KOUADJIA</v>
          </cell>
          <cell r="D375" t="str">
            <v>ZENO</v>
          </cell>
          <cell r="E375">
            <v>1</v>
          </cell>
          <cell r="H375" t="str">
            <v>ABI</v>
          </cell>
        </row>
        <row r="376">
          <cell r="B376">
            <v>22104781</v>
          </cell>
          <cell r="C376" t="str">
            <v>KRAEMER</v>
          </cell>
          <cell r="D376" t="str">
            <v>XAVIER</v>
          </cell>
          <cell r="E376">
            <v>4</v>
          </cell>
          <cell r="F376">
            <v>49.1</v>
          </cell>
          <cell r="G376">
            <v>51.6</v>
          </cell>
          <cell r="H376">
            <v>51.6</v>
          </cell>
        </row>
        <row r="377">
          <cell r="B377">
            <v>22108485</v>
          </cell>
          <cell r="C377" t="str">
            <v>KRATZ</v>
          </cell>
          <cell r="D377" t="str">
            <v>ALEXIS</v>
          </cell>
          <cell r="E377">
            <v>5</v>
          </cell>
          <cell r="F377" t="str">
            <v>/</v>
          </cell>
          <cell r="G377">
            <v>39.799999999999997</v>
          </cell>
          <cell r="H377">
            <v>39.799999999999997</v>
          </cell>
        </row>
        <row r="378">
          <cell r="B378">
            <v>22102375</v>
          </cell>
          <cell r="C378" t="str">
            <v>KRIER</v>
          </cell>
          <cell r="D378" t="str">
            <v>LEON</v>
          </cell>
          <cell r="E378">
            <v>3</v>
          </cell>
          <cell r="F378">
            <v>39.799999999999997</v>
          </cell>
          <cell r="G378">
            <v>40</v>
          </cell>
          <cell r="H378">
            <v>40</v>
          </cell>
        </row>
        <row r="379">
          <cell r="B379">
            <v>22109745</v>
          </cell>
          <cell r="C379" t="str">
            <v>KRIKA</v>
          </cell>
          <cell r="D379" t="str">
            <v>BILAL</v>
          </cell>
          <cell r="E379">
            <v>10</v>
          </cell>
          <cell r="H379" t="str">
            <v>ABI</v>
          </cell>
        </row>
        <row r="380">
          <cell r="B380">
            <v>22016064</v>
          </cell>
          <cell r="C380" t="str">
            <v>KUHN</v>
          </cell>
          <cell r="D380" t="str">
            <v>STAN</v>
          </cell>
          <cell r="E380">
            <v>7</v>
          </cell>
          <cell r="H380" t="str">
            <v>ABI</v>
          </cell>
        </row>
        <row r="381">
          <cell r="B381">
            <v>22108993</v>
          </cell>
          <cell r="C381" t="str">
            <v>KUHNER</v>
          </cell>
          <cell r="D381" t="str">
            <v>ELSA</v>
          </cell>
          <cell r="E381">
            <v>4</v>
          </cell>
          <cell r="F381" t="str">
            <v>/</v>
          </cell>
          <cell r="G381">
            <v>41.2</v>
          </cell>
          <cell r="H381">
            <v>41.2</v>
          </cell>
        </row>
        <row r="382">
          <cell r="B382">
            <v>22111706</v>
          </cell>
          <cell r="C382" t="str">
            <v>KUMULIA</v>
          </cell>
          <cell r="D382" t="str">
            <v>DERRICK</v>
          </cell>
          <cell r="E382">
            <v>7</v>
          </cell>
          <cell r="F382">
            <v>49.3</v>
          </cell>
          <cell r="G382">
            <v>48.8</v>
          </cell>
          <cell r="H382">
            <v>49.3</v>
          </cell>
        </row>
        <row r="383">
          <cell r="B383">
            <v>22111578</v>
          </cell>
          <cell r="C383" t="str">
            <v>LA FERRARA</v>
          </cell>
          <cell r="D383" t="str">
            <v>MATHIAS</v>
          </cell>
          <cell r="E383">
            <v>9</v>
          </cell>
          <cell r="F383" t="str">
            <v>non valide</v>
          </cell>
          <cell r="G383">
            <v>42.2</v>
          </cell>
          <cell r="H383">
            <v>42.2</v>
          </cell>
        </row>
        <row r="384">
          <cell r="B384">
            <v>22111830</v>
          </cell>
          <cell r="C384" t="str">
            <v>LA LEGGIA</v>
          </cell>
          <cell r="D384" t="str">
            <v>SIMONE</v>
          </cell>
          <cell r="E384">
            <v>9</v>
          </cell>
          <cell r="F384">
            <v>25.2</v>
          </cell>
          <cell r="G384">
            <v>22.2</v>
          </cell>
          <cell r="H384">
            <v>25.2</v>
          </cell>
        </row>
        <row r="385">
          <cell r="B385">
            <v>22001092</v>
          </cell>
          <cell r="C385" t="str">
            <v>LA LOGGIA</v>
          </cell>
          <cell r="D385" t="str">
            <v>ELLIOTT</v>
          </cell>
          <cell r="E385">
            <v>5</v>
          </cell>
          <cell r="F385">
            <v>45.3</v>
          </cell>
          <cell r="G385">
            <v>42.4</v>
          </cell>
          <cell r="H385">
            <v>45.3</v>
          </cell>
        </row>
        <row r="386">
          <cell r="B386">
            <v>22105635</v>
          </cell>
          <cell r="C386" t="str">
            <v>LACK</v>
          </cell>
          <cell r="D386" t="str">
            <v>AXEL</v>
          </cell>
          <cell r="E386">
            <v>10</v>
          </cell>
          <cell r="F386" t="str">
            <v xml:space="preserve">non valide </v>
          </cell>
          <cell r="G386">
            <v>45.2</v>
          </cell>
          <cell r="H386">
            <v>45.2</v>
          </cell>
        </row>
        <row r="387">
          <cell r="B387">
            <v>22105676</v>
          </cell>
          <cell r="C387" t="str">
            <v>LAGANNE</v>
          </cell>
          <cell r="D387" t="str">
            <v>GABIN</v>
          </cell>
          <cell r="E387">
            <v>9</v>
          </cell>
          <cell r="F387">
            <v>47.3</v>
          </cell>
          <cell r="G387" t="str">
            <v>non valide</v>
          </cell>
          <cell r="H387">
            <v>47.3</v>
          </cell>
        </row>
        <row r="388">
          <cell r="B388">
            <v>22118189</v>
          </cell>
          <cell r="C388" t="str">
            <v>LAHRAOUI</v>
          </cell>
          <cell r="D388" t="str">
            <v>YOUSSEF</v>
          </cell>
          <cell r="E388">
            <v>9</v>
          </cell>
          <cell r="F388">
            <v>34.6</v>
          </cell>
          <cell r="G388">
            <v>36.5</v>
          </cell>
          <cell r="H388">
            <v>36.5</v>
          </cell>
        </row>
        <row r="389">
          <cell r="B389">
            <v>22100199</v>
          </cell>
          <cell r="C389" t="str">
            <v>LAKIS</v>
          </cell>
          <cell r="D389" t="str">
            <v>FIRAS</v>
          </cell>
          <cell r="E389">
            <v>10</v>
          </cell>
          <cell r="F389" t="str">
            <v xml:space="preserve">non valide </v>
          </cell>
          <cell r="G389">
            <v>44.3</v>
          </cell>
          <cell r="H389">
            <v>44.3</v>
          </cell>
        </row>
        <row r="390">
          <cell r="B390">
            <v>22118566</v>
          </cell>
          <cell r="C390" t="str">
            <v>LAMBONI</v>
          </cell>
          <cell r="D390" t="str">
            <v>GEOFFREY-YOBE</v>
          </cell>
          <cell r="E390">
            <v>6</v>
          </cell>
          <cell r="F390">
            <v>43.4</v>
          </cell>
          <cell r="G390">
            <v>42.4</v>
          </cell>
          <cell r="H390">
            <v>43.4</v>
          </cell>
        </row>
        <row r="391">
          <cell r="B391">
            <v>22000928</v>
          </cell>
          <cell r="C391" t="str">
            <v>LAMBOUR</v>
          </cell>
          <cell r="D391" t="str">
            <v>EMMA</v>
          </cell>
          <cell r="E391">
            <v>4</v>
          </cell>
          <cell r="H391" t="str">
            <v>ABI</v>
          </cell>
        </row>
        <row r="392">
          <cell r="B392">
            <v>22104197</v>
          </cell>
          <cell r="C392" t="str">
            <v>LAMOUCHE</v>
          </cell>
          <cell r="D392" t="str">
            <v>CÉCILE</v>
          </cell>
          <cell r="E392">
            <v>5</v>
          </cell>
          <cell r="F392">
            <v>32</v>
          </cell>
          <cell r="G392">
            <v>28.2</v>
          </cell>
          <cell r="H392">
            <v>32</v>
          </cell>
        </row>
        <row r="393">
          <cell r="B393">
            <v>22105432</v>
          </cell>
          <cell r="C393" t="str">
            <v>LANASPÈZE</v>
          </cell>
          <cell r="D393" t="str">
            <v>CLÉMENTINE</v>
          </cell>
          <cell r="E393">
            <v>10</v>
          </cell>
          <cell r="F393">
            <v>23.7</v>
          </cell>
          <cell r="G393">
            <v>23.8</v>
          </cell>
          <cell r="H393">
            <v>23.8</v>
          </cell>
        </row>
        <row r="394">
          <cell r="B394">
            <v>22101642</v>
          </cell>
          <cell r="C394" t="str">
            <v>LANDAUER</v>
          </cell>
          <cell r="D394" t="str">
            <v>GUILLAUME</v>
          </cell>
          <cell r="E394">
            <v>7</v>
          </cell>
          <cell r="F394">
            <v>41.2</v>
          </cell>
          <cell r="G394">
            <v>41</v>
          </cell>
          <cell r="H394">
            <v>41.2</v>
          </cell>
        </row>
        <row r="395">
          <cell r="B395">
            <v>22016691</v>
          </cell>
          <cell r="C395" t="str">
            <v>LANDOLFO</v>
          </cell>
          <cell r="D395" t="str">
            <v>DONATO</v>
          </cell>
          <cell r="E395">
            <v>1</v>
          </cell>
          <cell r="H395" t="str">
            <v>ABI</v>
          </cell>
        </row>
        <row r="396">
          <cell r="B396">
            <v>22109131</v>
          </cell>
          <cell r="C396" t="str">
            <v>LANG</v>
          </cell>
          <cell r="D396" t="str">
            <v>BAPTISTE</v>
          </cell>
          <cell r="E396">
            <v>8</v>
          </cell>
          <cell r="F396">
            <v>40.700000000000003</v>
          </cell>
          <cell r="G396">
            <v>40.1</v>
          </cell>
          <cell r="H396">
            <v>40.700000000000003</v>
          </cell>
        </row>
        <row r="397">
          <cell r="B397">
            <v>22112718</v>
          </cell>
          <cell r="C397" t="str">
            <v>LARCHE</v>
          </cell>
          <cell r="D397" t="str">
            <v>YOHAN</v>
          </cell>
          <cell r="E397">
            <v>1</v>
          </cell>
          <cell r="F397" t="str">
            <v>non valide</v>
          </cell>
          <cell r="G397">
            <v>44</v>
          </cell>
          <cell r="H397">
            <v>44</v>
          </cell>
        </row>
        <row r="398">
          <cell r="B398">
            <v>22119492</v>
          </cell>
          <cell r="C398" t="str">
            <v>LAROCHELLE</v>
          </cell>
          <cell r="D398" t="str">
            <v>THEO</v>
          </cell>
          <cell r="E398">
            <v>7</v>
          </cell>
          <cell r="F398" t="str">
            <v>/</v>
          </cell>
          <cell r="G398">
            <v>38</v>
          </cell>
          <cell r="H398">
            <v>38</v>
          </cell>
        </row>
        <row r="399">
          <cell r="B399">
            <v>22104175</v>
          </cell>
          <cell r="C399" t="str">
            <v>LASAK</v>
          </cell>
          <cell r="D399" t="str">
            <v>ADAM</v>
          </cell>
          <cell r="E399">
            <v>4</v>
          </cell>
          <cell r="F399" t="str">
            <v>/</v>
          </cell>
          <cell r="G399">
            <v>47.4</v>
          </cell>
          <cell r="H399">
            <v>47.4</v>
          </cell>
        </row>
        <row r="400">
          <cell r="B400">
            <v>22109621</v>
          </cell>
          <cell r="C400" t="str">
            <v>LAUGEL</v>
          </cell>
          <cell r="D400" t="str">
            <v>NATHAN</v>
          </cell>
          <cell r="E400">
            <v>7</v>
          </cell>
          <cell r="H400" t="str">
            <v>ABI</v>
          </cell>
        </row>
        <row r="401">
          <cell r="B401">
            <v>22111580</v>
          </cell>
          <cell r="C401" t="str">
            <v>LAYMAND</v>
          </cell>
          <cell r="D401" t="str">
            <v>EWAN</v>
          </cell>
          <cell r="E401">
            <v>6</v>
          </cell>
          <cell r="F401">
            <v>44</v>
          </cell>
          <cell r="G401">
            <v>44.1</v>
          </cell>
          <cell r="H401">
            <v>44.1</v>
          </cell>
        </row>
        <row r="402">
          <cell r="B402">
            <v>22009343</v>
          </cell>
          <cell r="C402" t="str">
            <v>LAZRAQUE</v>
          </cell>
          <cell r="D402" t="str">
            <v>JAWED</v>
          </cell>
          <cell r="E402">
            <v>5</v>
          </cell>
          <cell r="F402">
            <v>49.6</v>
          </cell>
          <cell r="G402">
            <v>52.1</v>
          </cell>
          <cell r="H402">
            <v>52.1</v>
          </cell>
        </row>
        <row r="403">
          <cell r="B403">
            <v>22008859</v>
          </cell>
          <cell r="C403" t="str">
            <v>LE NAGARD</v>
          </cell>
          <cell r="D403" t="str">
            <v>THIBAUT</v>
          </cell>
          <cell r="E403">
            <v>3</v>
          </cell>
          <cell r="H403" t="str">
            <v>ABI</v>
          </cell>
        </row>
        <row r="404">
          <cell r="B404">
            <v>22105266</v>
          </cell>
          <cell r="C404" t="str">
            <v>LÉA</v>
          </cell>
          <cell r="D404" t="str">
            <v>BRYANO</v>
          </cell>
          <cell r="E404">
            <v>8</v>
          </cell>
          <cell r="F404">
            <v>49</v>
          </cell>
          <cell r="G404">
            <v>51.2</v>
          </cell>
          <cell r="H404">
            <v>51.2</v>
          </cell>
        </row>
        <row r="405">
          <cell r="B405">
            <v>22107254</v>
          </cell>
          <cell r="C405" t="str">
            <v>LECCA</v>
          </cell>
          <cell r="D405" t="str">
            <v>THOMAS</v>
          </cell>
          <cell r="E405">
            <v>7</v>
          </cell>
          <cell r="F405" t="str">
            <v>dispensé</v>
          </cell>
          <cell r="G405" t="str">
            <v>dispensé</v>
          </cell>
          <cell r="H405" t="str">
            <v>DSP</v>
          </cell>
        </row>
        <row r="406">
          <cell r="B406">
            <v>22013263</v>
          </cell>
          <cell r="C406" t="str">
            <v>LECCE</v>
          </cell>
          <cell r="D406" t="str">
            <v>BAPTISTE</v>
          </cell>
          <cell r="E406">
            <v>1</v>
          </cell>
          <cell r="H406" t="str">
            <v>ABI</v>
          </cell>
        </row>
        <row r="407">
          <cell r="B407">
            <v>22103270</v>
          </cell>
          <cell r="C407" t="str">
            <v>LECHNER</v>
          </cell>
          <cell r="D407" t="str">
            <v>LUCAS</v>
          </cell>
          <cell r="E407">
            <v>6</v>
          </cell>
          <cell r="F407">
            <v>40.200000000000003</v>
          </cell>
          <cell r="G407">
            <v>43.4</v>
          </cell>
          <cell r="H407">
            <v>43.4</v>
          </cell>
        </row>
        <row r="408">
          <cell r="B408">
            <v>22106506</v>
          </cell>
          <cell r="C408" t="str">
            <v>LEDRU</v>
          </cell>
          <cell r="D408" t="str">
            <v>NOE</v>
          </cell>
          <cell r="E408">
            <v>9</v>
          </cell>
          <cell r="F408">
            <v>47.7</v>
          </cell>
          <cell r="G408">
            <v>46.8</v>
          </cell>
          <cell r="H408">
            <v>47.7</v>
          </cell>
        </row>
        <row r="409">
          <cell r="B409">
            <v>22102926</v>
          </cell>
          <cell r="C409" t="str">
            <v>LEGER</v>
          </cell>
          <cell r="D409" t="str">
            <v>CORENTIN</v>
          </cell>
          <cell r="E409">
            <v>3</v>
          </cell>
          <cell r="F409">
            <v>41.4</v>
          </cell>
          <cell r="G409">
            <v>40.4</v>
          </cell>
          <cell r="H409">
            <v>41.4</v>
          </cell>
        </row>
        <row r="410">
          <cell r="B410">
            <v>22108937</v>
          </cell>
          <cell r="C410" t="str">
            <v>LEICHTENBERG</v>
          </cell>
          <cell r="D410" t="str">
            <v>BENOÎT</v>
          </cell>
          <cell r="E410">
            <v>7</v>
          </cell>
          <cell r="F410">
            <v>47.9</v>
          </cell>
          <cell r="G410">
            <v>52.3</v>
          </cell>
          <cell r="H410">
            <v>52.3</v>
          </cell>
        </row>
        <row r="411">
          <cell r="B411">
            <v>22005085</v>
          </cell>
          <cell r="C411" t="str">
            <v>LEIPP</v>
          </cell>
          <cell r="D411" t="str">
            <v>CORENTIN</v>
          </cell>
          <cell r="E411">
            <v>1</v>
          </cell>
          <cell r="H411" t="str">
            <v>ABI</v>
          </cell>
        </row>
        <row r="412">
          <cell r="B412">
            <v>22123372</v>
          </cell>
          <cell r="C412" t="str">
            <v xml:space="preserve">LEKHNATI </v>
          </cell>
          <cell r="D412" t="str">
            <v>BADR</v>
          </cell>
          <cell r="E412">
            <v>10</v>
          </cell>
          <cell r="H412" t="str">
            <v>ABI</v>
          </cell>
        </row>
        <row r="413">
          <cell r="B413">
            <v>22005752</v>
          </cell>
          <cell r="C413" t="str">
            <v>LELIÈVRE</v>
          </cell>
          <cell r="D413" t="str">
            <v>JORIS</v>
          </cell>
          <cell r="E413">
            <v>4</v>
          </cell>
          <cell r="H413" t="str">
            <v>ABI</v>
          </cell>
        </row>
        <row r="414">
          <cell r="B414">
            <v>22107417</v>
          </cell>
          <cell r="C414" t="str">
            <v>LEMPEREUR</v>
          </cell>
          <cell r="D414" t="str">
            <v>ELWEN</v>
          </cell>
          <cell r="E414">
            <v>6</v>
          </cell>
          <cell r="F414">
            <v>37.5</v>
          </cell>
          <cell r="G414">
            <v>35.5</v>
          </cell>
          <cell r="H414">
            <v>37.5</v>
          </cell>
        </row>
        <row r="415">
          <cell r="B415">
            <v>22120079</v>
          </cell>
          <cell r="C415" t="str">
            <v>LEMPEREUR</v>
          </cell>
          <cell r="D415" t="str">
            <v>LOÏC</v>
          </cell>
          <cell r="E415">
            <v>7</v>
          </cell>
          <cell r="F415">
            <v>46.5</v>
          </cell>
          <cell r="G415" t="str">
            <v>non valide</v>
          </cell>
          <cell r="H415">
            <v>46.5</v>
          </cell>
        </row>
        <row r="416">
          <cell r="B416">
            <v>22114611</v>
          </cell>
          <cell r="C416" t="str">
            <v>LERSCH</v>
          </cell>
          <cell r="D416" t="str">
            <v>MATEO</v>
          </cell>
          <cell r="E416">
            <v>8</v>
          </cell>
          <cell r="F416">
            <v>0</v>
          </cell>
          <cell r="G416">
            <v>0</v>
          </cell>
          <cell r="H416" t="str">
            <v>ABI</v>
          </cell>
        </row>
        <row r="417">
          <cell r="B417">
            <v>22107550</v>
          </cell>
          <cell r="C417" t="str">
            <v>LESCOUT</v>
          </cell>
          <cell r="D417" t="str">
            <v>ROBIN</v>
          </cell>
          <cell r="E417">
            <v>1</v>
          </cell>
          <cell r="F417">
            <v>43.5</v>
          </cell>
          <cell r="G417">
            <v>38.9</v>
          </cell>
          <cell r="H417">
            <v>43.5</v>
          </cell>
        </row>
        <row r="418">
          <cell r="B418">
            <v>22109554</v>
          </cell>
          <cell r="C418" t="str">
            <v>LESCOUTE</v>
          </cell>
          <cell r="D418" t="str">
            <v>DJIBRIL</v>
          </cell>
          <cell r="E418">
            <v>10</v>
          </cell>
          <cell r="F418">
            <v>42.2</v>
          </cell>
          <cell r="G418">
            <v>44.1</v>
          </cell>
          <cell r="H418">
            <v>44.1</v>
          </cell>
        </row>
        <row r="419">
          <cell r="B419">
            <v>22108132</v>
          </cell>
          <cell r="C419" t="str">
            <v>LESNIAK</v>
          </cell>
          <cell r="D419" t="str">
            <v>BAPTISTE</v>
          </cell>
          <cell r="E419">
            <v>9</v>
          </cell>
          <cell r="F419">
            <v>40.4</v>
          </cell>
          <cell r="G419">
            <v>39.299999999999997</v>
          </cell>
          <cell r="H419">
            <v>40.4</v>
          </cell>
        </row>
        <row r="420">
          <cell r="B420">
            <v>21909616</v>
          </cell>
          <cell r="C420" t="str">
            <v>LEVACHER</v>
          </cell>
          <cell r="D420" t="str">
            <v>FABIEN</v>
          </cell>
          <cell r="E420">
            <v>3</v>
          </cell>
          <cell r="H420" t="str">
            <v>ABI</v>
          </cell>
        </row>
        <row r="421">
          <cell r="B421">
            <v>21913775</v>
          </cell>
          <cell r="C421" t="str">
            <v>LIDIN</v>
          </cell>
          <cell r="D421" t="str">
            <v>LUCAS</v>
          </cell>
          <cell r="E421">
            <v>3</v>
          </cell>
          <cell r="F421">
            <v>33.700000000000003</v>
          </cell>
          <cell r="G421">
            <v>36.799999999999997</v>
          </cell>
          <cell r="H421">
            <v>36.799999999999997</v>
          </cell>
        </row>
        <row r="422">
          <cell r="B422">
            <v>22103157</v>
          </cell>
          <cell r="C422" t="str">
            <v>LIEBER</v>
          </cell>
          <cell r="D422" t="str">
            <v>NOAH</v>
          </cell>
          <cell r="E422">
            <v>3</v>
          </cell>
          <cell r="F422">
            <v>35.700000000000003</v>
          </cell>
          <cell r="G422">
            <v>36.1</v>
          </cell>
          <cell r="H422">
            <v>36.1</v>
          </cell>
        </row>
        <row r="423">
          <cell r="B423">
            <v>22111846</v>
          </cell>
          <cell r="C423" t="str">
            <v>LIENHARD</v>
          </cell>
          <cell r="D423" t="str">
            <v>TITOUAN</v>
          </cell>
          <cell r="E423">
            <v>2</v>
          </cell>
          <cell r="F423" t="str">
            <v>non valide</v>
          </cell>
          <cell r="G423">
            <v>42.1</v>
          </cell>
          <cell r="H423">
            <v>42.1</v>
          </cell>
        </row>
        <row r="424">
          <cell r="B424">
            <v>22104657</v>
          </cell>
          <cell r="C424" t="str">
            <v>LINDAUER</v>
          </cell>
          <cell r="D424" t="str">
            <v>EMMA</v>
          </cell>
          <cell r="E424">
            <v>1</v>
          </cell>
          <cell r="F424">
            <v>35.6</v>
          </cell>
          <cell r="G424">
            <v>36.799999999999997</v>
          </cell>
          <cell r="H424">
            <v>36.799999999999997</v>
          </cell>
        </row>
        <row r="425">
          <cell r="B425">
            <v>22013728</v>
          </cell>
          <cell r="C425" t="str">
            <v>LIROT</v>
          </cell>
          <cell r="D425" t="str">
            <v>BAPTISTE</v>
          </cell>
          <cell r="E425">
            <v>4</v>
          </cell>
          <cell r="F425" t="str">
            <v>/</v>
          </cell>
          <cell r="G425">
            <v>30</v>
          </cell>
          <cell r="H425">
            <v>30</v>
          </cell>
        </row>
        <row r="426">
          <cell r="B426">
            <v>22100209</v>
          </cell>
          <cell r="C426" t="str">
            <v>LO</v>
          </cell>
          <cell r="D426" t="str">
            <v>THI LINA</v>
          </cell>
          <cell r="E426">
            <v>7</v>
          </cell>
          <cell r="F426">
            <v>27</v>
          </cell>
          <cell r="G426">
            <v>30</v>
          </cell>
          <cell r="H426">
            <v>30</v>
          </cell>
        </row>
        <row r="427">
          <cell r="B427">
            <v>22104610</v>
          </cell>
          <cell r="C427" t="str">
            <v>LOBSTEIN</v>
          </cell>
          <cell r="D427" t="str">
            <v>CHARLOTTE</v>
          </cell>
          <cell r="E427">
            <v>2</v>
          </cell>
          <cell r="H427" t="str">
            <v>ABI</v>
          </cell>
        </row>
        <row r="428">
          <cell r="B428">
            <v>21902474</v>
          </cell>
          <cell r="C428" t="str">
            <v>LOEHR</v>
          </cell>
          <cell r="D428" t="str">
            <v>PIERRICK</v>
          </cell>
          <cell r="E428">
            <v>2</v>
          </cell>
          <cell r="F428">
            <v>55.2</v>
          </cell>
          <cell r="G428">
            <v>56.3</v>
          </cell>
          <cell r="H428">
            <v>56.3</v>
          </cell>
        </row>
        <row r="429">
          <cell r="B429">
            <v>22112389</v>
          </cell>
          <cell r="C429" t="str">
            <v>LONGCHAMP</v>
          </cell>
          <cell r="D429" t="str">
            <v>CORENTIN</v>
          </cell>
          <cell r="E429">
            <v>1</v>
          </cell>
          <cell r="F429" t="str">
            <v>non valide</v>
          </cell>
          <cell r="G429">
            <v>37.9</v>
          </cell>
          <cell r="H429">
            <v>37.9</v>
          </cell>
        </row>
        <row r="430">
          <cell r="B430">
            <v>22013061</v>
          </cell>
          <cell r="C430" t="str">
            <v>LOPEZ</v>
          </cell>
          <cell r="D430" t="str">
            <v>HUGO</v>
          </cell>
          <cell r="E430">
            <v>2</v>
          </cell>
          <cell r="H430" t="str">
            <v>ABI</v>
          </cell>
        </row>
        <row r="431">
          <cell r="B431">
            <v>22108036</v>
          </cell>
          <cell r="C431" t="str">
            <v>LORCET</v>
          </cell>
          <cell r="D431" t="str">
            <v>JOANE</v>
          </cell>
          <cell r="E431">
            <v>10</v>
          </cell>
          <cell r="F431">
            <v>29.3</v>
          </cell>
          <cell r="G431">
            <v>30.8</v>
          </cell>
          <cell r="H431">
            <v>30.8</v>
          </cell>
        </row>
        <row r="432">
          <cell r="B432">
            <v>22119799</v>
          </cell>
          <cell r="C432" t="str">
            <v>LOUBEN</v>
          </cell>
          <cell r="D432" t="str">
            <v>MOHAMED</v>
          </cell>
          <cell r="E432">
            <v>1</v>
          </cell>
          <cell r="H432" t="str">
            <v>ABI</v>
          </cell>
        </row>
        <row r="433">
          <cell r="B433">
            <v>22005358</v>
          </cell>
          <cell r="C433" t="str">
            <v>LOUCHE</v>
          </cell>
          <cell r="D433" t="str">
            <v>ÉRIC</v>
          </cell>
          <cell r="E433">
            <v>5</v>
          </cell>
          <cell r="H433" t="str">
            <v>ABI</v>
          </cell>
        </row>
        <row r="434">
          <cell r="B434">
            <v>22106315</v>
          </cell>
          <cell r="C434" t="str">
            <v>LOUKARIF</v>
          </cell>
          <cell r="D434" t="str">
            <v>NASSIM</v>
          </cell>
          <cell r="E434">
            <v>2</v>
          </cell>
          <cell r="F434">
            <v>36.1</v>
          </cell>
          <cell r="G434" t="str">
            <v>non valide</v>
          </cell>
          <cell r="H434">
            <v>36.1</v>
          </cell>
        </row>
        <row r="435">
          <cell r="B435">
            <v>22120237</v>
          </cell>
          <cell r="C435" t="str">
            <v>LOURENCO</v>
          </cell>
          <cell r="D435" t="str">
            <v>MANON</v>
          </cell>
          <cell r="E435">
            <v>6</v>
          </cell>
          <cell r="F435" t="str">
            <v>/</v>
          </cell>
          <cell r="G435">
            <v>31.4</v>
          </cell>
          <cell r="H435">
            <v>31.4</v>
          </cell>
        </row>
        <row r="436">
          <cell r="B436">
            <v>22121273</v>
          </cell>
          <cell r="C436" t="str">
            <v>LOUX</v>
          </cell>
          <cell r="D436" t="str">
            <v>YANIS</v>
          </cell>
          <cell r="E436">
            <v>7</v>
          </cell>
          <cell r="F436">
            <v>39.4</v>
          </cell>
          <cell r="G436">
            <v>40.4</v>
          </cell>
          <cell r="H436">
            <v>40.4</v>
          </cell>
        </row>
        <row r="437">
          <cell r="B437">
            <v>22111250</v>
          </cell>
          <cell r="C437" t="str">
            <v>LUDWILLER</v>
          </cell>
          <cell r="D437" t="str">
            <v>MATTÉO</v>
          </cell>
          <cell r="E437">
            <v>4</v>
          </cell>
          <cell r="F437">
            <v>53.2</v>
          </cell>
          <cell r="G437">
            <v>54.7</v>
          </cell>
          <cell r="H437">
            <v>54.7</v>
          </cell>
        </row>
        <row r="438">
          <cell r="B438">
            <v>22114512</v>
          </cell>
          <cell r="C438" t="str">
            <v>LUX</v>
          </cell>
          <cell r="D438" t="str">
            <v>EMMA</v>
          </cell>
          <cell r="E438">
            <v>4</v>
          </cell>
          <cell r="F438">
            <v>27</v>
          </cell>
          <cell r="G438">
            <v>26.6</v>
          </cell>
          <cell r="H438">
            <v>27</v>
          </cell>
        </row>
        <row r="439">
          <cell r="B439">
            <v>22107188</v>
          </cell>
          <cell r="C439" t="str">
            <v>LUX</v>
          </cell>
          <cell r="D439" t="str">
            <v>THÉO</v>
          </cell>
          <cell r="E439">
            <v>6</v>
          </cell>
          <cell r="F439" t="str">
            <v>/</v>
          </cell>
          <cell r="G439">
            <v>30.5</v>
          </cell>
          <cell r="H439">
            <v>30.5</v>
          </cell>
        </row>
        <row r="440">
          <cell r="B440">
            <v>21909919</v>
          </cell>
          <cell r="C440" t="str">
            <v>LUZ DUARTE</v>
          </cell>
          <cell r="D440" t="str">
            <v>ALEXANDRE</v>
          </cell>
          <cell r="E440">
            <v>2</v>
          </cell>
          <cell r="H440" t="str">
            <v>ABI</v>
          </cell>
        </row>
        <row r="441">
          <cell r="B441">
            <v>22112554</v>
          </cell>
          <cell r="C441" t="str">
            <v>LUZOLO</v>
          </cell>
          <cell r="D441" t="str">
            <v>MEDI</v>
          </cell>
          <cell r="E441">
            <v>5</v>
          </cell>
          <cell r="F441">
            <v>41.2</v>
          </cell>
          <cell r="G441">
            <v>40.200000000000003</v>
          </cell>
          <cell r="H441">
            <v>41.2</v>
          </cell>
        </row>
        <row r="442">
          <cell r="B442">
            <v>22110891</v>
          </cell>
          <cell r="C442" t="str">
            <v>LY</v>
          </cell>
          <cell r="D442" t="str">
            <v>ARNAUD</v>
          </cell>
          <cell r="E442">
            <v>5</v>
          </cell>
          <cell r="F442">
            <v>42.8</v>
          </cell>
          <cell r="G442">
            <v>42.8</v>
          </cell>
          <cell r="H442">
            <v>42.8</v>
          </cell>
        </row>
        <row r="443">
          <cell r="B443">
            <v>22009081</v>
          </cell>
          <cell r="C443" t="str">
            <v>LY</v>
          </cell>
          <cell r="D443" t="str">
            <v>JULIAN</v>
          </cell>
          <cell r="E443">
            <v>5</v>
          </cell>
          <cell r="H443" t="str">
            <v>ABI</v>
          </cell>
        </row>
        <row r="444">
          <cell r="B444">
            <v>22012704</v>
          </cell>
          <cell r="C444" t="str">
            <v>LY</v>
          </cell>
          <cell r="D444" t="str">
            <v>NICOLAS</v>
          </cell>
          <cell r="E444">
            <v>2</v>
          </cell>
          <cell r="F444">
            <v>47.7</v>
          </cell>
          <cell r="G444">
            <v>41.5</v>
          </cell>
          <cell r="H444">
            <v>47.7</v>
          </cell>
        </row>
        <row r="445">
          <cell r="B445">
            <v>22105326</v>
          </cell>
          <cell r="C445" t="str">
            <v>MACK</v>
          </cell>
          <cell r="D445" t="str">
            <v>ZOÉ</v>
          </cell>
          <cell r="E445">
            <v>2</v>
          </cell>
          <cell r="F445" t="str">
            <v>non valide</v>
          </cell>
          <cell r="G445">
            <v>31.4</v>
          </cell>
          <cell r="H445">
            <v>31.4</v>
          </cell>
        </row>
        <row r="446">
          <cell r="B446">
            <v>22109605</v>
          </cell>
          <cell r="C446" t="str">
            <v>MACQUET-- BURGY</v>
          </cell>
          <cell r="D446" t="str">
            <v>LORENZO</v>
          </cell>
          <cell r="E446">
            <v>6</v>
          </cell>
          <cell r="F446">
            <v>31.4</v>
          </cell>
          <cell r="G446">
            <v>30.5</v>
          </cell>
          <cell r="H446">
            <v>31.4</v>
          </cell>
        </row>
        <row r="447">
          <cell r="B447">
            <v>22107442</v>
          </cell>
          <cell r="C447" t="str">
            <v>MAËS</v>
          </cell>
          <cell r="D447" t="str">
            <v>RAPHAËL</v>
          </cell>
          <cell r="E447">
            <v>10</v>
          </cell>
          <cell r="F447" t="str">
            <v>DISPENSE</v>
          </cell>
          <cell r="H447" t="str">
            <v>DSP</v>
          </cell>
        </row>
        <row r="448">
          <cell r="B448">
            <v>22108327</v>
          </cell>
          <cell r="C448" t="str">
            <v>MAGNE</v>
          </cell>
          <cell r="D448" t="str">
            <v>GLENN</v>
          </cell>
          <cell r="E448">
            <v>8</v>
          </cell>
          <cell r="F448">
            <v>44.3</v>
          </cell>
          <cell r="G448">
            <v>43.8</v>
          </cell>
          <cell r="H448">
            <v>44.3</v>
          </cell>
        </row>
        <row r="449">
          <cell r="B449">
            <v>22102117</v>
          </cell>
          <cell r="C449" t="str">
            <v>MAGNE</v>
          </cell>
          <cell r="D449" t="str">
            <v>JOLAN</v>
          </cell>
          <cell r="E449">
            <v>5</v>
          </cell>
          <cell r="F449">
            <v>45.8</v>
          </cell>
          <cell r="G449">
            <v>47.4</v>
          </cell>
          <cell r="H449">
            <v>47.4</v>
          </cell>
        </row>
        <row r="450">
          <cell r="B450">
            <v>22009423</v>
          </cell>
          <cell r="C450" t="str">
            <v>MAGY</v>
          </cell>
          <cell r="D450" t="str">
            <v>LEONIE</v>
          </cell>
          <cell r="E450">
            <v>5</v>
          </cell>
          <cell r="H450" t="str">
            <v>ABI</v>
          </cell>
        </row>
        <row r="451">
          <cell r="B451">
            <v>22107011</v>
          </cell>
          <cell r="C451" t="str">
            <v>MAIGNANT</v>
          </cell>
          <cell r="D451" t="str">
            <v>AXEL</v>
          </cell>
          <cell r="E451">
            <v>2</v>
          </cell>
          <cell r="F451">
            <v>43.1</v>
          </cell>
          <cell r="G451">
            <v>42.7</v>
          </cell>
          <cell r="H451">
            <v>43.1</v>
          </cell>
        </row>
        <row r="452">
          <cell r="B452">
            <v>22118732</v>
          </cell>
          <cell r="C452" t="str">
            <v>MAILLIER</v>
          </cell>
          <cell r="D452" t="str">
            <v>PAULINE</v>
          </cell>
          <cell r="E452">
            <v>6</v>
          </cell>
          <cell r="F452">
            <v>32.5</v>
          </cell>
          <cell r="G452">
            <v>33.4</v>
          </cell>
          <cell r="H452">
            <v>33.4</v>
          </cell>
        </row>
        <row r="453">
          <cell r="B453">
            <v>22109311</v>
          </cell>
          <cell r="C453" t="str">
            <v>MAJRI</v>
          </cell>
          <cell r="D453" t="str">
            <v>ZOHRA</v>
          </cell>
          <cell r="E453">
            <v>1</v>
          </cell>
          <cell r="F453">
            <v>25.2</v>
          </cell>
          <cell r="G453">
            <v>26.5</v>
          </cell>
          <cell r="H453">
            <v>26.5</v>
          </cell>
        </row>
        <row r="454">
          <cell r="B454">
            <v>22105354</v>
          </cell>
          <cell r="C454" t="str">
            <v>MALELA</v>
          </cell>
          <cell r="D454" t="str">
            <v>TIMOTHÉE</v>
          </cell>
          <cell r="E454">
            <v>6</v>
          </cell>
          <cell r="F454">
            <v>49.6</v>
          </cell>
          <cell r="G454">
            <v>52.3</v>
          </cell>
          <cell r="H454">
            <v>52.3</v>
          </cell>
        </row>
        <row r="455">
          <cell r="B455">
            <v>22104403</v>
          </cell>
          <cell r="C455" t="str">
            <v>MALLEN</v>
          </cell>
          <cell r="D455" t="str">
            <v>LUCIE</v>
          </cell>
          <cell r="E455">
            <v>9</v>
          </cell>
          <cell r="F455">
            <v>34.200000000000003</v>
          </cell>
          <cell r="G455" t="str">
            <v>non valide</v>
          </cell>
          <cell r="H455">
            <v>34.200000000000003</v>
          </cell>
        </row>
        <row r="456">
          <cell r="B456">
            <v>22118437</v>
          </cell>
          <cell r="C456" t="str">
            <v>MAMA A</v>
          </cell>
          <cell r="D456" t="str">
            <v>NADIL</v>
          </cell>
          <cell r="E456">
            <v>2</v>
          </cell>
          <cell r="F456">
            <v>44.6</v>
          </cell>
          <cell r="G456">
            <v>44.1</v>
          </cell>
          <cell r="H456">
            <v>44.6</v>
          </cell>
        </row>
        <row r="457">
          <cell r="B457">
            <v>22013616</v>
          </cell>
          <cell r="C457" t="str">
            <v>MARCHAIS</v>
          </cell>
          <cell r="D457" t="str">
            <v>LORINE</v>
          </cell>
          <cell r="E457">
            <v>3</v>
          </cell>
          <cell r="F457">
            <v>18.7</v>
          </cell>
          <cell r="G457">
            <v>15.3</v>
          </cell>
          <cell r="H457">
            <v>18.7</v>
          </cell>
        </row>
        <row r="458">
          <cell r="B458">
            <v>22106196</v>
          </cell>
          <cell r="C458" t="str">
            <v>MARCHANDISE</v>
          </cell>
          <cell r="D458" t="str">
            <v>CÉLIAN</v>
          </cell>
          <cell r="E458">
            <v>10</v>
          </cell>
          <cell r="F458">
            <v>45.2</v>
          </cell>
          <cell r="G458">
            <v>42.8</v>
          </cell>
          <cell r="H458">
            <v>45.2</v>
          </cell>
        </row>
        <row r="459">
          <cell r="B459">
            <v>22113430</v>
          </cell>
          <cell r="C459" t="str">
            <v>MARDIROSSIAN</v>
          </cell>
          <cell r="D459" t="str">
            <v>VAINA</v>
          </cell>
          <cell r="E459">
            <v>8</v>
          </cell>
          <cell r="F459">
            <v>34.700000000000003</v>
          </cell>
          <cell r="G459">
            <v>35.299999999999997</v>
          </cell>
          <cell r="H459">
            <v>35.299999999999997</v>
          </cell>
        </row>
        <row r="460">
          <cell r="B460">
            <v>22011532</v>
          </cell>
          <cell r="C460" t="str">
            <v>MARIN</v>
          </cell>
          <cell r="D460" t="str">
            <v>GAUTHIER</v>
          </cell>
          <cell r="E460">
            <v>4</v>
          </cell>
          <cell r="H460" t="str">
            <v>ABI</v>
          </cell>
        </row>
        <row r="461">
          <cell r="B461">
            <v>22011096</v>
          </cell>
          <cell r="C461" t="str">
            <v>MARQUIS</v>
          </cell>
          <cell r="D461" t="str">
            <v>DORIANNE</v>
          </cell>
          <cell r="E461">
            <v>10</v>
          </cell>
          <cell r="F461">
            <v>33.9</v>
          </cell>
          <cell r="G461">
            <v>32.4</v>
          </cell>
          <cell r="H461">
            <v>33.9</v>
          </cell>
        </row>
        <row r="462">
          <cell r="B462">
            <v>22110343</v>
          </cell>
          <cell r="C462" t="str">
            <v>MARRIERE</v>
          </cell>
          <cell r="D462" t="str">
            <v>PIERRE</v>
          </cell>
          <cell r="E462">
            <v>1</v>
          </cell>
          <cell r="F462">
            <v>34.200000000000003</v>
          </cell>
          <cell r="G462">
            <v>34.700000000000003</v>
          </cell>
          <cell r="H462">
            <v>34.700000000000003</v>
          </cell>
        </row>
        <row r="463">
          <cell r="B463">
            <v>22108269</v>
          </cell>
          <cell r="C463" t="str">
            <v>MARSAL</v>
          </cell>
          <cell r="D463" t="str">
            <v>JULES</v>
          </cell>
          <cell r="E463">
            <v>5</v>
          </cell>
          <cell r="F463">
            <v>46.5</v>
          </cell>
          <cell r="G463">
            <v>49.1</v>
          </cell>
          <cell r="H463">
            <v>49.1</v>
          </cell>
        </row>
        <row r="464">
          <cell r="B464">
            <v>22012585</v>
          </cell>
          <cell r="C464" t="str">
            <v>MARSAT</v>
          </cell>
          <cell r="D464" t="str">
            <v>FÉLIX</v>
          </cell>
          <cell r="E464">
            <v>2</v>
          </cell>
          <cell r="H464" t="str">
            <v>ABI</v>
          </cell>
        </row>
        <row r="465">
          <cell r="B465">
            <v>22118447</v>
          </cell>
          <cell r="C465" t="str">
            <v>MARTIN</v>
          </cell>
          <cell r="D465" t="str">
            <v>VICTOR</v>
          </cell>
          <cell r="E465">
            <v>2</v>
          </cell>
          <cell r="F465">
            <v>48.7</v>
          </cell>
          <cell r="G465">
            <v>49.7</v>
          </cell>
          <cell r="H465">
            <v>49.7</v>
          </cell>
        </row>
        <row r="466">
          <cell r="B466">
            <v>22105412</v>
          </cell>
          <cell r="C466" t="str">
            <v>MARTINET</v>
          </cell>
          <cell r="D466" t="str">
            <v>MÉLISSA</v>
          </cell>
          <cell r="E466">
            <v>1</v>
          </cell>
          <cell r="F466">
            <v>36</v>
          </cell>
          <cell r="G466">
            <v>33.4</v>
          </cell>
          <cell r="H466">
            <v>36</v>
          </cell>
        </row>
        <row r="467">
          <cell r="B467">
            <v>22106918</v>
          </cell>
          <cell r="C467" t="str">
            <v>MASSELOT</v>
          </cell>
          <cell r="D467" t="str">
            <v>OCÉANE</v>
          </cell>
          <cell r="E467">
            <v>6</v>
          </cell>
          <cell r="F467">
            <v>32.6</v>
          </cell>
          <cell r="G467">
            <v>33.299999999999997</v>
          </cell>
          <cell r="H467">
            <v>33.299999999999997</v>
          </cell>
        </row>
        <row r="468">
          <cell r="B468">
            <v>22111052</v>
          </cell>
          <cell r="C468" t="str">
            <v>MASSON</v>
          </cell>
          <cell r="D468" t="str">
            <v>TRISTAN</v>
          </cell>
          <cell r="E468">
            <v>2</v>
          </cell>
          <cell r="F468">
            <v>21.6</v>
          </cell>
          <cell r="G468">
            <v>25.6</v>
          </cell>
          <cell r="H468">
            <v>25.6</v>
          </cell>
        </row>
        <row r="469">
          <cell r="B469">
            <v>22112677</v>
          </cell>
          <cell r="C469" t="str">
            <v>MATHERN</v>
          </cell>
          <cell r="D469" t="str">
            <v>LILIAN</v>
          </cell>
          <cell r="E469">
            <v>7</v>
          </cell>
          <cell r="F469" t="str">
            <v>/</v>
          </cell>
          <cell r="G469">
            <v>49.9</v>
          </cell>
          <cell r="H469">
            <v>49.9</v>
          </cell>
        </row>
        <row r="470">
          <cell r="B470">
            <v>22103144</v>
          </cell>
          <cell r="C470" t="str">
            <v>MATHERY</v>
          </cell>
          <cell r="D470" t="str">
            <v>NINON</v>
          </cell>
          <cell r="E470">
            <v>2</v>
          </cell>
          <cell r="F470" t="str">
            <v>dispensée</v>
          </cell>
          <cell r="H470" t="str">
            <v>DSP</v>
          </cell>
        </row>
        <row r="471">
          <cell r="B471">
            <v>21910833</v>
          </cell>
          <cell r="C471" t="str">
            <v>MATOS SOUSA</v>
          </cell>
          <cell r="D471" t="str">
            <v>RODRIGO</v>
          </cell>
          <cell r="E471">
            <v>10</v>
          </cell>
          <cell r="F471" t="str">
            <v xml:space="preserve">non valide </v>
          </cell>
          <cell r="G471">
            <v>24.7</v>
          </cell>
          <cell r="H471">
            <v>24.7</v>
          </cell>
        </row>
        <row r="472">
          <cell r="B472">
            <v>22007350</v>
          </cell>
          <cell r="C472" t="str">
            <v>MAUHIN</v>
          </cell>
          <cell r="D472" t="str">
            <v>TANGUY</v>
          </cell>
          <cell r="E472">
            <v>5</v>
          </cell>
          <cell r="H472" t="str">
            <v>ABI</v>
          </cell>
        </row>
        <row r="473">
          <cell r="B473">
            <v>22109926</v>
          </cell>
          <cell r="C473" t="str">
            <v>MAURER</v>
          </cell>
          <cell r="D473" t="str">
            <v>LENA</v>
          </cell>
          <cell r="E473">
            <v>6</v>
          </cell>
          <cell r="F473">
            <v>29.3</v>
          </cell>
          <cell r="G473">
            <v>26.5</v>
          </cell>
          <cell r="H473">
            <v>29.3</v>
          </cell>
        </row>
        <row r="474">
          <cell r="B474">
            <v>22104702</v>
          </cell>
          <cell r="C474" t="str">
            <v>MAURIZE</v>
          </cell>
          <cell r="D474" t="str">
            <v>MARIE-AMALTHEE</v>
          </cell>
          <cell r="E474">
            <v>1</v>
          </cell>
          <cell r="F474">
            <v>33.299999999999997</v>
          </cell>
          <cell r="G474">
            <v>34.6</v>
          </cell>
          <cell r="H474">
            <v>34.6</v>
          </cell>
        </row>
        <row r="475">
          <cell r="B475">
            <v>22109483</v>
          </cell>
          <cell r="C475" t="str">
            <v>MAUVIARD</v>
          </cell>
          <cell r="D475" t="str">
            <v>JULES</v>
          </cell>
          <cell r="E475">
            <v>2</v>
          </cell>
          <cell r="F475">
            <v>39.4</v>
          </cell>
          <cell r="G475">
            <v>42</v>
          </cell>
          <cell r="H475">
            <v>42</v>
          </cell>
        </row>
        <row r="476">
          <cell r="B476">
            <v>22015056</v>
          </cell>
          <cell r="C476" t="str">
            <v>MAZELIN</v>
          </cell>
          <cell r="D476" t="str">
            <v>SIMON</v>
          </cell>
          <cell r="E476">
            <v>3</v>
          </cell>
          <cell r="F476">
            <v>46.5</v>
          </cell>
          <cell r="G476">
            <v>43.1</v>
          </cell>
          <cell r="H476">
            <v>46.5</v>
          </cell>
        </row>
        <row r="477">
          <cell r="B477">
            <v>22120154</v>
          </cell>
          <cell r="C477" t="str">
            <v>MECHERI</v>
          </cell>
          <cell r="D477" t="str">
            <v>AYA</v>
          </cell>
          <cell r="E477">
            <v>10</v>
          </cell>
          <cell r="H477" t="str">
            <v>ABI</v>
          </cell>
        </row>
        <row r="478">
          <cell r="B478">
            <v>22106734</v>
          </cell>
          <cell r="C478" t="str">
            <v>MECKERT</v>
          </cell>
          <cell r="D478" t="str">
            <v>ANTOINE</v>
          </cell>
          <cell r="E478">
            <v>3</v>
          </cell>
          <cell r="F478">
            <v>42.1</v>
          </cell>
          <cell r="G478">
            <v>42.1</v>
          </cell>
          <cell r="H478">
            <v>42.1</v>
          </cell>
        </row>
        <row r="479">
          <cell r="B479">
            <v>22014743</v>
          </cell>
          <cell r="C479" t="str">
            <v>MEGNIN</v>
          </cell>
          <cell r="D479" t="str">
            <v>IVANOE</v>
          </cell>
          <cell r="E479">
            <v>3</v>
          </cell>
          <cell r="H479" t="str">
            <v>ABI</v>
          </cell>
        </row>
        <row r="480">
          <cell r="B480">
            <v>22114831</v>
          </cell>
          <cell r="C480" t="str">
            <v>MEHAL</v>
          </cell>
          <cell r="D480" t="str">
            <v>LENA</v>
          </cell>
          <cell r="E480">
            <v>10</v>
          </cell>
          <cell r="F480">
            <v>42.5</v>
          </cell>
          <cell r="G480">
            <v>45.9</v>
          </cell>
          <cell r="H480">
            <v>45.9</v>
          </cell>
        </row>
        <row r="481">
          <cell r="B481">
            <v>22011646</v>
          </cell>
          <cell r="C481" t="str">
            <v>MEHDI</v>
          </cell>
          <cell r="D481" t="str">
            <v>YASSINE</v>
          </cell>
          <cell r="E481">
            <v>1</v>
          </cell>
          <cell r="F481">
            <v>41.6</v>
          </cell>
          <cell r="G481">
            <v>44.6</v>
          </cell>
          <cell r="H481">
            <v>44.6</v>
          </cell>
        </row>
        <row r="482">
          <cell r="B482">
            <v>22111550</v>
          </cell>
          <cell r="C482" t="str">
            <v>MEISTER</v>
          </cell>
          <cell r="D482" t="str">
            <v>LUCAS</v>
          </cell>
          <cell r="E482">
            <v>6</v>
          </cell>
          <cell r="F482" t="str">
            <v>/</v>
          </cell>
          <cell r="G482">
            <v>44.3</v>
          </cell>
          <cell r="H482">
            <v>44.3</v>
          </cell>
        </row>
        <row r="483">
          <cell r="B483">
            <v>22111673</v>
          </cell>
          <cell r="C483" t="str">
            <v>MEJIDOV</v>
          </cell>
          <cell r="D483" t="str">
            <v>RIZVAN</v>
          </cell>
          <cell r="E483">
            <v>2</v>
          </cell>
          <cell r="F483">
            <v>31.1</v>
          </cell>
          <cell r="G483">
            <v>33</v>
          </cell>
          <cell r="H483">
            <v>33</v>
          </cell>
        </row>
        <row r="484">
          <cell r="B484">
            <v>22117917</v>
          </cell>
          <cell r="C484" t="str">
            <v>MELO BOLANOS</v>
          </cell>
          <cell r="D484" t="str">
            <v>KEVIN</v>
          </cell>
          <cell r="E484">
            <v>2</v>
          </cell>
          <cell r="F484">
            <v>49.9</v>
          </cell>
          <cell r="G484">
            <v>50.8</v>
          </cell>
          <cell r="H484">
            <v>50.8</v>
          </cell>
        </row>
        <row r="485">
          <cell r="B485">
            <v>22108002</v>
          </cell>
          <cell r="C485" t="str">
            <v>MERAL</v>
          </cell>
          <cell r="D485" t="str">
            <v>OMER FARUK</v>
          </cell>
          <cell r="E485">
            <v>6</v>
          </cell>
          <cell r="F485" t="str">
            <v>/</v>
          </cell>
          <cell r="G485">
            <v>41.8</v>
          </cell>
          <cell r="H485">
            <v>41.8</v>
          </cell>
        </row>
        <row r="486">
          <cell r="B486">
            <v>22103538</v>
          </cell>
          <cell r="C486" t="str">
            <v>MERCIER</v>
          </cell>
          <cell r="D486" t="str">
            <v>LOUISE</v>
          </cell>
          <cell r="E486">
            <v>1</v>
          </cell>
          <cell r="F486">
            <v>26.9</v>
          </cell>
          <cell r="G486" t="str">
            <v>/</v>
          </cell>
          <cell r="H486">
            <v>26.9</v>
          </cell>
        </row>
        <row r="487">
          <cell r="B487">
            <v>22104201</v>
          </cell>
          <cell r="C487" t="str">
            <v>MERCKEL</v>
          </cell>
          <cell r="D487" t="str">
            <v>ADAM</v>
          </cell>
          <cell r="E487">
            <v>7</v>
          </cell>
          <cell r="F487">
            <v>51.2</v>
          </cell>
          <cell r="G487">
            <v>50.8</v>
          </cell>
          <cell r="H487">
            <v>51.2</v>
          </cell>
        </row>
        <row r="488">
          <cell r="B488">
            <v>22002493</v>
          </cell>
          <cell r="C488" t="str">
            <v>MERTZ</v>
          </cell>
          <cell r="D488" t="str">
            <v>HUSEYIN</v>
          </cell>
          <cell r="E488">
            <v>2</v>
          </cell>
          <cell r="H488" t="str">
            <v>ABI</v>
          </cell>
        </row>
        <row r="489">
          <cell r="B489">
            <v>22015233</v>
          </cell>
          <cell r="C489" t="str">
            <v>MERZOUGUI</v>
          </cell>
          <cell r="D489" t="str">
            <v>ILAN</v>
          </cell>
          <cell r="E489">
            <v>5</v>
          </cell>
          <cell r="H489" t="str">
            <v>ABI</v>
          </cell>
        </row>
        <row r="490">
          <cell r="B490">
            <v>22010550</v>
          </cell>
          <cell r="C490" t="str">
            <v>METZGER</v>
          </cell>
          <cell r="D490" t="str">
            <v>TRISTAN</v>
          </cell>
          <cell r="E490">
            <v>3</v>
          </cell>
          <cell r="H490" t="str">
            <v>ABI</v>
          </cell>
        </row>
        <row r="491">
          <cell r="B491">
            <v>22113848</v>
          </cell>
          <cell r="C491" t="str">
            <v>MEYER</v>
          </cell>
          <cell r="D491" t="str">
            <v>ERINE</v>
          </cell>
          <cell r="E491">
            <v>3</v>
          </cell>
          <cell r="F491" t="str">
            <v>non valide</v>
          </cell>
          <cell r="G491">
            <v>35.200000000000003</v>
          </cell>
          <cell r="H491">
            <v>35.200000000000003</v>
          </cell>
        </row>
        <row r="492">
          <cell r="B492">
            <v>22107598</v>
          </cell>
          <cell r="C492" t="str">
            <v>MEYER</v>
          </cell>
          <cell r="D492" t="str">
            <v>HUGO</v>
          </cell>
          <cell r="E492">
            <v>1</v>
          </cell>
          <cell r="H492" t="str">
            <v>ABI</v>
          </cell>
        </row>
        <row r="493">
          <cell r="B493">
            <v>22103727</v>
          </cell>
          <cell r="C493" t="str">
            <v>MEYER</v>
          </cell>
          <cell r="D493" t="str">
            <v>LISA</v>
          </cell>
          <cell r="E493">
            <v>2</v>
          </cell>
          <cell r="F493">
            <v>21.8</v>
          </cell>
          <cell r="G493">
            <v>22.7</v>
          </cell>
          <cell r="H493">
            <v>22.7</v>
          </cell>
        </row>
        <row r="494">
          <cell r="B494">
            <v>22004503</v>
          </cell>
          <cell r="C494" t="str">
            <v>MEYER</v>
          </cell>
          <cell r="D494" t="str">
            <v>RAPHAËL</v>
          </cell>
          <cell r="E494">
            <v>4</v>
          </cell>
          <cell r="H494" t="str">
            <v>ABI</v>
          </cell>
        </row>
        <row r="495">
          <cell r="B495">
            <v>22108057</v>
          </cell>
          <cell r="C495" t="str">
            <v>MICHEL</v>
          </cell>
          <cell r="D495" t="str">
            <v>CONSTANCE</v>
          </cell>
          <cell r="E495">
            <v>8</v>
          </cell>
          <cell r="F495">
            <v>27.1</v>
          </cell>
          <cell r="G495">
            <v>27.8</v>
          </cell>
          <cell r="H495">
            <v>27.8</v>
          </cell>
        </row>
        <row r="496">
          <cell r="B496">
            <v>22009745</v>
          </cell>
          <cell r="C496" t="str">
            <v>MICHEL--LEBLOIS</v>
          </cell>
          <cell r="D496" t="str">
            <v>MARIUS</v>
          </cell>
          <cell r="E496">
            <v>10</v>
          </cell>
          <cell r="H496" t="str">
            <v>ABI</v>
          </cell>
        </row>
        <row r="497">
          <cell r="B497">
            <v>22105157</v>
          </cell>
          <cell r="C497" t="str">
            <v>MICHON</v>
          </cell>
          <cell r="D497" t="str">
            <v>ROMAIN</v>
          </cell>
          <cell r="E497">
            <v>6</v>
          </cell>
          <cell r="F497">
            <v>42.2</v>
          </cell>
          <cell r="G497">
            <v>45.6</v>
          </cell>
          <cell r="H497">
            <v>45.6</v>
          </cell>
        </row>
        <row r="498">
          <cell r="B498">
            <v>22012755</v>
          </cell>
          <cell r="C498" t="str">
            <v>MISDJAN</v>
          </cell>
          <cell r="D498" t="str">
            <v>BIORAN</v>
          </cell>
          <cell r="E498">
            <v>6</v>
          </cell>
          <cell r="H498" t="str">
            <v>ABI</v>
          </cell>
        </row>
        <row r="499">
          <cell r="B499">
            <v>21914334</v>
          </cell>
          <cell r="C499" t="str">
            <v>MOATAMEDI</v>
          </cell>
          <cell r="D499" t="str">
            <v>NAVID</v>
          </cell>
          <cell r="E499">
            <v>3</v>
          </cell>
          <cell r="H499" t="str">
            <v>ABI</v>
          </cell>
        </row>
        <row r="500">
          <cell r="B500">
            <v>22104910</v>
          </cell>
          <cell r="C500" t="str">
            <v>MONTEIRO</v>
          </cell>
          <cell r="D500" t="str">
            <v>LOANE</v>
          </cell>
          <cell r="E500">
            <v>6</v>
          </cell>
          <cell r="F500">
            <v>24.3</v>
          </cell>
          <cell r="G500">
            <v>24.5</v>
          </cell>
          <cell r="H500">
            <v>24.5</v>
          </cell>
        </row>
        <row r="501">
          <cell r="B501">
            <v>22014343</v>
          </cell>
          <cell r="C501" t="str">
            <v>MONTENERI</v>
          </cell>
          <cell r="D501" t="str">
            <v>MAXIME</v>
          </cell>
          <cell r="E501">
            <v>3</v>
          </cell>
          <cell r="H501" t="str">
            <v>ABI</v>
          </cell>
        </row>
        <row r="502">
          <cell r="B502">
            <v>22118214</v>
          </cell>
          <cell r="C502" t="str">
            <v>MONTES-TERVILLOT</v>
          </cell>
          <cell r="D502" t="str">
            <v>LOU</v>
          </cell>
          <cell r="E502">
            <v>2</v>
          </cell>
          <cell r="F502">
            <v>57.9</v>
          </cell>
          <cell r="G502">
            <v>59</v>
          </cell>
          <cell r="H502">
            <v>59</v>
          </cell>
        </row>
        <row r="503">
          <cell r="B503">
            <v>22116030</v>
          </cell>
          <cell r="C503" t="str">
            <v>MONTIEL</v>
          </cell>
          <cell r="D503" t="str">
            <v>ALLAN</v>
          </cell>
          <cell r="E503">
            <v>8</v>
          </cell>
          <cell r="F503">
            <v>40</v>
          </cell>
          <cell r="G503">
            <v>42</v>
          </cell>
          <cell r="H503">
            <v>42</v>
          </cell>
        </row>
        <row r="504">
          <cell r="B504">
            <v>22118866</v>
          </cell>
          <cell r="C504" t="str">
            <v>MOONIEN</v>
          </cell>
          <cell r="D504" t="str">
            <v>ADAM</v>
          </cell>
          <cell r="E504">
            <v>2</v>
          </cell>
          <cell r="H504" t="str">
            <v>ABI</v>
          </cell>
        </row>
        <row r="505">
          <cell r="B505">
            <v>22103696</v>
          </cell>
          <cell r="C505" t="str">
            <v>MORANTE</v>
          </cell>
          <cell r="D505" t="str">
            <v>LUCAS</v>
          </cell>
          <cell r="E505">
            <v>1</v>
          </cell>
          <cell r="F505">
            <v>52.4</v>
          </cell>
          <cell r="G505" t="str">
            <v>non valide</v>
          </cell>
          <cell r="H505">
            <v>52.4</v>
          </cell>
        </row>
        <row r="506">
          <cell r="B506">
            <v>22006350</v>
          </cell>
          <cell r="C506" t="str">
            <v>MOREAU</v>
          </cell>
          <cell r="D506" t="str">
            <v>SYDNEY</v>
          </cell>
          <cell r="E506">
            <v>2</v>
          </cell>
          <cell r="H506" t="str">
            <v>ABI</v>
          </cell>
        </row>
        <row r="507">
          <cell r="B507">
            <v>22104853</v>
          </cell>
          <cell r="C507" t="str">
            <v>MORGENTHALER</v>
          </cell>
          <cell r="D507" t="str">
            <v>GAËL</v>
          </cell>
          <cell r="E507">
            <v>2</v>
          </cell>
          <cell r="F507">
            <v>45.5</v>
          </cell>
          <cell r="G507">
            <v>47.6</v>
          </cell>
          <cell r="H507">
            <v>47.6</v>
          </cell>
        </row>
        <row r="508">
          <cell r="B508">
            <v>22107259</v>
          </cell>
          <cell r="C508" t="str">
            <v>MORI</v>
          </cell>
          <cell r="D508" t="str">
            <v>ROBIN</v>
          </cell>
          <cell r="E508">
            <v>4</v>
          </cell>
          <cell r="F508">
            <v>52.9</v>
          </cell>
          <cell r="G508">
            <v>55</v>
          </cell>
          <cell r="H508">
            <v>55</v>
          </cell>
        </row>
        <row r="509">
          <cell r="B509">
            <v>22103738</v>
          </cell>
          <cell r="C509" t="str">
            <v>MORIO</v>
          </cell>
          <cell r="D509" t="str">
            <v>EMELINE</v>
          </cell>
          <cell r="E509">
            <v>8</v>
          </cell>
          <cell r="F509">
            <v>23.7</v>
          </cell>
          <cell r="G509">
            <v>21.9</v>
          </cell>
          <cell r="H509">
            <v>23.7</v>
          </cell>
        </row>
        <row r="510">
          <cell r="B510">
            <v>22107703</v>
          </cell>
          <cell r="C510" t="str">
            <v>MOUTH</v>
          </cell>
          <cell r="D510" t="str">
            <v>QUENTIN</v>
          </cell>
          <cell r="E510">
            <v>6</v>
          </cell>
          <cell r="F510">
            <v>40.1</v>
          </cell>
          <cell r="G510">
            <v>41.4</v>
          </cell>
          <cell r="H510">
            <v>41.4</v>
          </cell>
        </row>
        <row r="511">
          <cell r="B511">
            <v>22120233</v>
          </cell>
          <cell r="C511" t="str">
            <v>MUKOKA</v>
          </cell>
          <cell r="D511" t="str">
            <v>SERGE</v>
          </cell>
          <cell r="E511">
            <v>10</v>
          </cell>
          <cell r="F511" t="str">
            <v xml:space="preserve">non valide </v>
          </cell>
          <cell r="G511">
            <v>28.7</v>
          </cell>
          <cell r="H511">
            <v>28.7</v>
          </cell>
        </row>
        <row r="512">
          <cell r="B512">
            <v>22112409</v>
          </cell>
          <cell r="C512" t="str">
            <v>MULENDA</v>
          </cell>
          <cell r="D512" t="str">
            <v>BECUMENCE</v>
          </cell>
          <cell r="E512">
            <v>6</v>
          </cell>
          <cell r="F512">
            <v>48.5</v>
          </cell>
          <cell r="G512">
            <v>47.6</v>
          </cell>
          <cell r="H512">
            <v>48.5</v>
          </cell>
        </row>
        <row r="513">
          <cell r="B513">
            <v>22111464</v>
          </cell>
          <cell r="C513" t="str">
            <v>MULLENBACH</v>
          </cell>
          <cell r="D513" t="str">
            <v>HUGO</v>
          </cell>
          <cell r="E513">
            <v>6</v>
          </cell>
          <cell r="F513">
            <v>41.8</v>
          </cell>
          <cell r="G513">
            <v>48.2</v>
          </cell>
          <cell r="H513">
            <v>48.2</v>
          </cell>
        </row>
        <row r="514">
          <cell r="B514">
            <v>22106843</v>
          </cell>
          <cell r="C514" t="str">
            <v>MULLER</v>
          </cell>
          <cell r="D514" t="str">
            <v>ELIOT</v>
          </cell>
          <cell r="E514">
            <v>4</v>
          </cell>
          <cell r="F514">
            <v>46.4</v>
          </cell>
          <cell r="G514">
            <v>47.3</v>
          </cell>
          <cell r="H514">
            <v>47.3</v>
          </cell>
        </row>
        <row r="515">
          <cell r="B515">
            <v>22107220</v>
          </cell>
          <cell r="C515" t="str">
            <v>MULLER</v>
          </cell>
          <cell r="D515" t="str">
            <v>ETHAN</v>
          </cell>
          <cell r="E515">
            <v>7</v>
          </cell>
          <cell r="F515">
            <v>42.4</v>
          </cell>
          <cell r="G515">
            <v>40.4</v>
          </cell>
          <cell r="H515">
            <v>42.4</v>
          </cell>
        </row>
        <row r="516">
          <cell r="B516">
            <v>22007280</v>
          </cell>
          <cell r="C516" t="str">
            <v>MULLER</v>
          </cell>
          <cell r="D516" t="str">
            <v>HUGO</v>
          </cell>
          <cell r="E516">
            <v>5</v>
          </cell>
          <cell r="H516" t="str">
            <v>ABI</v>
          </cell>
        </row>
        <row r="517">
          <cell r="B517">
            <v>22105901</v>
          </cell>
          <cell r="C517" t="str">
            <v>MULLER</v>
          </cell>
          <cell r="D517" t="str">
            <v>LOUISON</v>
          </cell>
          <cell r="E517">
            <v>10</v>
          </cell>
          <cell r="F517" t="str">
            <v>/</v>
          </cell>
          <cell r="G517">
            <v>53.1</v>
          </cell>
          <cell r="H517">
            <v>53.1</v>
          </cell>
        </row>
        <row r="518">
          <cell r="B518">
            <v>22113184</v>
          </cell>
          <cell r="C518" t="str">
            <v>MULLER</v>
          </cell>
          <cell r="D518" t="str">
            <v>OCEANNE</v>
          </cell>
          <cell r="E518">
            <v>3</v>
          </cell>
          <cell r="H518" t="str">
            <v>ABI</v>
          </cell>
        </row>
        <row r="519">
          <cell r="B519">
            <v>22110624</v>
          </cell>
          <cell r="C519" t="str">
            <v>MULLIQI</v>
          </cell>
          <cell r="D519" t="str">
            <v>LAURENT</v>
          </cell>
          <cell r="E519">
            <v>10</v>
          </cell>
          <cell r="H519" t="str">
            <v>ABI</v>
          </cell>
        </row>
        <row r="520">
          <cell r="B520">
            <v>22118061</v>
          </cell>
          <cell r="C520" t="str">
            <v>MURER</v>
          </cell>
          <cell r="D520" t="str">
            <v>LOUIS</v>
          </cell>
          <cell r="E520">
            <v>9</v>
          </cell>
          <cell r="F520">
            <v>35.700000000000003</v>
          </cell>
          <cell r="G520">
            <v>33.4</v>
          </cell>
          <cell r="H520">
            <v>35.700000000000003</v>
          </cell>
        </row>
        <row r="521">
          <cell r="B521">
            <v>22113852</v>
          </cell>
          <cell r="C521" t="str">
            <v>MUSAEV</v>
          </cell>
          <cell r="D521" t="str">
            <v>DENI</v>
          </cell>
          <cell r="E521">
            <v>2</v>
          </cell>
          <cell r="F521">
            <v>46.8</v>
          </cell>
          <cell r="G521">
            <v>45.9</v>
          </cell>
          <cell r="H521">
            <v>46.8</v>
          </cell>
        </row>
        <row r="522">
          <cell r="B522">
            <v>22114378</v>
          </cell>
          <cell r="C522" t="str">
            <v>NAFATI</v>
          </cell>
          <cell r="D522" t="str">
            <v>ABDEL-BADIH</v>
          </cell>
          <cell r="E522">
            <v>8</v>
          </cell>
          <cell r="F522">
            <v>41.1</v>
          </cell>
          <cell r="G522">
            <v>38.299999999999997</v>
          </cell>
          <cell r="H522">
            <v>41.1</v>
          </cell>
        </row>
        <row r="523">
          <cell r="B523">
            <v>22111919</v>
          </cell>
          <cell r="C523" t="str">
            <v>NAGEL</v>
          </cell>
          <cell r="D523" t="str">
            <v>ARTHUR</v>
          </cell>
          <cell r="E523">
            <v>5</v>
          </cell>
          <cell r="F523">
            <v>53.7</v>
          </cell>
          <cell r="G523">
            <v>52.3</v>
          </cell>
          <cell r="H523">
            <v>53.7</v>
          </cell>
        </row>
        <row r="524">
          <cell r="B524">
            <v>22008074</v>
          </cell>
          <cell r="C524" t="str">
            <v>NAITLAMAAZ</v>
          </cell>
          <cell r="D524" t="str">
            <v>IMRANE YANIS</v>
          </cell>
          <cell r="E524">
            <v>1</v>
          </cell>
          <cell r="H524" t="str">
            <v>ABI</v>
          </cell>
        </row>
        <row r="525">
          <cell r="B525">
            <v>22120613</v>
          </cell>
          <cell r="C525" t="str">
            <v>NAJEM</v>
          </cell>
          <cell r="D525" t="str">
            <v>IHSANE</v>
          </cell>
          <cell r="E525">
            <v>3</v>
          </cell>
          <cell r="F525">
            <v>38</v>
          </cell>
          <cell r="G525">
            <v>43.3</v>
          </cell>
          <cell r="H525">
            <v>43.3</v>
          </cell>
        </row>
        <row r="526">
          <cell r="B526">
            <v>22107191</v>
          </cell>
          <cell r="C526" t="str">
            <v>NARTH</v>
          </cell>
          <cell r="D526" t="str">
            <v>MATTEO</v>
          </cell>
          <cell r="E526">
            <v>9</v>
          </cell>
          <cell r="F526">
            <v>45.3</v>
          </cell>
          <cell r="G526">
            <v>41.2</v>
          </cell>
          <cell r="H526">
            <v>45.3</v>
          </cell>
        </row>
        <row r="527">
          <cell r="B527">
            <v>22105421</v>
          </cell>
          <cell r="C527" t="str">
            <v>NAUROY</v>
          </cell>
          <cell r="D527" t="str">
            <v>SALOME</v>
          </cell>
          <cell r="E527">
            <v>1</v>
          </cell>
          <cell r="F527" t="str">
            <v>/</v>
          </cell>
          <cell r="G527">
            <v>32.4</v>
          </cell>
          <cell r="H527">
            <v>32.4</v>
          </cell>
        </row>
        <row r="528">
          <cell r="B528">
            <v>22105644</v>
          </cell>
          <cell r="C528" t="str">
            <v>N'DINGA</v>
          </cell>
          <cell r="D528" t="str">
            <v>TSENDZEL</v>
          </cell>
          <cell r="E528">
            <v>10</v>
          </cell>
          <cell r="F528">
            <v>47.1</v>
          </cell>
          <cell r="G528">
            <v>44.3</v>
          </cell>
          <cell r="H528">
            <v>47.1</v>
          </cell>
        </row>
        <row r="529">
          <cell r="B529">
            <v>22114471</v>
          </cell>
          <cell r="C529" t="str">
            <v>NEGRE</v>
          </cell>
          <cell r="D529" t="str">
            <v>THIBAUT</v>
          </cell>
          <cell r="E529">
            <v>5</v>
          </cell>
          <cell r="F529">
            <v>34.799999999999997</v>
          </cell>
          <cell r="G529">
            <v>3.2</v>
          </cell>
          <cell r="H529">
            <v>34.799999999999997</v>
          </cell>
        </row>
        <row r="530">
          <cell r="B530">
            <v>22009683</v>
          </cell>
          <cell r="C530" t="str">
            <v>NÉROME</v>
          </cell>
          <cell r="D530" t="str">
            <v>JORY</v>
          </cell>
          <cell r="E530">
            <v>4</v>
          </cell>
          <cell r="H530" t="str">
            <v>ABI</v>
          </cell>
        </row>
        <row r="531">
          <cell r="B531">
            <v>22117804</v>
          </cell>
          <cell r="C531" t="str">
            <v>NGUIAMBA</v>
          </cell>
          <cell r="D531" t="str">
            <v>BASTIEN</v>
          </cell>
          <cell r="E531">
            <v>5</v>
          </cell>
          <cell r="F531">
            <v>51.8</v>
          </cell>
          <cell r="G531">
            <v>50.5</v>
          </cell>
          <cell r="H531">
            <v>51.8</v>
          </cell>
        </row>
        <row r="532">
          <cell r="B532">
            <v>22115358</v>
          </cell>
          <cell r="C532" t="str">
            <v>NICKLER</v>
          </cell>
          <cell r="D532" t="str">
            <v>LANA</v>
          </cell>
          <cell r="E532">
            <v>6</v>
          </cell>
          <cell r="F532">
            <v>34.299999999999997</v>
          </cell>
          <cell r="G532">
            <v>31.8</v>
          </cell>
          <cell r="H532">
            <v>34.299999999999997</v>
          </cell>
        </row>
        <row r="533">
          <cell r="B533">
            <v>22014202</v>
          </cell>
          <cell r="C533" t="str">
            <v>NKODIA</v>
          </cell>
          <cell r="D533" t="str">
            <v>JASON</v>
          </cell>
          <cell r="E533">
            <v>7</v>
          </cell>
          <cell r="F533">
            <v>43</v>
          </cell>
          <cell r="G533">
            <v>42.2</v>
          </cell>
          <cell r="H533">
            <v>43</v>
          </cell>
        </row>
        <row r="534">
          <cell r="B534">
            <v>22116601</v>
          </cell>
          <cell r="C534" t="str">
            <v>NOE</v>
          </cell>
          <cell r="D534" t="str">
            <v>YANNIS</v>
          </cell>
          <cell r="E534">
            <v>9</v>
          </cell>
          <cell r="F534">
            <v>35</v>
          </cell>
          <cell r="G534">
            <v>35.6</v>
          </cell>
          <cell r="H534">
            <v>35.6</v>
          </cell>
        </row>
        <row r="535">
          <cell r="B535">
            <v>22109001</v>
          </cell>
          <cell r="C535" t="str">
            <v>NOEL</v>
          </cell>
          <cell r="D535" t="str">
            <v>JADE</v>
          </cell>
          <cell r="E535">
            <v>7</v>
          </cell>
          <cell r="F535">
            <v>25.4</v>
          </cell>
          <cell r="G535">
            <v>26.2</v>
          </cell>
          <cell r="H535">
            <v>26.2</v>
          </cell>
        </row>
        <row r="536">
          <cell r="B536">
            <v>22117420</v>
          </cell>
          <cell r="C536" t="str">
            <v>NONNENMACHER</v>
          </cell>
          <cell r="D536" t="str">
            <v>BRUNO</v>
          </cell>
          <cell r="E536">
            <v>8</v>
          </cell>
          <cell r="F536">
            <v>46.5</v>
          </cell>
          <cell r="G536">
            <v>49.1</v>
          </cell>
          <cell r="H536">
            <v>49.1</v>
          </cell>
        </row>
        <row r="537">
          <cell r="B537">
            <v>22108149</v>
          </cell>
          <cell r="C537" t="str">
            <v>OBERTIN</v>
          </cell>
          <cell r="D537" t="str">
            <v>GABIN</v>
          </cell>
          <cell r="E537">
            <v>9</v>
          </cell>
          <cell r="F537">
            <v>36</v>
          </cell>
          <cell r="G537">
            <v>36.1</v>
          </cell>
          <cell r="H537">
            <v>36.1</v>
          </cell>
        </row>
        <row r="538">
          <cell r="B538">
            <v>22013113</v>
          </cell>
          <cell r="C538" t="str">
            <v>OBRY</v>
          </cell>
          <cell r="D538" t="str">
            <v>CLEMENT</v>
          </cell>
          <cell r="E538">
            <v>2</v>
          </cell>
          <cell r="F538">
            <v>34.700000000000003</v>
          </cell>
          <cell r="G538">
            <v>36.5</v>
          </cell>
          <cell r="H538">
            <v>36.5</v>
          </cell>
        </row>
        <row r="539">
          <cell r="B539">
            <v>22111449</v>
          </cell>
          <cell r="C539" t="str">
            <v>OELRICH</v>
          </cell>
          <cell r="D539" t="str">
            <v>MATTIS</v>
          </cell>
          <cell r="E539">
            <v>5</v>
          </cell>
          <cell r="F539">
            <v>44</v>
          </cell>
          <cell r="G539">
            <v>40.700000000000003</v>
          </cell>
          <cell r="H539">
            <v>44</v>
          </cell>
        </row>
        <row r="540">
          <cell r="B540">
            <v>22106785</v>
          </cell>
          <cell r="C540" t="str">
            <v>OGRZALL</v>
          </cell>
          <cell r="D540" t="str">
            <v>SAMUEL</v>
          </cell>
          <cell r="E540">
            <v>5</v>
          </cell>
          <cell r="H540" t="str">
            <v>ABI</v>
          </cell>
        </row>
        <row r="541">
          <cell r="B541">
            <v>22105128</v>
          </cell>
          <cell r="C541" t="str">
            <v>OSTERMANN</v>
          </cell>
          <cell r="D541" t="str">
            <v>TIMOTHÉ</v>
          </cell>
          <cell r="E541">
            <v>8</v>
          </cell>
          <cell r="F541">
            <v>34.4</v>
          </cell>
          <cell r="G541">
            <v>40</v>
          </cell>
          <cell r="H541">
            <v>40</v>
          </cell>
        </row>
        <row r="542">
          <cell r="B542">
            <v>22107070</v>
          </cell>
          <cell r="C542" t="str">
            <v>OTTINGER</v>
          </cell>
          <cell r="D542" t="str">
            <v>EMILIEN</v>
          </cell>
          <cell r="E542">
            <v>3</v>
          </cell>
          <cell r="F542">
            <v>40.1</v>
          </cell>
          <cell r="G542">
            <v>38.200000000000003</v>
          </cell>
          <cell r="H542">
            <v>40.1</v>
          </cell>
        </row>
        <row r="543">
          <cell r="B543">
            <v>22014390</v>
          </cell>
          <cell r="C543" t="str">
            <v>OUALDKADI</v>
          </cell>
          <cell r="D543" t="str">
            <v>SHIREL</v>
          </cell>
          <cell r="E543">
            <v>7</v>
          </cell>
          <cell r="F543">
            <v>18.399999999999999</v>
          </cell>
          <cell r="G543">
            <v>18.600000000000001</v>
          </cell>
          <cell r="H543">
            <v>18.600000000000001</v>
          </cell>
        </row>
        <row r="544">
          <cell r="B544">
            <v>22106302</v>
          </cell>
          <cell r="C544" t="str">
            <v>OUDET</v>
          </cell>
          <cell r="D544" t="str">
            <v>OCÉANE</v>
          </cell>
          <cell r="E544">
            <v>6</v>
          </cell>
          <cell r="F544">
            <v>36.799999999999997</v>
          </cell>
          <cell r="G544">
            <v>38</v>
          </cell>
          <cell r="H544">
            <v>38</v>
          </cell>
        </row>
        <row r="545">
          <cell r="B545">
            <v>22109340</v>
          </cell>
          <cell r="C545" t="str">
            <v>OUEDRAOGO--SEILLY</v>
          </cell>
          <cell r="D545" t="str">
            <v>NINA</v>
          </cell>
          <cell r="E545">
            <v>10</v>
          </cell>
          <cell r="F545">
            <v>30.9</v>
          </cell>
          <cell r="G545">
            <v>31.6</v>
          </cell>
          <cell r="H545">
            <v>31.6</v>
          </cell>
        </row>
        <row r="546">
          <cell r="B546">
            <v>22118571</v>
          </cell>
          <cell r="C546" t="str">
            <v>OZDEMIR</v>
          </cell>
          <cell r="D546" t="str">
            <v>SELENA</v>
          </cell>
          <cell r="E546">
            <v>7</v>
          </cell>
          <cell r="F546">
            <v>24.2</v>
          </cell>
          <cell r="G546">
            <v>24.8</v>
          </cell>
          <cell r="H546">
            <v>24.8</v>
          </cell>
        </row>
        <row r="547">
          <cell r="B547">
            <v>22111091</v>
          </cell>
          <cell r="C547" t="str">
            <v>PAGGIN</v>
          </cell>
          <cell r="D547" t="str">
            <v>THIBAUT</v>
          </cell>
          <cell r="E547">
            <v>10</v>
          </cell>
          <cell r="F547">
            <v>49.4</v>
          </cell>
          <cell r="G547">
            <v>44.9</v>
          </cell>
          <cell r="H547">
            <v>49.4</v>
          </cell>
        </row>
        <row r="548">
          <cell r="B548">
            <v>22111380</v>
          </cell>
          <cell r="C548" t="str">
            <v>PAMART</v>
          </cell>
          <cell r="D548" t="str">
            <v>FLORIAN</v>
          </cell>
          <cell r="E548">
            <v>8</v>
          </cell>
          <cell r="F548">
            <v>44.1</v>
          </cell>
          <cell r="G548">
            <v>42.7</v>
          </cell>
          <cell r="H548">
            <v>44.1</v>
          </cell>
        </row>
        <row r="549">
          <cell r="B549">
            <v>22111792</v>
          </cell>
          <cell r="C549" t="str">
            <v>PANSA</v>
          </cell>
          <cell r="D549" t="str">
            <v>FRANCHESCO</v>
          </cell>
          <cell r="E549">
            <v>1</v>
          </cell>
          <cell r="F549">
            <v>43.7</v>
          </cell>
          <cell r="G549">
            <v>44.1</v>
          </cell>
          <cell r="H549">
            <v>44.1</v>
          </cell>
        </row>
        <row r="550">
          <cell r="B550">
            <v>22110649</v>
          </cell>
          <cell r="C550" t="str">
            <v>PARENA</v>
          </cell>
          <cell r="D550" t="str">
            <v>RAOUL</v>
          </cell>
          <cell r="E550">
            <v>5</v>
          </cell>
          <cell r="F550">
            <v>45.5</v>
          </cell>
          <cell r="G550">
            <v>44.6</v>
          </cell>
          <cell r="H550">
            <v>45.5</v>
          </cell>
        </row>
        <row r="551">
          <cell r="B551">
            <v>22007234</v>
          </cell>
          <cell r="C551" t="str">
            <v>PARQUIER</v>
          </cell>
          <cell r="D551" t="str">
            <v>MARGO</v>
          </cell>
          <cell r="E551">
            <v>5</v>
          </cell>
          <cell r="H551" t="str">
            <v>ABI</v>
          </cell>
        </row>
        <row r="552">
          <cell r="B552">
            <v>22015397</v>
          </cell>
          <cell r="C552" t="str">
            <v>PECHIN</v>
          </cell>
          <cell r="D552" t="str">
            <v>KYLIAN</v>
          </cell>
          <cell r="E552">
            <v>8</v>
          </cell>
          <cell r="F552">
            <v>52</v>
          </cell>
          <cell r="G552">
            <v>52.9</v>
          </cell>
          <cell r="H552">
            <v>52.9</v>
          </cell>
        </row>
        <row r="553">
          <cell r="B553">
            <v>22113551</v>
          </cell>
          <cell r="C553" t="str">
            <v>PELAMATTI</v>
          </cell>
          <cell r="D553" t="str">
            <v>KATIE</v>
          </cell>
          <cell r="E553">
            <v>1</v>
          </cell>
          <cell r="F553">
            <v>33.4</v>
          </cell>
          <cell r="G553">
            <v>32.299999999999997</v>
          </cell>
          <cell r="H553">
            <v>33.4</v>
          </cell>
        </row>
        <row r="554">
          <cell r="B554">
            <v>22110712</v>
          </cell>
          <cell r="C554" t="str">
            <v>PELKA</v>
          </cell>
          <cell r="D554" t="str">
            <v>EDWIN</v>
          </cell>
          <cell r="E554">
            <v>10</v>
          </cell>
          <cell r="F554">
            <v>59.6</v>
          </cell>
          <cell r="G554">
            <v>57.9</v>
          </cell>
          <cell r="H554">
            <v>59.6</v>
          </cell>
        </row>
        <row r="555">
          <cell r="B555">
            <v>22111418</v>
          </cell>
          <cell r="C555" t="str">
            <v>PERINET</v>
          </cell>
          <cell r="D555" t="str">
            <v>MATTEO</v>
          </cell>
          <cell r="E555">
            <v>10</v>
          </cell>
          <cell r="F555">
            <v>45.5</v>
          </cell>
          <cell r="G555">
            <v>47</v>
          </cell>
          <cell r="H555">
            <v>47</v>
          </cell>
        </row>
        <row r="556">
          <cell r="B556">
            <v>22015482</v>
          </cell>
          <cell r="C556" t="str">
            <v>PERNOT</v>
          </cell>
          <cell r="D556" t="str">
            <v>ANAÏS</v>
          </cell>
          <cell r="E556">
            <v>3</v>
          </cell>
          <cell r="F556">
            <v>31</v>
          </cell>
          <cell r="G556">
            <v>33.700000000000003</v>
          </cell>
          <cell r="H556">
            <v>33.700000000000003</v>
          </cell>
        </row>
        <row r="557">
          <cell r="B557">
            <v>22108441</v>
          </cell>
          <cell r="C557" t="str">
            <v>PESCH</v>
          </cell>
          <cell r="D557" t="str">
            <v>KOLYA</v>
          </cell>
          <cell r="E557">
            <v>4</v>
          </cell>
          <cell r="F557">
            <v>46.4</v>
          </cell>
          <cell r="G557">
            <v>46.1</v>
          </cell>
          <cell r="H557">
            <v>46.4</v>
          </cell>
        </row>
        <row r="558">
          <cell r="B558">
            <v>22011784</v>
          </cell>
          <cell r="C558" t="str">
            <v>PESTELARD</v>
          </cell>
          <cell r="D558" t="str">
            <v>LOUIS</v>
          </cell>
          <cell r="E558">
            <v>1</v>
          </cell>
          <cell r="F558">
            <v>35.5</v>
          </cell>
          <cell r="G558">
            <v>37.4</v>
          </cell>
          <cell r="H558">
            <v>37.4</v>
          </cell>
        </row>
        <row r="559">
          <cell r="B559">
            <v>22105549</v>
          </cell>
          <cell r="C559" t="str">
            <v>PFLIMLIN</v>
          </cell>
          <cell r="D559" t="str">
            <v>LÉA</v>
          </cell>
          <cell r="E559">
            <v>10</v>
          </cell>
          <cell r="F559">
            <v>37.5</v>
          </cell>
          <cell r="G559">
            <v>30.8</v>
          </cell>
          <cell r="H559">
            <v>37.5</v>
          </cell>
        </row>
        <row r="560">
          <cell r="B560">
            <v>22107987</v>
          </cell>
          <cell r="C560" t="str">
            <v>PHAL</v>
          </cell>
          <cell r="D560" t="str">
            <v>LAURYN</v>
          </cell>
          <cell r="E560">
            <v>6</v>
          </cell>
          <cell r="F560">
            <v>33.1</v>
          </cell>
          <cell r="G560">
            <v>29.4</v>
          </cell>
          <cell r="H560">
            <v>33.1</v>
          </cell>
        </row>
        <row r="561">
          <cell r="B561">
            <v>22105268</v>
          </cell>
          <cell r="C561" t="str">
            <v>PIAZZON</v>
          </cell>
          <cell r="D561" t="str">
            <v>ROMAIN</v>
          </cell>
          <cell r="E561">
            <v>1</v>
          </cell>
          <cell r="F561">
            <v>35.1</v>
          </cell>
          <cell r="G561">
            <v>38.700000000000003</v>
          </cell>
          <cell r="H561">
            <v>38.700000000000003</v>
          </cell>
        </row>
        <row r="562">
          <cell r="B562">
            <v>22107652</v>
          </cell>
          <cell r="C562" t="str">
            <v>PLOTZE</v>
          </cell>
          <cell r="D562" t="str">
            <v>TINO</v>
          </cell>
          <cell r="E562">
            <v>1</v>
          </cell>
          <cell r="F562">
            <v>39.5</v>
          </cell>
          <cell r="G562">
            <v>31.4</v>
          </cell>
          <cell r="H562">
            <v>39.5</v>
          </cell>
        </row>
        <row r="563">
          <cell r="B563">
            <v>22109164</v>
          </cell>
          <cell r="C563" t="str">
            <v>POIRÉ</v>
          </cell>
          <cell r="D563" t="str">
            <v>LOÏS</v>
          </cell>
          <cell r="E563">
            <v>5</v>
          </cell>
          <cell r="F563">
            <v>45.2</v>
          </cell>
          <cell r="G563">
            <v>43.4</v>
          </cell>
          <cell r="H563">
            <v>45.2</v>
          </cell>
        </row>
        <row r="564">
          <cell r="B564">
            <v>22010816</v>
          </cell>
          <cell r="C564" t="str">
            <v>PROVOT</v>
          </cell>
          <cell r="D564" t="str">
            <v>DAVID</v>
          </cell>
          <cell r="E564">
            <v>4</v>
          </cell>
          <cell r="H564" t="str">
            <v>ABI</v>
          </cell>
        </row>
        <row r="565">
          <cell r="B565">
            <v>22004276</v>
          </cell>
          <cell r="C565" t="str">
            <v>PUGLIESE</v>
          </cell>
          <cell r="D565" t="str">
            <v>JOHANN</v>
          </cell>
          <cell r="E565">
            <v>1</v>
          </cell>
          <cell r="F565">
            <v>49.9</v>
          </cell>
          <cell r="G565">
            <v>54.7</v>
          </cell>
          <cell r="H565">
            <v>54.7</v>
          </cell>
        </row>
        <row r="566">
          <cell r="B566">
            <v>22112317</v>
          </cell>
          <cell r="C566" t="str">
            <v>QUENAULT</v>
          </cell>
          <cell r="D566" t="str">
            <v>RAPHAEL</v>
          </cell>
          <cell r="E566">
            <v>3</v>
          </cell>
          <cell r="F566">
            <v>46.8</v>
          </cell>
          <cell r="G566">
            <v>46.5</v>
          </cell>
          <cell r="H566">
            <v>46.8</v>
          </cell>
        </row>
        <row r="567">
          <cell r="B567">
            <v>22007307</v>
          </cell>
          <cell r="C567" t="str">
            <v>RACON</v>
          </cell>
          <cell r="D567" t="str">
            <v>SAMUEL</v>
          </cell>
          <cell r="E567">
            <v>7</v>
          </cell>
          <cell r="F567">
            <v>29.8</v>
          </cell>
          <cell r="G567">
            <v>29.1</v>
          </cell>
          <cell r="H567">
            <v>29.8</v>
          </cell>
        </row>
        <row r="568">
          <cell r="B568">
            <v>22003012</v>
          </cell>
          <cell r="C568" t="str">
            <v>RAFFIN</v>
          </cell>
          <cell r="D568" t="str">
            <v>JULIEN</v>
          </cell>
          <cell r="E568">
            <v>8</v>
          </cell>
          <cell r="F568">
            <v>39.799999999999997</v>
          </cell>
          <cell r="G568">
            <v>39.4</v>
          </cell>
          <cell r="H568">
            <v>39.799999999999997</v>
          </cell>
        </row>
        <row r="569">
          <cell r="B569">
            <v>22005264</v>
          </cell>
          <cell r="C569" t="str">
            <v>RAMBOARISON-LALAO</v>
          </cell>
          <cell r="D569" t="str">
            <v>LIVA</v>
          </cell>
          <cell r="E569">
            <v>10</v>
          </cell>
          <cell r="F569">
            <v>52.4</v>
          </cell>
          <cell r="G569">
            <v>57.5</v>
          </cell>
          <cell r="H569">
            <v>57.5</v>
          </cell>
        </row>
        <row r="570">
          <cell r="B570">
            <v>22110279</v>
          </cell>
          <cell r="C570" t="str">
            <v>RAOMERISON RAZAFINIMANANA</v>
          </cell>
          <cell r="D570" t="str">
            <v>DAVID</v>
          </cell>
          <cell r="E570">
            <v>9</v>
          </cell>
          <cell r="F570">
            <v>48.7</v>
          </cell>
          <cell r="G570">
            <v>47.7</v>
          </cell>
          <cell r="H570">
            <v>48.7</v>
          </cell>
        </row>
        <row r="571">
          <cell r="B571">
            <v>22114024</v>
          </cell>
          <cell r="C571" t="str">
            <v>RAPPOLD</v>
          </cell>
          <cell r="D571" t="str">
            <v>OCEANE</v>
          </cell>
          <cell r="E571">
            <v>7</v>
          </cell>
          <cell r="F571">
            <v>23.8</v>
          </cell>
          <cell r="G571">
            <v>23.9</v>
          </cell>
          <cell r="H571">
            <v>23.9</v>
          </cell>
        </row>
        <row r="572">
          <cell r="B572">
            <v>22009681</v>
          </cell>
          <cell r="C572" t="str">
            <v>RASSON</v>
          </cell>
          <cell r="D572" t="str">
            <v>MARIE</v>
          </cell>
          <cell r="E572">
            <v>7</v>
          </cell>
          <cell r="H572" t="str">
            <v>ABI</v>
          </cell>
        </row>
        <row r="573">
          <cell r="B573">
            <v>22111832</v>
          </cell>
          <cell r="C573" t="str">
            <v>RATTIER</v>
          </cell>
          <cell r="D573" t="str">
            <v>LUCAS</v>
          </cell>
          <cell r="E573">
            <v>7</v>
          </cell>
          <cell r="F573">
            <v>36.700000000000003</v>
          </cell>
          <cell r="G573">
            <v>34.6</v>
          </cell>
          <cell r="H573">
            <v>36.700000000000003</v>
          </cell>
        </row>
        <row r="574">
          <cell r="B574">
            <v>22017022</v>
          </cell>
          <cell r="C574" t="str">
            <v>RAZEM</v>
          </cell>
          <cell r="D574" t="str">
            <v>RAYAN</v>
          </cell>
          <cell r="E574">
            <v>10</v>
          </cell>
          <cell r="F574">
            <v>33.4</v>
          </cell>
          <cell r="G574">
            <v>35.299999999999997</v>
          </cell>
          <cell r="H574">
            <v>35.299999999999997</v>
          </cell>
        </row>
        <row r="575">
          <cell r="B575">
            <v>22108160</v>
          </cell>
          <cell r="C575" t="str">
            <v>REGNERY</v>
          </cell>
          <cell r="D575" t="str">
            <v>TOM</v>
          </cell>
          <cell r="E575">
            <v>7</v>
          </cell>
          <cell r="H575" t="str">
            <v>ABI</v>
          </cell>
        </row>
        <row r="576">
          <cell r="B576">
            <v>22002432</v>
          </cell>
          <cell r="C576" t="str">
            <v>REICHEL</v>
          </cell>
          <cell r="D576" t="str">
            <v>DESIREE</v>
          </cell>
          <cell r="E576">
            <v>4</v>
          </cell>
          <cell r="H576" t="str">
            <v>ABI</v>
          </cell>
        </row>
        <row r="577">
          <cell r="B577">
            <v>21815151</v>
          </cell>
          <cell r="C577" t="str">
            <v>REIMAN BARRANTES</v>
          </cell>
          <cell r="D577" t="str">
            <v>AMANDA</v>
          </cell>
          <cell r="E577">
            <v>5</v>
          </cell>
          <cell r="H577" t="str">
            <v>ABI</v>
          </cell>
        </row>
        <row r="578">
          <cell r="B578">
            <v>22110611</v>
          </cell>
          <cell r="C578" t="str">
            <v>REIMINGER</v>
          </cell>
          <cell r="D578" t="str">
            <v>BENJAMIN</v>
          </cell>
          <cell r="E578">
            <v>8</v>
          </cell>
          <cell r="F578">
            <v>34.6</v>
          </cell>
          <cell r="G578">
            <v>30.9</v>
          </cell>
          <cell r="H578">
            <v>34.6</v>
          </cell>
        </row>
        <row r="579">
          <cell r="B579">
            <v>22106277</v>
          </cell>
          <cell r="C579" t="str">
            <v>REUTENAUER</v>
          </cell>
          <cell r="D579" t="str">
            <v>ROMAIN</v>
          </cell>
          <cell r="E579">
            <v>9</v>
          </cell>
          <cell r="F579">
            <v>46.4</v>
          </cell>
          <cell r="G579">
            <v>44.9</v>
          </cell>
          <cell r="H579">
            <v>46.4</v>
          </cell>
        </row>
        <row r="580">
          <cell r="B580">
            <v>22108113</v>
          </cell>
          <cell r="C580" t="str">
            <v>REZICINER</v>
          </cell>
          <cell r="D580" t="str">
            <v>LISA</v>
          </cell>
          <cell r="E580">
            <v>2</v>
          </cell>
          <cell r="H580" t="str">
            <v>ABI</v>
          </cell>
        </row>
        <row r="581">
          <cell r="B581">
            <v>22110242</v>
          </cell>
          <cell r="C581" t="str">
            <v>RIBEIRO</v>
          </cell>
          <cell r="D581" t="str">
            <v>HUGO</v>
          </cell>
          <cell r="E581">
            <v>1</v>
          </cell>
          <cell r="F581">
            <v>35.5</v>
          </cell>
          <cell r="G581">
            <v>34.4</v>
          </cell>
          <cell r="H581">
            <v>35.5</v>
          </cell>
        </row>
        <row r="582">
          <cell r="B582">
            <v>22108294</v>
          </cell>
          <cell r="C582" t="str">
            <v>RINCKEL</v>
          </cell>
          <cell r="D582" t="str">
            <v>CORENTIN</v>
          </cell>
          <cell r="E582">
            <v>6</v>
          </cell>
          <cell r="F582">
            <v>42.7</v>
          </cell>
          <cell r="G582">
            <v>44.1</v>
          </cell>
          <cell r="H582">
            <v>44.1</v>
          </cell>
        </row>
        <row r="583">
          <cell r="B583">
            <v>22010303</v>
          </cell>
          <cell r="C583" t="str">
            <v>RITTER</v>
          </cell>
          <cell r="D583" t="str">
            <v>JESSY</v>
          </cell>
          <cell r="E583">
            <v>3</v>
          </cell>
          <cell r="H583" t="str">
            <v>ABI</v>
          </cell>
        </row>
        <row r="584">
          <cell r="B584">
            <v>22104387</v>
          </cell>
          <cell r="C584" t="str">
            <v>RITZENTHALER</v>
          </cell>
          <cell r="D584" t="str">
            <v>EVA</v>
          </cell>
          <cell r="E584">
            <v>3</v>
          </cell>
          <cell r="F584">
            <v>35.700000000000003</v>
          </cell>
          <cell r="G584">
            <v>36.1</v>
          </cell>
          <cell r="H584">
            <v>36.1</v>
          </cell>
        </row>
        <row r="585">
          <cell r="B585">
            <v>22107627</v>
          </cell>
          <cell r="C585" t="str">
            <v>RIVERA</v>
          </cell>
          <cell r="D585" t="str">
            <v>JONATHAN</v>
          </cell>
          <cell r="E585">
            <v>7</v>
          </cell>
          <cell r="F585" t="str">
            <v>/</v>
          </cell>
          <cell r="G585">
            <v>55.7</v>
          </cell>
          <cell r="H585">
            <v>55.7</v>
          </cell>
        </row>
        <row r="586">
          <cell r="B586">
            <v>22108513</v>
          </cell>
          <cell r="C586" t="str">
            <v>RIVIERE</v>
          </cell>
          <cell r="D586" t="str">
            <v>GABRIEL</v>
          </cell>
          <cell r="E586">
            <v>10</v>
          </cell>
          <cell r="F586">
            <v>40.799999999999997</v>
          </cell>
          <cell r="G586">
            <v>39.5</v>
          </cell>
          <cell r="H586">
            <v>40.799999999999997</v>
          </cell>
        </row>
        <row r="587">
          <cell r="B587">
            <v>22100223</v>
          </cell>
          <cell r="C587" t="str">
            <v>RODIER</v>
          </cell>
          <cell r="D587" t="str">
            <v>BORIS</v>
          </cell>
          <cell r="E587">
            <v>7</v>
          </cell>
          <cell r="F587">
            <v>41.7</v>
          </cell>
          <cell r="G587">
            <v>41.8</v>
          </cell>
          <cell r="H587">
            <v>41.8</v>
          </cell>
        </row>
        <row r="588">
          <cell r="B588">
            <v>22108777</v>
          </cell>
          <cell r="C588" t="str">
            <v>ROECKLIN</v>
          </cell>
          <cell r="D588" t="str">
            <v>SANTIAGO</v>
          </cell>
          <cell r="E588">
            <v>8</v>
          </cell>
          <cell r="F588">
            <v>61.3</v>
          </cell>
          <cell r="G588">
            <v>62.1</v>
          </cell>
          <cell r="H588">
            <v>62.1</v>
          </cell>
        </row>
        <row r="589">
          <cell r="B589">
            <v>22015109</v>
          </cell>
          <cell r="C589" t="str">
            <v>ROGOL</v>
          </cell>
          <cell r="D589" t="str">
            <v>ANDERSON</v>
          </cell>
          <cell r="E589">
            <v>7</v>
          </cell>
          <cell r="F589">
            <v>51.3</v>
          </cell>
          <cell r="G589">
            <v>49.1</v>
          </cell>
          <cell r="H589">
            <v>51.3</v>
          </cell>
        </row>
        <row r="590">
          <cell r="B590">
            <v>22000279</v>
          </cell>
          <cell r="C590" t="str">
            <v>ROMANO</v>
          </cell>
          <cell r="D590" t="str">
            <v>BASTIEN</v>
          </cell>
          <cell r="E590">
            <v>7</v>
          </cell>
          <cell r="F590">
            <v>47.3</v>
          </cell>
          <cell r="G590">
            <v>46.7</v>
          </cell>
          <cell r="H590">
            <v>47.3</v>
          </cell>
        </row>
        <row r="591">
          <cell r="B591">
            <v>21905808</v>
          </cell>
          <cell r="C591" t="str">
            <v>ROOS</v>
          </cell>
          <cell r="D591" t="str">
            <v>LOU-MAAIA</v>
          </cell>
          <cell r="E591">
            <v>1</v>
          </cell>
          <cell r="F591">
            <v>25.9</v>
          </cell>
          <cell r="G591">
            <v>26.7</v>
          </cell>
          <cell r="H591">
            <v>26.7</v>
          </cell>
        </row>
        <row r="592">
          <cell r="B592">
            <v>22000641</v>
          </cell>
          <cell r="C592" t="str">
            <v>ROSENBERG</v>
          </cell>
          <cell r="D592" t="str">
            <v>ROBERTO</v>
          </cell>
          <cell r="E592">
            <v>3</v>
          </cell>
          <cell r="H592" t="str">
            <v>ABI</v>
          </cell>
        </row>
        <row r="593">
          <cell r="B593">
            <v>21910456</v>
          </cell>
          <cell r="C593" t="str">
            <v>ROTH</v>
          </cell>
          <cell r="D593" t="str">
            <v>LUCAS</v>
          </cell>
          <cell r="E593">
            <v>10</v>
          </cell>
          <cell r="H593" t="str">
            <v>ABI</v>
          </cell>
        </row>
        <row r="594">
          <cell r="B594">
            <v>22106800</v>
          </cell>
          <cell r="C594" t="str">
            <v>ROTH</v>
          </cell>
          <cell r="D594" t="str">
            <v>NICOLAS</v>
          </cell>
          <cell r="E594">
            <v>7</v>
          </cell>
          <cell r="F594">
            <v>39.799999999999997</v>
          </cell>
          <cell r="G594">
            <v>38.9</v>
          </cell>
          <cell r="H594">
            <v>39.799999999999997</v>
          </cell>
        </row>
        <row r="595">
          <cell r="B595">
            <v>22103564</v>
          </cell>
          <cell r="C595" t="str">
            <v>RUCH</v>
          </cell>
          <cell r="D595" t="str">
            <v>DAVID</v>
          </cell>
          <cell r="E595">
            <v>1</v>
          </cell>
          <cell r="F595">
            <v>54</v>
          </cell>
          <cell r="G595">
            <v>54.4</v>
          </cell>
          <cell r="H595">
            <v>54.4</v>
          </cell>
        </row>
        <row r="596">
          <cell r="B596">
            <v>22111723</v>
          </cell>
          <cell r="C596" t="str">
            <v>RUCH</v>
          </cell>
          <cell r="D596" t="str">
            <v>VICTOR</v>
          </cell>
          <cell r="E596">
            <v>3</v>
          </cell>
          <cell r="F596" t="str">
            <v>/</v>
          </cell>
          <cell r="G596">
            <v>48</v>
          </cell>
          <cell r="H596">
            <v>48</v>
          </cell>
        </row>
        <row r="597">
          <cell r="B597">
            <v>22103794</v>
          </cell>
          <cell r="C597" t="str">
            <v>RUHL</v>
          </cell>
          <cell r="D597" t="str">
            <v>ELYNE</v>
          </cell>
          <cell r="E597">
            <v>10</v>
          </cell>
          <cell r="F597">
            <v>31</v>
          </cell>
          <cell r="G597">
            <v>30.2</v>
          </cell>
          <cell r="H597">
            <v>31</v>
          </cell>
        </row>
        <row r="598">
          <cell r="B598">
            <v>22010546</v>
          </cell>
          <cell r="C598" t="str">
            <v>SAADALLAH</v>
          </cell>
          <cell r="D598" t="str">
            <v>ASSAN</v>
          </cell>
          <cell r="E598">
            <v>6</v>
          </cell>
          <cell r="H598" t="str">
            <v>ABI</v>
          </cell>
        </row>
        <row r="599">
          <cell r="B599">
            <v>22109241</v>
          </cell>
          <cell r="C599" t="str">
            <v>SADERI</v>
          </cell>
          <cell r="D599" t="str">
            <v>BRUNO</v>
          </cell>
          <cell r="E599">
            <v>1</v>
          </cell>
          <cell r="F599">
            <v>39.700000000000003</v>
          </cell>
          <cell r="G599">
            <v>45.8</v>
          </cell>
          <cell r="H599">
            <v>45.8</v>
          </cell>
        </row>
        <row r="600">
          <cell r="B600">
            <v>22117906</v>
          </cell>
          <cell r="C600" t="str">
            <v>SADIKI</v>
          </cell>
          <cell r="D600" t="str">
            <v>VALDON</v>
          </cell>
          <cell r="E600">
            <v>10</v>
          </cell>
          <cell r="F600">
            <v>33.799999999999997</v>
          </cell>
          <cell r="G600">
            <v>32.5</v>
          </cell>
          <cell r="H600">
            <v>33.799999999999997</v>
          </cell>
        </row>
        <row r="601">
          <cell r="B601">
            <v>22108557</v>
          </cell>
          <cell r="C601" t="str">
            <v>SAID</v>
          </cell>
          <cell r="D601" t="str">
            <v>GABRIEL</v>
          </cell>
          <cell r="E601">
            <v>9</v>
          </cell>
          <cell r="F601">
            <v>45.8</v>
          </cell>
          <cell r="G601">
            <v>42.8</v>
          </cell>
          <cell r="H601">
            <v>45.8</v>
          </cell>
        </row>
        <row r="602">
          <cell r="B602">
            <v>22011330</v>
          </cell>
          <cell r="C602" t="str">
            <v>SANTORO</v>
          </cell>
          <cell r="D602" t="str">
            <v>BASILE</v>
          </cell>
          <cell r="E602">
            <v>4</v>
          </cell>
          <cell r="H602" t="str">
            <v>ABI</v>
          </cell>
        </row>
        <row r="603">
          <cell r="B603">
            <v>22110341</v>
          </cell>
          <cell r="C603" t="str">
            <v>SAOUI</v>
          </cell>
          <cell r="D603" t="str">
            <v>ACHRAF</v>
          </cell>
          <cell r="E603">
            <v>8</v>
          </cell>
          <cell r="F603">
            <v>0</v>
          </cell>
          <cell r="G603">
            <v>0</v>
          </cell>
          <cell r="H603">
            <v>0</v>
          </cell>
        </row>
        <row r="604">
          <cell r="B604">
            <v>22002388</v>
          </cell>
          <cell r="C604" t="str">
            <v>SARAFALY</v>
          </cell>
          <cell r="D604" t="str">
            <v>GAUTIER</v>
          </cell>
          <cell r="E604">
            <v>5</v>
          </cell>
          <cell r="F604">
            <v>38.299999999999997</v>
          </cell>
          <cell r="G604">
            <v>41.7</v>
          </cell>
          <cell r="H604">
            <v>41.7</v>
          </cell>
        </row>
        <row r="605">
          <cell r="B605">
            <v>22104247</v>
          </cell>
          <cell r="C605" t="str">
            <v>SARRAS</v>
          </cell>
          <cell r="D605" t="str">
            <v>NOLAN</v>
          </cell>
          <cell r="E605">
            <v>7</v>
          </cell>
          <cell r="F605">
            <v>41.8</v>
          </cell>
          <cell r="G605">
            <v>43.5</v>
          </cell>
          <cell r="H605">
            <v>43.5</v>
          </cell>
        </row>
        <row r="606">
          <cell r="B606">
            <v>21910242</v>
          </cell>
          <cell r="C606" t="str">
            <v>SASORITH</v>
          </cell>
          <cell r="D606" t="str">
            <v>PATIPHANE</v>
          </cell>
          <cell r="E606">
            <v>7</v>
          </cell>
          <cell r="F606">
            <v>46.4</v>
          </cell>
          <cell r="G606">
            <v>52.1</v>
          </cell>
          <cell r="H606">
            <v>52.1</v>
          </cell>
        </row>
        <row r="607">
          <cell r="B607">
            <v>22017400</v>
          </cell>
          <cell r="C607" t="str">
            <v>SASORITH</v>
          </cell>
          <cell r="D607" t="str">
            <v>TAO-FIK</v>
          </cell>
          <cell r="E607">
            <v>10</v>
          </cell>
          <cell r="H607" t="str">
            <v>ABI</v>
          </cell>
        </row>
        <row r="608">
          <cell r="B608">
            <v>22113056</v>
          </cell>
          <cell r="C608" t="str">
            <v>SAUTER</v>
          </cell>
          <cell r="D608" t="str">
            <v>ELISE</v>
          </cell>
          <cell r="E608">
            <v>1</v>
          </cell>
          <cell r="F608" t="str">
            <v>/</v>
          </cell>
          <cell r="G608">
            <v>31.4</v>
          </cell>
          <cell r="H608">
            <v>31.4</v>
          </cell>
        </row>
        <row r="609">
          <cell r="B609">
            <v>21910480</v>
          </cell>
          <cell r="C609" t="str">
            <v>SCHATZ</v>
          </cell>
          <cell r="D609" t="str">
            <v>ANTONIN</v>
          </cell>
          <cell r="E609">
            <v>3</v>
          </cell>
          <cell r="H609" t="str">
            <v>ABI</v>
          </cell>
        </row>
        <row r="610">
          <cell r="B610">
            <v>21909938</v>
          </cell>
          <cell r="C610" t="str">
            <v>SCHAUB</v>
          </cell>
          <cell r="D610" t="str">
            <v>TRISTAN</v>
          </cell>
          <cell r="E610">
            <v>3</v>
          </cell>
          <cell r="H610" t="str">
            <v>ABI</v>
          </cell>
        </row>
        <row r="611">
          <cell r="B611">
            <v>22105018</v>
          </cell>
          <cell r="C611" t="str">
            <v>SCHAULY</v>
          </cell>
          <cell r="D611" t="str">
            <v>LUCAS</v>
          </cell>
          <cell r="E611">
            <v>3</v>
          </cell>
          <cell r="F611">
            <v>50.1</v>
          </cell>
          <cell r="G611">
            <v>49</v>
          </cell>
          <cell r="H611">
            <v>50.1</v>
          </cell>
        </row>
        <row r="612">
          <cell r="B612">
            <v>22105333</v>
          </cell>
          <cell r="C612" t="str">
            <v>SCHENHERR</v>
          </cell>
          <cell r="D612" t="str">
            <v>TÉO</v>
          </cell>
          <cell r="E612">
            <v>7</v>
          </cell>
          <cell r="F612">
            <v>53.2</v>
          </cell>
          <cell r="G612">
            <v>48.2</v>
          </cell>
          <cell r="H612">
            <v>53.2</v>
          </cell>
        </row>
        <row r="613">
          <cell r="B613">
            <v>22009118</v>
          </cell>
          <cell r="C613" t="str">
            <v>SCHEUER</v>
          </cell>
          <cell r="D613" t="str">
            <v>JADE</v>
          </cell>
          <cell r="E613">
            <v>5</v>
          </cell>
          <cell r="F613">
            <v>38</v>
          </cell>
          <cell r="G613">
            <v>35.700000000000003</v>
          </cell>
          <cell r="H613">
            <v>38</v>
          </cell>
        </row>
        <row r="614">
          <cell r="B614">
            <v>22010980</v>
          </cell>
          <cell r="C614" t="str">
            <v>SCHICKEL</v>
          </cell>
          <cell r="D614" t="str">
            <v>YANN</v>
          </cell>
          <cell r="E614">
            <v>3</v>
          </cell>
          <cell r="F614">
            <v>51.3</v>
          </cell>
          <cell r="G614">
            <v>51</v>
          </cell>
          <cell r="H614">
            <v>51.3</v>
          </cell>
        </row>
        <row r="615">
          <cell r="B615">
            <v>22002365</v>
          </cell>
          <cell r="C615" t="str">
            <v>SCHINDELMEYER</v>
          </cell>
          <cell r="D615" t="str">
            <v>YANIS</v>
          </cell>
          <cell r="E615">
            <v>3</v>
          </cell>
          <cell r="H615" t="str">
            <v>ABI</v>
          </cell>
        </row>
        <row r="616">
          <cell r="B616">
            <v>22005569</v>
          </cell>
          <cell r="C616" t="str">
            <v>SCHMID</v>
          </cell>
          <cell r="D616" t="str">
            <v>ANGELIKA</v>
          </cell>
          <cell r="E616">
            <v>3</v>
          </cell>
          <cell r="H616" t="str">
            <v>ABI</v>
          </cell>
        </row>
        <row r="617">
          <cell r="B617">
            <v>22006231</v>
          </cell>
          <cell r="C617" t="str">
            <v>SCHMITT</v>
          </cell>
          <cell r="D617" t="str">
            <v>ARNO</v>
          </cell>
          <cell r="E617">
            <v>4</v>
          </cell>
          <cell r="F617">
            <v>57.7</v>
          </cell>
          <cell r="G617" t="str">
            <v>non valide</v>
          </cell>
          <cell r="H617">
            <v>57.7</v>
          </cell>
        </row>
        <row r="618">
          <cell r="B618">
            <v>22110450</v>
          </cell>
          <cell r="C618" t="str">
            <v>SCHMITT</v>
          </cell>
          <cell r="D618" t="str">
            <v>ELIAN</v>
          </cell>
          <cell r="E618">
            <v>6</v>
          </cell>
          <cell r="F618">
            <v>45.2</v>
          </cell>
          <cell r="G618">
            <v>46.2</v>
          </cell>
          <cell r="H618">
            <v>46.2</v>
          </cell>
        </row>
        <row r="619">
          <cell r="B619">
            <v>22013186</v>
          </cell>
          <cell r="C619" t="str">
            <v>SCHMITT</v>
          </cell>
          <cell r="D619" t="str">
            <v>ELODIE</v>
          </cell>
          <cell r="E619">
            <v>1</v>
          </cell>
          <cell r="H619" t="str">
            <v>ABI</v>
          </cell>
        </row>
        <row r="620">
          <cell r="B620">
            <v>22112329</v>
          </cell>
          <cell r="C620" t="str">
            <v>SCHNEIDER</v>
          </cell>
          <cell r="D620" t="str">
            <v>INES</v>
          </cell>
          <cell r="E620">
            <v>7</v>
          </cell>
          <cell r="F620">
            <v>23.7</v>
          </cell>
          <cell r="G620">
            <v>26.6</v>
          </cell>
          <cell r="H620">
            <v>26.6</v>
          </cell>
        </row>
        <row r="621">
          <cell r="B621">
            <v>22118208</v>
          </cell>
          <cell r="C621" t="str">
            <v>SCHNEIDER</v>
          </cell>
          <cell r="D621" t="str">
            <v>MATTHIEU</v>
          </cell>
          <cell r="E621">
            <v>3</v>
          </cell>
          <cell r="F621">
            <v>54</v>
          </cell>
          <cell r="G621">
            <v>53.6</v>
          </cell>
          <cell r="H621">
            <v>54</v>
          </cell>
        </row>
        <row r="622">
          <cell r="B622">
            <v>22107678</v>
          </cell>
          <cell r="C622" t="str">
            <v>SCHNEIDER</v>
          </cell>
          <cell r="D622" t="str">
            <v>ROMAIN</v>
          </cell>
          <cell r="E622">
            <v>6</v>
          </cell>
          <cell r="F622">
            <v>50.1</v>
          </cell>
          <cell r="G622" t="str">
            <v>/</v>
          </cell>
          <cell r="H622">
            <v>50.1</v>
          </cell>
        </row>
        <row r="623">
          <cell r="B623">
            <v>21907489</v>
          </cell>
          <cell r="C623" t="str">
            <v>SCHNEIDERLIN</v>
          </cell>
          <cell r="D623" t="str">
            <v>JORDAN</v>
          </cell>
          <cell r="E623">
            <v>1</v>
          </cell>
          <cell r="H623" t="str">
            <v>ABI</v>
          </cell>
        </row>
        <row r="624">
          <cell r="B624">
            <v>22001342</v>
          </cell>
          <cell r="C624" t="str">
            <v>SCHNELLER</v>
          </cell>
          <cell r="D624" t="str">
            <v>ARTHUR</v>
          </cell>
          <cell r="E624">
            <v>5</v>
          </cell>
          <cell r="H624" t="str">
            <v>ABI</v>
          </cell>
        </row>
        <row r="625">
          <cell r="B625">
            <v>22104960</v>
          </cell>
          <cell r="C625" t="str">
            <v>SCHOENEBECK</v>
          </cell>
          <cell r="D625" t="str">
            <v>MATHÉO</v>
          </cell>
          <cell r="E625">
            <v>7</v>
          </cell>
          <cell r="F625">
            <v>30.3</v>
          </cell>
          <cell r="G625">
            <v>30.6</v>
          </cell>
          <cell r="H625">
            <v>30.6</v>
          </cell>
        </row>
        <row r="626">
          <cell r="B626">
            <v>22106861</v>
          </cell>
          <cell r="C626" t="str">
            <v>SCHOEPFER</v>
          </cell>
          <cell r="D626" t="str">
            <v>ADRIEN</v>
          </cell>
          <cell r="E626">
            <v>1</v>
          </cell>
          <cell r="F626">
            <v>42.4</v>
          </cell>
          <cell r="G626">
            <v>42</v>
          </cell>
          <cell r="H626">
            <v>42.4</v>
          </cell>
        </row>
        <row r="627">
          <cell r="B627">
            <v>22113336</v>
          </cell>
          <cell r="C627" t="str">
            <v>SCHUBNEL</v>
          </cell>
          <cell r="D627" t="str">
            <v>VICTOR</v>
          </cell>
          <cell r="E627">
            <v>2</v>
          </cell>
          <cell r="H627" t="str">
            <v>ABI</v>
          </cell>
        </row>
        <row r="628">
          <cell r="B628">
            <v>22103880</v>
          </cell>
          <cell r="C628" t="str">
            <v>SCHUMACHER</v>
          </cell>
          <cell r="D628" t="str">
            <v>ANTOINE</v>
          </cell>
          <cell r="E628">
            <v>9</v>
          </cell>
          <cell r="F628">
            <v>45.2</v>
          </cell>
          <cell r="G628">
            <v>45.6</v>
          </cell>
          <cell r="H628">
            <v>45.6</v>
          </cell>
        </row>
        <row r="629">
          <cell r="B629">
            <v>22115076</v>
          </cell>
          <cell r="C629" t="str">
            <v>SCHUPP</v>
          </cell>
          <cell r="D629" t="str">
            <v>ARTHUR</v>
          </cell>
          <cell r="E629">
            <v>7</v>
          </cell>
          <cell r="F629">
            <v>45</v>
          </cell>
          <cell r="G629">
            <v>45.6</v>
          </cell>
          <cell r="H629">
            <v>45.6</v>
          </cell>
        </row>
        <row r="630">
          <cell r="B630">
            <v>22014833</v>
          </cell>
          <cell r="C630" t="str">
            <v>SCHUSTER</v>
          </cell>
          <cell r="D630" t="str">
            <v>GÉRALD</v>
          </cell>
          <cell r="E630">
            <v>5</v>
          </cell>
          <cell r="H630" t="str">
            <v>ABI</v>
          </cell>
        </row>
        <row r="631">
          <cell r="B631">
            <v>22109168</v>
          </cell>
          <cell r="C631" t="str">
            <v>SCHWARTZ</v>
          </cell>
          <cell r="D631" t="str">
            <v>SAMUEL</v>
          </cell>
          <cell r="E631">
            <v>8</v>
          </cell>
          <cell r="F631">
            <v>52.4</v>
          </cell>
          <cell r="G631">
            <v>51.8</v>
          </cell>
          <cell r="H631">
            <v>52.4</v>
          </cell>
        </row>
        <row r="632">
          <cell r="B632">
            <v>22110878</v>
          </cell>
          <cell r="C632" t="str">
            <v>SCHWARTZ</v>
          </cell>
          <cell r="D632" t="str">
            <v>SIMON</v>
          </cell>
          <cell r="E632">
            <v>6</v>
          </cell>
          <cell r="F632">
            <v>43.3</v>
          </cell>
          <cell r="G632">
            <v>45.9</v>
          </cell>
          <cell r="H632">
            <v>45.9</v>
          </cell>
        </row>
        <row r="633">
          <cell r="B633">
            <v>22117694</v>
          </cell>
          <cell r="C633" t="str">
            <v>SELLIER</v>
          </cell>
          <cell r="D633" t="str">
            <v>ANATOLE</v>
          </cell>
          <cell r="E633">
            <v>8</v>
          </cell>
          <cell r="F633">
            <v>53.2</v>
          </cell>
          <cell r="G633">
            <v>54.5</v>
          </cell>
          <cell r="H633">
            <v>54.5</v>
          </cell>
        </row>
        <row r="634">
          <cell r="B634">
            <v>22112375</v>
          </cell>
          <cell r="C634" t="str">
            <v>SENTURK</v>
          </cell>
          <cell r="D634" t="str">
            <v>ALEXIS</v>
          </cell>
          <cell r="E634">
            <v>3</v>
          </cell>
          <cell r="F634">
            <v>44.7</v>
          </cell>
          <cell r="G634">
            <v>45.2</v>
          </cell>
          <cell r="H634">
            <v>45.2</v>
          </cell>
        </row>
        <row r="635">
          <cell r="B635">
            <v>22105317</v>
          </cell>
          <cell r="C635" t="str">
            <v>SÉRY</v>
          </cell>
          <cell r="D635" t="str">
            <v>LUCAS</v>
          </cell>
          <cell r="E635">
            <v>6</v>
          </cell>
          <cell r="F635">
            <v>29.6</v>
          </cell>
          <cell r="G635">
            <v>30.2</v>
          </cell>
          <cell r="H635">
            <v>30.2</v>
          </cell>
        </row>
        <row r="636">
          <cell r="B636">
            <v>21904341</v>
          </cell>
          <cell r="C636" t="str">
            <v>SHARIFI TAFRESHI</v>
          </cell>
          <cell r="D636" t="str">
            <v>ALEXANDRE</v>
          </cell>
          <cell r="E636">
            <v>7</v>
          </cell>
          <cell r="F636" t="str">
            <v>dispensé</v>
          </cell>
          <cell r="H636" t="str">
            <v>DSP</v>
          </cell>
        </row>
        <row r="637">
          <cell r="B637">
            <v>22110132</v>
          </cell>
          <cell r="C637" t="str">
            <v>SILBERNAGEL</v>
          </cell>
          <cell r="D637" t="str">
            <v>MATTHIAS</v>
          </cell>
          <cell r="E637">
            <v>6</v>
          </cell>
          <cell r="H637" t="str">
            <v>ABI</v>
          </cell>
        </row>
        <row r="638">
          <cell r="B638">
            <v>22011389</v>
          </cell>
          <cell r="C638" t="str">
            <v>SIMON</v>
          </cell>
          <cell r="D638" t="str">
            <v>EMMA</v>
          </cell>
          <cell r="E638">
            <v>3</v>
          </cell>
          <cell r="F638">
            <v>22.9</v>
          </cell>
          <cell r="G638">
            <v>21.6</v>
          </cell>
          <cell r="H638">
            <v>22.9</v>
          </cell>
        </row>
        <row r="639">
          <cell r="B639">
            <v>22119606</v>
          </cell>
          <cell r="C639" t="str">
            <v>SIMON</v>
          </cell>
          <cell r="D639" t="str">
            <v>LÉNA</v>
          </cell>
          <cell r="E639">
            <v>6</v>
          </cell>
          <cell r="F639">
            <v>31.6</v>
          </cell>
          <cell r="G639">
            <v>31.6</v>
          </cell>
          <cell r="H639">
            <v>31.6</v>
          </cell>
        </row>
        <row r="640">
          <cell r="B640">
            <v>22108875</v>
          </cell>
          <cell r="C640" t="str">
            <v>SIMON</v>
          </cell>
          <cell r="D640" t="str">
            <v>MARIE</v>
          </cell>
          <cell r="E640">
            <v>7</v>
          </cell>
          <cell r="F640">
            <v>22.4</v>
          </cell>
          <cell r="G640">
            <v>19.2</v>
          </cell>
          <cell r="H640">
            <v>22.4</v>
          </cell>
        </row>
        <row r="641">
          <cell r="B641">
            <v>22005248</v>
          </cell>
          <cell r="C641" t="str">
            <v>SINA</v>
          </cell>
          <cell r="D641" t="str">
            <v>JEAN-NICOLAS</v>
          </cell>
          <cell r="E641">
            <v>3</v>
          </cell>
          <cell r="H641" t="str">
            <v>ABI</v>
          </cell>
        </row>
        <row r="642">
          <cell r="B642">
            <v>22109191</v>
          </cell>
          <cell r="C642" t="str">
            <v>SISSOKO</v>
          </cell>
          <cell r="D642" t="str">
            <v>MAÏMOUNA</v>
          </cell>
          <cell r="E642">
            <v>1</v>
          </cell>
          <cell r="F642" t="str">
            <v>non valide</v>
          </cell>
          <cell r="G642">
            <v>30.6</v>
          </cell>
          <cell r="H642">
            <v>30.6</v>
          </cell>
        </row>
        <row r="643">
          <cell r="B643">
            <v>22105468</v>
          </cell>
          <cell r="C643" t="str">
            <v>SITTLER</v>
          </cell>
          <cell r="D643" t="str">
            <v>LÉO</v>
          </cell>
          <cell r="E643">
            <v>10</v>
          </cell>
          <cell r="F643">
            <v>47.4</v>
          </cell>
          <cell r="G643">
            <v>46.2</v>
          </cell>
          <cell r="H643">
            <v>47.4</v>
          </cell>
        </row>
        <row r="644">
          <cell r="B644">
            <v>22115731</v>
          </cell>
          <cell r="C644" t="str">
            <v>SOENE</v>
          </cell>
          <cell r="D644" t="str">
            <v>LOÏC</v>
          </cell>
          <cell r="E644">
            <v>6</v>
          </cell>
          <cell r="F644">
            <v>41.4</v>
          </cell>
          <cell r="G644">
            <v>48.7</v>
          </cell>
          <cell r="H644">
            <v>48.7</v>
          </cell>
        </row>
        <row r="645">
          <cell r="B645">
            <v>22013767</v>
          </cell>
          <cell r="C645" t="str">
            <v>SONNTAG</v>
          </cell>
          <cell r="D645" t="str">
            <v>LOÏS</v>
          </cell>
          <cell r="E645">
            <v>1</v>
          </cell>
          <cell r="F645">
            <v>33.700000000000003</v>
          </cell>
          <cell r="G645">
            <v>32.5</v>
          </cell>
          <cell r="H645">
            <v>33.700000000000003</v>
          </cell>
        </row>
        <row r="646">
          <cell r="B646">
            <v>22100339</v>
          </cell>
          <cell r="C646" t="str">
            <v>SOUANE</v>
          </cell>
          <cell r="D646" t="str">
            <v>MOHAMED</v>
          </cell>
          <cell r="E646">
            <v>6</v>
          </cell>
          <cell r="F646">
            <v>48.8</v>
          </cell>
          <cell r="G646">
            <v>48.7</v>
          </cell>
          <cell r="H646">
            <v>48.8</v>
          </cell>
        </row>
        <row r="647">
          <cell r="B647">
            <v>22106703</v>
          </cell>
          <cell r="C647" t="str">
            <v>SPEISSER</v>
          </cell>
          <cell r="D647" t="str">
            <v>LOUIS</v>
          </cell>
          <cell r="E647">
            <v>6</v>
          </cell>
          <cell r="F647">
            <v>43.8</v>
          </cell>
          <cell r="G647">
            <v>42.2</v>
          </cell>
          <cell r="H647">
            <v>43.8</v>
          </cell>
        </row>
        <row r="648">
          <cell r="B648">
            <v>22006191</v>
          </cell>
          <cell r="C648" t="str">
            <v>SPIEGEL</v>
          </cell>
          <cell r="D648" t="str">
            <v>MAÏCKEL</v>
          </cell>
          <cell r="E648">
            <v>5</v>
          </cell>
          <cell r="F648">
            <v>35</v>
          </cell>
          <cell r="G648">
            <v>30.8</v>
          </cell>
          <cell r="H648">
            <v>35</v>
          </cell>
        </row>
        <row r="649">
          <cell r="B649">
            <v>22104912</v>
          </cell>
          <cell r="C649" t="str">
            <v>SPIESER</v>
          </cell>
          <cell r="D649" t="str">
            <v>MATTÉO</v>
          </cell>
          <cell r="E649">
            <v>3</v>
          </cell>
          <cell r="F649">
            <v>44.1</v>
          </cell>
          <cell r="G649">
            <v>44.9</v>
          </cell>
          <cell r="H649">
            <v>44.9</v>
          </cell>
        </row>
        <row r="650">
          <cell r="B650">
            <v>22107310</v>
          </cell>
          <cell r="C650" t="str">
            <v>SPINDLER</v>
          </cell>
          <cell r="D650" t="str">
            <v>CLARA</v>
          </cell>
          <cell r="E650">
            <v>4</v>
          </cell>
          <cell r="H650" t="str">
            <v>ABI</v>
          </cell>
        </row>
        <row r="651">
          <cell r="B651">
            <v>22111445</v>
          </cell>
          <cell r="C651" t="str">
            <v>STAALI</v>
          </cell>
          <cell r="D651" t="str">
            <v>MOHAMED</v>
          </cell>
          <cell r="E651">
            <v>6</v>
          </cell>
          <cell r="F651">
            <v>42.7</v>
          </cell>
          <cell r="G651">
            <v>41.7</v>
          </cell>
          <cell r="H651">
            <v>42.7</v>
          </cell>
        </row>
        <row r="652">
          <cell r="B652">
            <v>22014861</v>
          </cell>
          <cell r="C652" t="str">
            <v>STALLER</v>
          </cell>
          <cell r="D652" t="str">
            <v>ROBIN</v>
          </cell>
          <cell r="E652">
            <v>7</v>
          </cell>
          <cell r="H652" t="str">
            <v>ABI</v>
          </cell>
        </row>
        <row r="653">
          <cell r="B653">
            <v>22111083</v>
          </cell>
          <cell r="C653" t="str">
            <v>STEGER</v>
          </cell>
          <cell r="D653" t="str">
            <v>MELVYN</v>
          </cell>
          <cell r="E653">
            <v>1</v>
          </cell>
          <cell r="F653">
            <v>49</v>
          </cell>
          <cell r="G653">
            <v>49</v>
          </cell>
          <cell r="H653">
            <v>49</v>
          </cell>
        </row>
        <row r="654">
          <cell r="B654">
            <v>22103955</v>
          </cell>
          <cell r="C654" t="str">
            <v>STEIDEL</v>
          </cell>
          <cell r="D654" t="str">
            <v>ERINE</v>
          </cell>
          <cell r="E654">
            <v>3</v>
          </cell>
          <cell r="H654" t="str">
            <v>ABI</v>
          </cell>
        </row>
        <row r="655">
          <cell r="B655">
            <v>22102067</v>
          </cell>
          <cell r="C655" t="str">
            <v>STEIMER</v>
          </cell>
          <cell r="D655" t="str">
            <v>ELISA</v>
          </cell>
          <cell r="E655">
            <v>3</v>
          </cell>
          <cell r="F655">
            <v>35</v>
          </cell>
          <cell r="G655">
            <v>35.5</v>
          </cell>
          <cell r="H655">
            <v>35.5</v>
          </cell>
        </row>
        <row r="656">
          <cell r="B656">
            <v>22107539</v>
          </cell>
          <cell r="C656" t="str">
            <v>STEINBRUNN</v>
          </cell>
          <cell r="D656" t="str">
            <v>MATTHIEU</v>
          </cell>
          <cell r="E656">
            <v>7</v>
          </cell>
          <cell r="F656">
            <v>47.4</v>
          </cell>
          <cell r="G656" t="str">
            <v>non valide</v>
          </cell>
          <cell r="H656">
            <v>47.4</v>
          </cell>
        </row>
        <row r="657">
          <cell r="B657">
            <v>22106209</v>
          </cell>
          <cell r="C657" t="str">
            <v>STEINMETZ</v>
          </cell>
          <cell r="D657" t="str">
            <v>ADRIEN</v>
          </cell>
          <cell r="E657">
            <v>6</v>
          </cell>
          <cell r="F657" t="str">
            <v>non valide</v>
          </cell>
          <cell r="G657">
            <v>41.8</v>
          </cell>
          <cell r="H657">
            <v>41.8</v>
          </cell>
        </row>
        <row r="658">
          <cell r="B658">
            <v>22113581</v>
          </cell>
          <cell r="C658" t="str">
            <v>STEPHAN</v>
          </cell>
          <cell r="D658" t="str">
            <v>KILIAN</v>
          </cell>
          <cell r="E658">
            <v>10</v>
          </cell>
          <cell r="F658">
            <v>41</v>
          </cell>
          <cell r="G658">
            <v>38.9</v>
          </cell>
          <cell r="H658">
            <v>41</v>
          </cell>
        </row>
        <row r="659">
          <cell r="B659">
            <v>22110637</v>
          </cell>
          <cell r="C659" t="str">
            <v>STIEFEL</v>
          </cell>
          <cell r="D659" t="str">
            <v>ANTOINE</v>
          </cell>
          <cell r="E659">
            <v>3</v>
          </cell>
          <cell r="F659">
            <v>37.200000000000003</v>
          </cell>
          <cell r="G659">
            <v>41</v>
          </cell>
          <cell r="H659">
            <v>41</v>
          </cell>
        </row>
        <row r="660">
          <cell r="B660">
            <v>22107637</v>
          </cell>
          <cell r="C660" t="str">
            <v>STILTZ</v>
          </cell>
          <cell r="D660" t="str">
            <v>CORENTIN</v>
          </cell>
          <cell r="E660">
            <v>9</v>
          </cell>
          <cell r="F660">
            <v>44.6</v>
          </cell>
          <cell r="G660">
            <v>44.1</v>
          </cell>
          <cell r="H660">
            <v>44.6</v>
          </cell>
        </row>
        <row r="661">
          <cell r="B661">
            <v>22109660</v>
          </cell>
          <cell r="C661" t="str">
            <v>STIRLING</v>
          </cell>
          <cell r="D661" t="str">
            <v>LÉO</v>
          </cell>
          <cell r="E661">
            <v>1</v>
          </cell>
          <cell r="F661">
            <v>47.4</v>
          </cell>
          <cell r="G661">
            <v>44.7</v>
          </cell>
          <cell r="H661">
            <v>47.4</v>
          </cell>
        </row>
        <row r="662">
          <cell r="B662">
            <v>22107458</v>
          </cell>
          <cell r="C662" t="str">
            <v>STOLL</v>
          </cell>
          <cell r="D662" t="str">
            <v>THOMAS</v>
          </cell>
          <cell r="E662">
            <v>10</v>
          </cell>
          <cell r="F662">
            <v>35.5</v>
          </cell>
          <cell r="G662">
            <v>34.4</v>
          </cell>
          <cell r="H662">
            <v>35.5</v>
          </cell>
        </row>
        <row r="663">
          <cell r="B663">
            <v>22008677</v>
          </cell>
          <cell r="C663" t="str">
            <v>STOMP</v>
          </cell>
          <cell r="D663" t="str">
            <v>KAREL</v>
          </cell>
          <cell r="E663">
            <v>3</v>
          </cell>
          <cell r="F663">
            <v>39.5</v>
          </cell>
          <cell r="G663">
            <v>37.1</v>
          </cell>
          <cell r="H663">
            <v>39.5</v>
          </cell>
        </row>
        <row r="664">
          <cell r="B664">
            <v>22110453</v>
          </cell>
          <cell r="C664" t="str">
            <v>STRIEBIG</v>
          </cell>
          <cell r="D664" t="str">
            <v>CEDRIC-SYAM</v>
          </cell>
          <cell r="E664">
            <v>10</v>
          </cell>
          <cell r="F664">
            <v>50.7</v>
          </cell>
          <cell r="G664">
            <v>52</v>
          </cell>
          <cell r="H664">
            <v>52</v>
          </cell>
        </row>
        <row r="665">
          <cell r="B665">
            <v>22108773</v>
          </cell>
          <cell r="C665" t="str">
            <v>STUCK</v>
          </cell>
          <cell r="D665" t="str">
            <v>EMILIE</v>
          </cell>
          <cell r="E665">
            <v>3</v>
          </cell>
          <cell r="F665">
            <v>23.8</v>
          </cell>
          <cell r="G665">
            <v>24.7</v>
          </cell>
          <cell r="H665">
            <v>24.7</v>
          </cell>
        </row>
        <row r="666">
          <cell r="B666">
            <v>22002328</v>
          </cell>
          <cell r="C666" t="str">
            <v>STUMPERT</v>
          </cell>
          <cell r="D666" t="str">
            <v>PAUL</v>
          </cell>
          <cell r="E666">
            <v>10</v>
          </cell>
          <cell r="F666">
            <v>46.4</v>
          </cell>
          <cell r="G666">
            <v>45.5</v>
          </cell>
          <cell r="H666">
            <v>46.4</v>
          </cell>
        </row>
        <row r="667">
          <cell r="B667">
            <v>22106830</v>
          </cell>
          <cell r="C667" t="str">
            <v>SUTTER</v>
          </cell>
          <cell r="D667" t="str">
            <v>GAUTIER</v>
          </cell>
          <cell r="E667">
            <v>3</v>
          </cell>
          <cell r="F667">
            <v>62</v>
          </cell>
          <cell r="G667">
            <v>63.5</v>
          </cell>
          <cell r="H667">
            <v>63.5</v>
          </cell>
        </row>
        <row r="668">
          <cell r="B668">
            <v>22109462</v>
          </cell>
          <cell r="C668" t="str">
            <v>TABAKOVIC</v>
          </cell>
          <cell r="D668" t="str">
            <v>KERIM</v>
          </cell>
          <cell r="E668">
            <v>6</v>
          </cell>
          <cell r="F668">
            <v>43.4</v>
          </cell>
          <cell r="G668">
            <v>43</v>
          </cell>
          <cell r="H668">
            <v>43.4</v>
          </cell>
        </row>
        <row r="669">
          <cell r="B669">
            <v>22111101</v>
          </cell>
          <cell r="C669" t="str">
            <v>TABARANT</v>
          </cell>
          <cell r="D669" t="str">
            <v>ANYLIA</v>
          </cell>
          <cell r="E669">
            <v>9</v>
          </cell>
          <cell r="H669" t="str">
            <v>ABI</v>
          </cell>
        </row>
        <row r="670">
          <cell r="B670">
            <v>22109789</v>
          </cell>
          <cell r="C670" t="str">
            <v>TAHRIOUI</v>
          </cell>
          <cell r="D670" t="str">
            <v>IMAD</v>
          </cell>
          <cell r="E670">
            <v>6</v>
          </cell>
          <cell r="F670">
            <v>44.1</v>
          </cell>
          <cell r="G670">
            <v>44.3</v>
          </cell>
          <cell r="H670">
            <v>44.3</v>
          </cell>
        </row>
        <row r="671">
          <cell r="B671">
            <v>22013568</v>
          </cell>
          <cell r="C671" t="str">
            <v>TAKALINE</v>
          </cell>
          <cell r="D671" t="str">
            <v>JAHED</v>
          </cell>
          <cell r="E671">
            <v>3</v>
          </cell>
          <cell r="F671">
            <v>40.799999999999997</v>
          </cell>
          <cell r="G671">
            <v>40.700000000000003</v>
          </cell>
          <cell r="H671">
            <v>40.799999999999997</v>
          </cell>
        </row>
        <row r="672">
          <cell r="B672">
            <v>22109973</v>
          </cell>
          <cell r="C672" t="str">
            <v>TALARICO</v>
          </cell>
          <cell r="D672" t="str">
            <v>SERENA</v>
          </cell>
          <cell r="E672">
            <v>3</v>
          </cell>
          <cell r="F672">
            <v>32.9</v>
          </cell>
          <cell r="G672">
            <v>31.4</v>
          </cell>
          <cell r="H672">
            <v>32.9</v>
          </cell>
        </row>
        <row r="673">
          <cell r="B673">
            <v>22105834</v>
          </cell>
          <cell r="C673" t="str">
            <v>TANCELIN</v>
          </cell>
          <cell r="D673" t="str">
            <v>YOAN</v>
          </cell>
          <cell r="E673">
            <v>1</v>
          </cell>
          <cell r="F673">
            <v>48.7</v>
          </cell>
          <cell r="G673">
            <v>46.2</v>
          </cell>
          <cell r="H673">
            <v>48.7</v>
          </cell>
        </row>
        <row r="674">
          <cell r="B674">
            <v>22114296</v>
          </cell>
          <cell r="C674" t="str">
            <v>TARRAPEY</v>
          </cell>
          <cell r="D674" t="str">
            <v>QUENTIN</v>
          </cell>
          <cell r="E674">
            <v>10</v>
          </cell>
          <cell r="F674">
            <v>34.799999999999997</v>
          </cell>
          <cell r="G674">
            <v>31.4</v>
          </cell>
          <cell r="H674">
            <v>34.799999999999997</v>
          </cell>
        </row>
        <row r="675">
          <cell r="B675">
            <v>22020240</v>
          </cell>
          <cell r="C675" t="str">
            <v>TAVAKOLI</v>
          </cell>
          <cell r="D675" t="str">
            <v>ZARAH</v>
          </cell>
          <cell r="E675">
            <v>10</v>
          </cell>
          <cell r="F675">
            <v>28.1</v>
          </cell>
          <cell r="G675">
            <v>26.7</v>
          </cell>
          <cell r="H675">
            <v>28.1</v>
          </cell>
        </row>
        <row r="676">
          <cell r="B676">
            <v>22008848</v>
          </cell>
          <cell r="C676" t="str">
            <v>TAVERNARO</v>
          </cell>
          <cell r="D676" t="str">
            <v>NICOLAS</v>
          </cell>
          <cell r="E676">
            <v>6</v>
          </cell>
          <cell r="F676">
            <v>49.3</v>
          </cell>
          <cell r="G676">
            <v>48</v>
          </cell>
          <cell r="H676">
            <v>49.3</v>
          </cell>
        </row>
        <row r="677">
          <cell r="B677">
            <v>21815822</v>
          </cell>
          <cell r="C677" t="str">
            <v>TAYEBI</v>
          </cell>
          <cell r="D677" t="str">
            <v>ILIAS</v>
          </cell>
          <cell r="E677">
            <v>8</v>
          </cell>
          <cell r="F677">
            <v>39</v>
          </cell>
          <cell r="G677">
            <v>40.1</v>
          </cell>
          <cell r="H677">
            <v>40.1</v>
          </cell>
        </row>
        <row r="678">
          <cell r="B678">
            <v>22110699</v>
          </cell>
          <cell r="C678" t="str">
            <v>TAZABAEV</v>
          </cell>
          <cell r="D678" t="str">
            <v>ADAM</v>
          </cell>
          <cell r="E678">
            <v>7</v>
          </cell>
          <cell r="F678">
            <v>47.4</v>
          </cell>
          <cell r="G678">
            <v>48.7</v>
          </cell>
          <cell r="H678">
            <v>48.7</v>
          </cell>
        </row>
        <row r="679">
          <cell r="B679">
            <v>22103245</v>
          </cell>
          <cell r="C679" t="str">
            <v>TEIKEMEIER</v>
          </cell>
          <cell r="D679" t="str">
            <v>COLIN</v>
          </cell>
          <cell r="E679">
            <v>7</v>
          </cell>
          <cell r="H679" t="str">
            <v>ABI</v>
          </cell>
        </row>
        <row r="680">
          <cell r="B680">
            <v>22108086</v>
          </cell>
          <cell r="C680" t="str">
            <v>TEIXEIRA DE SOUSA</v>
          </cell>
          <cell r="D680" t="str">
            <v>ANDRÉ</v>
          </cell>
          <cell r="E680">
            <v>9</v>
          </cell>
          <cell r="F680">
            <v>47</v>
          </cell>
          <cell r="G680">
            <v>47.9</v>
          </cell>
          <cell r="H680">
            <v>47.9</v>
          </cell>
        </row>
        <row r="681">
          <cell r="B681">
            <v>22115672</v>
          </cell>
          <cell r="C681" t="str">
            <v>TERMINN</v>
          </cell>
          <cell r="D681" t="str">
            <v>QUENTIN</v>
          </cell>
          <cell r="E681">
            <v>3</v>
          </cell>
          <cell r="F681">
            <v>35.299999999999997</v>
          </cell>
          <cell r="G681">
            <v>3.3</v>
          </cell>
          <cell r="H681">
            <v>35.299999999999997</v>
          </cell>
        </row>
        <row r="682">
          <cell r="B682">
            <v>22106072</v>
          </cell>
          <cell r="C682" t="str">
            <v>TISSERAND</v>
          </cell>
          <cell r="D682" t="str">
            <v>ESTELLE</v>
          </cell>
          <cell r="E682">
            <v>10</v>
          </cell>
          <cell r="F682" t="str">
            <v>/</v>
          </cell>
          <cell r="G682">
            <v>29.7</v>
          </cell>
          <cell r="H682">
            <v>29.7</v>
          </cell>
        </row>
        <row r="683">
          <cell r="B683">
            <v>22120144</v>
          </cell>
          <cell r="C683" t="str">
            <v>TJON A PAN</v>
          </cell>
          <cell r="D683" t="str">
            <v>TIMOTHY</v>
          </cell>
          <cell r="E683">
            <v>2</v>
          </cell>
          <cell r="H683" t="str">
            <v>ABI</v>
          </cell>
        </row>
        <row r="684">
          <cell r="B684">
            <v>22116375</v>
          </cell>
          <cell r="C684" t="str">
            <v>TONELLI</v>
          </cell>
          <cell r="D684" t="str">
            <v>VICTOR</v>
          </cell>
          <cell r="E684">
            <v>5</v>
          </cell>
          <cell r="F684">
            <v>47</v>
          </cell>
          <cell r="G684">
            <v>43.7</v>
          </cell>
          <cell r="H684">
            <v>47</v>
          </cell>
        </row>
        <row r="685">
          <cell r="B685">
            <v>22012221</v>
          </cell>
          <cell r="C685" t="str">
            <v>TOSSA GBEGO</v>
          </cell>
          <cell r="D685" t="str">
            <v>PASCAL</v>
          </cell>
          <cell r="E685">
            <v>1</v>
          </cell>
          <cell r="H685" t="str">
            <v>ABI</v>
          </cell>
        </row>
        <row r="686">
          <cell r="B686">
            <v>22112382</v>
          </cell>
          <cell r="C686" t="str">
            <v>TOUIS</v>
          </cell>
          <cell r="D686" t="str">
            <v>JILLALI</v>
          </cell>
          <cell r="E686">
            <v>6</v>
          </cell>
          <cell r="F686">
            <v>44.1</v>
          </cell>
          <cell r="G686">
            <v>47.6</v>
          </cell>
          <cell r="H686">
            <v>47.6</v>
          </cell>
        </row>
        <row r="687">
          <cell r="B687">
            <v>22112942</v>
          </cell>
          <cell r="C687" t="str">
            <v>TOURKI</v>
          </cell>
          <cell r="D687" t="str">
            <v>ZIED</v>
          </cell>
          <cell r="E687">
            <v>10</v>
          </cell>
          <cell r="F687">
            <v>28</v>
          </cell>
          <cell r="G687">
            <v>26.8</v>
          </cell>
          <cell r="H687">
            <v>28</v>
          </cell>
        </row>
        <row r="688">
          <cell r="B688">
            <v>22004913</v>
          </cell>
          <cell r="C688" t="str">
            <v>TRANG</v>
          </cell>
          <cell r="D688" t="str">
            <v>JOHNNY</v>
          </cell>
          <cell r="E688">
            <v>3</v>
          </cell>
          <cell r="H688" t="str">
            <v>ABI</v>
          </cell>
        </row>
        <row r="689">
          <cell r="B689">
            <v>22018168</v>
          </cell>
          <cell r="C689" t="str">
            <v>TRAORE</v>
          </cell>
          <cell r="D689" t="str">
            <v>DAVID</v>
          </cell>
          <cell r="E689">
            <v>8</v>
          </cell>
          <cell r="H689" t="str">
            <v>ABI</v>
          </cell>
        </row>
        <row r="690">
          <cell r="B690">
            <v>21907926</v>
          </cell>
          <cell r="C690" t="str">
            <v>TRIPODI</v>
          </cell>
          <cell r="D690" t="str">
            <v>MATTÉO</v>
          </cell>
          <cell r="E690">
            <v>10</v>
          </cell>
          <cell r="H690" t="str">
            <v>ABI</v>
          </cell>
        </row>
        <row r="691">
          <cell r="B691">
            <v>22013642</v>
          </cell>
          <cell r="C691" t="str">
            <v>TRIPOTIN</v>
          </cell>
          <cell r="D691" t="str">
            <v>EMILE</v>
          </cell>
          <cell r="E691">
            <v>3</v>
          </cell>
          <cell r="F691" t="str">
            <v>/</v>
          </cell>
          <cell r="G691">
            <v>46.7</v>
          </cell>
          <cell r="H691">
            <v>46.7</v>
          </cell>
        </row>
        <row r="692">
          <cell r="B692">
            <v>22106747</v>
          </cell>
          <cell r="C692" t="str">
            <v>TROADEC</v>
          </cell>
          <cell r="D692" t="str">
            <v>ERWAN</v>
          </cell>
          <cell r="E692">
            <v>9</v>
          </cell>
          <cell r="F692">
            <v>50.2</v>
          </cell>
          <cell r="G692">
            <v>49.9</v>
          </cell>
          <cell r="H692">
            <v>50.2</v>
          </cell>
        </row>
        <row r="693">
          <cell r="B693">
            <v>22112497</v>
          </cell>
          <cell r="C693" t="str">
            <v>TROG</v>
          </cell>
          <cell r="D693" t="str">
            <v>PHILIPPE</v>
          </cell>
          <cell r="E693">
            <v>3</v>
          </cell>
          <cell r="F693">
            <v>46.8</v>
          </cell>
          <cell r="G693">
            <v>49.1</v>
          </cell>
          <cell r="H693">
            <v>49.1</v>
          </cell>
        </row>
        <row r="694">
          <cell r="B694">
            <v>22113742</v>
          </cell>
          <cell r="C694" t="str">
            <v>TSCHAN</v>
          </cell>
          <cell r="D694" t="str">
            <v>LEA</v>
          </cell>
          <cell r="E694">
            <v>10</v>
          </cell>
          <cell r="F694">
            <v>29.3</v>
          </cell>
          <cell r="G694">
            <v>29.7</v>
          </cell>
          <cell r="H694">
            <v>29.7</v>
          </cell>
        </row>
        <row r="695">
          <cell r="B695">
            <v>22104211</v>
          </cell>
          <cell r="C695" t="str">
            <v>TSCHEDERNIG</v>
          </cell>
          <cell r="D695" t="str">
            <v>YANIS</v>
          </cell>
          <cell r="E695">
            <v>9</v>
          </cell>
          <cell r="F695">
            <v>49.3</v>
          </cell>
          <cell r="G695">
            <v>49.6</v>
          </cell>
          <cell r="H695">
            <v>49.6</v>
          </cell>
        </row>
        <row r="696">
          <cell r="B696">
            <v>22110358</v>
          </cell>
          <cell r="C696" t="str">
            <v>TUNA</v>
          </cell>
          <cell r="D696" t="str">
            <v>SEMIH</v>
          </cell>
          <cell r="E696">
            <v>7</v>
          </cell>
          <cell r="F696">
            <v>47</v>
          </cell>
          <cell r="G696">
            <v>45.3</v>
          </cell>
          <cell r="H696">
            <v>47</v>
          </cell>
        </row>
        <row r="697">
          <cell r="B697">
            <v>22111854</v>
          </cell>
          <cell r="C697" t="str">
            <v>TURANSZKY-HUSSER</v>
          </cell>
          <cell r="D697" t="str">
            <v>MELISSA</v>
          </cell>
          <cell r="E697">
            <v>3</v>
          </cell>
          <cell r="F697">
            <v>27.3</v>
          </cell>
          <cell r="G697">
            <v>31.5</v>
          </cell>
          <cell r="H697">
            <v>31.5</v>
          </cell>
        </row>
        <row r="698">
          <cell r="B698">
            <v>22104090</v>
          </cell>
          <cell r="C698" t="str">
            <v>ÜNAL</v>
          </cell>
          <cell r="D698" t="str">
            <v>KAAN</v>
          </cell>
          <cell r="E698">
            <v>6</v>
          </cell>
          <cell r="F698">
            <v>39</v>
          </cell>
          <cell r="G698">
            <v>38.700000000000003</v>
          </cell>
          <cell r="H698">
            <v>39</v>
          </cell>
        </row>
        <row r="699">
          <cell r="B699">
            <v>22100150</v>
          </cell>
          <cell r="C699" t="str">
            <v>VACANT</v>
          </cell>
          <cell r="D699" t="str">
            <v>LÉA</v>
          </cell>
          <cell r="E699">
            <v>6</v>
          </cell>
          <cell r="F699" t="str">
            <v>non valide</v>
          </cell>
          <cell r="G699">
            <v>36.299999999999997</v>
          </cell>
          <cell r="H699">
            <v>36.299999999999997</v>
          </cell>
        </row>
        <row r="700">
          <cell r="B700">
            <v>22109908</v>
          </cell>
          <cell r="C700" t="str">
            <v>VAGNER</v>
          </cell>
          <cell r="D700" t="str">
            <v>INES</v>
          </cell>
          <cell r="E700">
            <v>10</v>
          </cell>
          <cell r="F700">
            <v>37.1</v>
          </cell>
          <cell r="G700">
            <v>37.5</v>
          </cell>
          <cell r="H700">
            <v>37.5</v>
          </cell>
        </row>
        <row r="701">
          <cell r="B701">
            <v>22006058</v>
          </cell>
          <cell r="C701" t="str">
            <v>VALIBOUZE</v>
          </cell>
          <cell r="D701" t="str">
            <v>LÉO</v>
          </cell>
          <cell r="E701">
            <v>1</v>
          </cell>
          <cell r="F701" t="str">
            <v>non valide</v>
          </cell>
          <cell r="G701">
            <v>28.8</v>
          </cell>
          <cell r="H701">
            <v>28.8</v>
          </cell>
        </row>
        <row r="702">
          <cell r="B702">
            <v>22006500</v>
          </cell>
          <cell r="C702" t="str">
            <v>VALLOT</v>
          </cell>
          <cell r="D702" t="str">
            <v>CLÉMENT</v>
          </cell>
          <cell r="E702">
            <v>4</v>
          </cell>
          <cell r="H702" t="str">
            <v>ABI</v>
          </cell>
        </row>
        <row r="703">
          <cell r="B703">
            <v>22108240</v>
          </cell>
          <cell r="C703" t="str">
            <v>VALYNSEELE</v>
          </cell>
          <cell r="D703" t="str">
            <v>YANN</v>
          </cell>
          <cell r="E703">
            <v>10</v>
          </cell>
          <cell r="F703">
            <v>49.1</v>
          </cell>
          <cell r="G703">
            <v>47.4</v>
          </cell>
          <cell r="H703">
            <v>49.1</v>
          </cell>
        </row>
        <row r="704">
          <cell r="B704">
            <v>22003623</v>
          </cell>
          <cell r="C704" t="str">
            <v>VO</v>
          </cell>
          <cell r="D704" t="str">
            <v>MEGHAN</v>
          </cell>
          <cell r="E704">
            <v>1</v>
          </cell>
          <cell r="H704" t="str">
            <v>ABI</v>
          </cell>
        </row>
        <row r="705">
          <cell r="B705">
            <v>50200386</v>
          </cell>
          <cell r="C705" t="str">
            <v>VOGEL</v>
          </cell>
          <cell r="D705" t="str">
            <v>GREGORY</v>
          </cell>
          <cell r="E705">
            <v>8</v>
          </cell>
          <cell r="F705">
            <v>32.9</v>
          </cell>
          <cell r="G705" t="str">
            <v>/</v>
          </cell>
          <cell r="H705">
            <v>32.9</v>
          </cell>
        </row>
        <row r="706">
          <cell r="B706">
            <v>22108340</v>
          </cell>
          <cell r="C706" t="str">
            <v>WABARTHA</v>
          </cell>
          <cell r="D706" t="str">
            <v>MARTIN</v>
          </cell>
          <cell r="E706">
            <v>10</v>
          </cell>
          <cell r="F706" t="str">
            <v xml:space="preserve">non valide </v>
          </cell>
          <cell r="G706">
            <v>50.4</v>
          </cell>
          <cell r="H706">
            <v>50.4</v>
          </cell>
        </row>
        <row r="707">
          <cell r="B707">
            <v>22112368</v>
          </cell>
          <cell r="C707" t="str">
            <v>WACK</v>
          </cell>
          <cell r="D707" t="str">
            <v>TOMI</v>
          </cell>
          <cell r="E707">
            <v>10</v>
          </cell>
          <cell r="F707">
            <v>42.2</v>
          </cell>
          <cell r="G707">
            <v>39</v>
          </cell>
          <cell r="H707">
            <v>42.2</v>
          </cell>
        </row>
        <row r="708">
          <cell r="B708">
            <v>22108271</v>
          </cell>
          <cell r="C708" t="str">
            <v>WAGNER</v>
          </cell>
          <cell r="D708" t="str">
            <v>CYPRIEN</v>
          </cell>
          <cell r="E708">
            <v>5</v>
          </cell>
          <cell r="F708">
            <v>43</v>
          </cell>
          <cell r="G708">
            <v>40.200000000000003</v>
          </cell>
          <cell r="H708">
            <v>43</v>
          </cell>
        </row>
        <row r="709">
          <cell r="B709">
            <v>22007470</v>
          </cell>
          <cell r="C709" t="str">
            <v>WASSER</v>
          </cell>
          <cell r="D709" t="str">
            <v>YANNIS</v>
          </cell>
          <cell r="E709">
            <v>4</v>
          </cell>
          <cell r="H709" t="str">
            <v>ABI</v>
          </cell>
        </row>
        <row r="710">
          <cell r="B710">
            <v>22003725</v>
          </cell>
          <cell r="C710" t="str">
            <v>WATRIN</v>
          </cell>
          <cell r="D710" t="str">
            <v>ANASTASIA</v>
          </cell>
          <cell r="E710">
            <v>4</v>
          </cell>
          <cell r="H710" t="str">
            <v>ABI</v>
          </cell>
        </row>
        <row r="711">
          <cell r="B711">
            <v>22010160</v>
          </cell>
          <cell r="C711" t="str">
            <v>WATZKY</v>
          </cell>
          <cell r="D711" t="str">
            <v>EMMANUELLE</v>
          </cell>
          <cell r="E711">
            <v>10</v>
          </cell>
          <cell r="H711" t="str">
            <v>ABI</v>
          </cell>
        </row>
        <row r="712">
          <cell r="B712">
            <v>22110511</v>
          </cell>
          <cell r="C712" t="str">
            <v>WEBER</v>
          </cell>
          <cell r="D712" t="str">
            <v>PIERRE</v>
          </cell>
          <cell r="E712">
            <v>4</v>
          </cell>
          <cell r="F712" t="str">
            <v>/</v>
          </cell>
          <cell r="G712">
            <v>47.4</v>
          </cell>
          <cell r="H712">
            <v>47.4</v>
          </cell>
        </row>
        <row r="713">
          <cell r="B713">
            <v>22106540</v>
          </cell>
          <cell r="C713" t="str">
            <v>WEEBER</v>
          </cell>
          <cell r="D713" t="str">
            <v>EMILIE</v>
          </cell>
          <cell r="E713">
            <v>10</v>
          </cell>
          <cell r="F713">
            <v>31</v>
          </cell>
          <cell r="G713">
            <v>32.799999999999997</v>
          </cell>
          <cell r="H713">
            <v>32.799999999999997</v>
          </cell>
        </row>
        <row r="714">
          <cell r="B714">
            <v>22109794</v>
          </cell>
          <cell r="C714" t="str">
            <v>WEINZAEPFLEN</v>
          </cell>
          <cell r="D714" t="str">
            <v>EMERIC</v>
          </cell>
          <cell r="E714">
            <v>10</v>
          </cell>
          <cell r="F714">
            <v>64.400000000000006</v>
          </cell>
          <cell r="G714">
            <v>63</v>
          </cell>
          <cell r="H714">
            <v>64.400000000000006</v>
          </cell>
        </row>
        <row r="715">
          <cell r="B715">
            <v>22117150</v>
          </cell>
          <cell r="C715" t="str">
            <v>WEISS</v>
          </cell>
          <cell r="D715" t="str">
            <v>EMMY</v>
          </cell>
          <cell r="E715">
            <v>8</v>
          </cell>
          <cell r="F715">
            <v>21.9</v>
          </cell>
          <cell r="G715">
            <v>22.7</v>
          </cell>
          <cell r="H715">
            <v>22.7</v>
          </cell>
        </row>
        <row r="716">
          <cell r="B716">
            <v>22010246</v>
          </cell>
          <cell r="C716" t="str">
            <v>WEISS</v>
          </cell>
          <cell r="D716" t="str">
            <v>LÉO</v>
          </cell>
          <cell r="E716">
            <v>6</v>
          </cell>
          <cell r="F716" t="str">
            <v>non valide</v>
          </cell>
          <cell r="G716">
            <v>50.8</v>
          </cell>
          <cell r="H716">
            <v>50.8</v>
          </cell>
        </row>
        <row r="717">
          <cell r="B717">
            <v>21907437</v>
          </cell>
          <cell r="C717" t="str">
            <v>WENDLING</v>
          </cell>
          <cell r="D717" t="str">
            <v>ROBIN</v>
          </cell>
          <cell r="E717">
            <v>4</v>
          </cell>
          <cell r="H717" t="str">
            <v>ABI</v>
          </cell>
        </row>
        <row r="718">
          <cell r="B718">
            <v>22109161</v>
          </cell>
          <cell r="C718" t="str">
            <v>WETZEL-KALTENBRUN</v>
          </cell>
          <cell r="D718" t="str">
            <v>CLÉMENT</v>
          </cell>
          <cell r="E718">
            <v>4</v>
          </cell>
          <cell r="F718">
            <v>40.4</v>
          </cell>
          <cell r="G718">
            <v>44.6</v>
          </cell>
          <cell r="H718">
            <v>44.6</v>
          </cell>
        </row>
        <row r="719">
          <cell r="B719">
            <v>22104708</v>
          </cell>
          <cell r="C719" t="str">
            <v>WILHELM</v>
          </cell>
          <cell r="D719" t="str">
            <v>THIBAULT</v>
          </cell>
          <cell r="E719">
            <v>5</v>
          </cell>
          <cell r="F719">
            <v>50.4</v>
          </cell>
          <cell r="G719">
            <v>47</v>
          </cell>
          <cell r="H719">
            <v>50.4</v>
          </cell>
        </row>
        <row r="720">
          <cell r="B720">
            <v>22107186</v>
          </cell>
          <cell r="C720" t="str">
            <v>WILLKOMM</v>
          </cell>
          <cell r="D720" t="str">
            <v>LISE</v>
          </cell>
          <cell r="E720">
            <v>5</v>
          </cell>
          <cell r="F720">
            <v>37.799999999999997</v>
          </cell>
          <cell r="G720">
            <v>39.4</v>
          </cell>
          <cell r="H720">
            <v>39.4</v>
          </cell>
        </row>
        <row r="721">
          <cell r="B721">
            <v>22112087</v>
          </cell>
          <cell r="C721" t="str">
            <v>WIRCKEL</v>
          </cell>
          <cell r="D721" t="str">
            <v>TIMOTHEE</v>
          </cell>
          <cell r="E721">
            <v>3</v>
          </cell>
          <cell r="F721">
            <v>55.7</v>
          </cell>
          <cell r="G721">
            <v>52.1</v>
          </cell>
          <cell r="H721">
            <v>55.7</v>
          </cell>
        </row>
        <row r="722">
          <cell r="B722">
            <v>22003883</v>
          </cell>
          <cell r="C722" t="str">
            <v>WITTMER</v>
          </cell>
          <cell r="D722" t="str">
            <v>NICOLAS</v>
          </cell>
          <cell r="E722">
            <v>7</v>
          </cell>
          <cell r="F722">
            <v>47</v>
          </cell>
          <cell r="G722">
            <v>46.5</v>
          </cell>
          <cell r="H722">
            <v>47</v>
          </cell>
        </row>
        <row r="723">
          <cell r="B723">
            <v>22002955</v>
          </cell>
          <cell r="C723" t="str">
            <v>WOELFL</v>
          </cell>
          <cell r="D723" t="str">
            <v>VALENTIN</v>
          </cell>
          <cell r="E723">
            <v>3</v>
          </cell>
          <cell r="H723" t="str">
            <v>ABI</v>
          </cell>
        </row>
        <row r="724">
          <cell r="B724">
            <v>22108104</v>
          </cell>
          <cell r="C724" t="str">
            <v>WOLFF</v>
          </cell>
          <cell r="D724" t="str">
            <v>ALEXANDRE</v>
          </cell>
          <cell r="E724">
            <v>7</v>
          </cell>
          <cell r="F724">
            <v>47.6</v>
          </cell>
          <cell r="G724">
            <v>45.6</v>
          </cell>
          <cell r="H724">
            <v>47.6</v>
          </cell>
        </row>
        <row r="725">
          <cell r="B725">
            <v>22118439</v>
          </cell>
          <cell r="C725" t="str">
            <v>WURTZ</v>
          </cell>
          <cell r="D725" t="str">
            <v>LOÏC</v>
          </cell>
          <cell r="E725">
            <v>7</v>
          </cell>
          <cell r="H725" t="str">
            <v>ABI</v>
          </cell>
        </row>
        <row r="726">
          <cell r="B726">
            <v>22120840</v>
          </cell>
          <cell r="C726" t="str">
            <v xml:space="preserve">YANAL </v>
          </cell>
          <cell r="D726" t="str">
            <v>MUSTAPHA</v>
          </cell>
          <cell r="E726">
            <v>1</v>
          </cell>
          <cell r="F726" t="str">
            <v>/</v>
          </cell>
          <cell r="G726">
            <v>35.200000000000003</v>
          </cell>
          <cell r="H726">
            <v>35.200000000000003</v>
          </cell>
        </row>
        <row r="727">
          <cell r="B727">
            <v>22003194</v>
          </cell>
          <cell r="C727" t="str">
            <v>YANG</v>
          </cell>
          <cell r="D727" t="str">
            <v>DAVID</v>
          </cell>
          <cell r="E727">
            <v>7</v>
          </cell>
          <cell r="H727" t="str">
            <v>ABI</v>
          </cell>
        </row>
        <row r="728">
          <cell r="B728">
            <v>22122644</v>
          </cell>
          <cell r="C728" t="str">
            <v>YERN</v>
          </cell>
          <cell r="D728" t="str">
            <v>ALEXANDRE</v>
          </cell>
          <cell r="E728">
            <v>7</v>
          </cell>
          <cell r="F728">
            <v>48.5</v>
          </cell>
          <cell r="G728">
            <v>47.4</v>
          </cell>
          <cell r="H728">
            <v>48.5</v>
          </cell>
        </row>
        <row r="729">
          <cell r="B729">
            <v>22109082</v>
          </cell>
          <cell r="C729" t="str">
            <v>ZACHER</v>
          </cell>
          <cell r="D729" t="str">
            <v>ANTOINE</v>
          </cell>
          <cell r="E729">
            <v>5</v>
          </cell>
          <cell r="F729">
            <v>39.299999999999997</v>
          </cell>
          <cell r="G729">
            <v>34.6</v>
          </cell>
          <cell r="H729">
            <v>39.299999999999997</v>
          </cell>
        </row>
        <row r="730">
          <cell r="B730">
            <v>22114415</v>
          </cell>
          <cell r="C730" t="str">
            <v>ZANETTI</v>
          </cell>
          <cell r="D730" t="str">
            <v>ELIO</v>
          </cell>
          <cell r="E730">
            <v>8</v>
          </cell>
          <cell r="F730">
            <v>41.7</v>
          </cell>
          <cell r="G730">
            <v>42.4</v>
          </cell>
          <cell r="H730">
            <v>42.4</v>
          </cell>
        </row>
        <row r="731">
          <cell r="B731">
            <v>22107852</v>
          </cell>
          <cell r="C731" t="str">
            <v>ZARZOURI</v>
          </cell>
          <cell r="D731" t="str">
            <v>YOUNES</v>
          </cell>
          <cell r="E731">
            <v>6</v>
          </cell>
          <cell r="F731">
            <v>37.1</v>
          </cell>
          <cell r="G731">
            <v>37.4</v>
          </cell>
          <cell r="H731">
            <v>37.4</v>
          </cell>
        </row>
        <row r="732">
          <cell r="B732">
            <v>22107014</v>
          </cell>
          <cell r="C732" t="str">
            <v>ZIEGLER</v>
          </cell>
          <cell r="D732" t="str">
            <v>GILLES</v>
          </cell>
          <cell r="E732">
            <v>10</v>
          </cell>
          <cell r="F732" t="str">
            <v>/</v>
          </cell>
          <cell r="G732">
            <v>40.4</v>
          </cell>
          <cell r="H732">
            <v>40.4</v>
          </cell>
        </row>
        <row r="733">
          <cell r="B733">
            <v>22106796</v>
          </cell>
          <cell r="C733" t="str">
            <v>ZIMMER</v>
          </cell>
          <cell r="D733" t="str">
            <v>BAPTISTE</v>
          </cell>
          <cell r="E733">
            <v>4</v>
          </cell>
          <cell r="F733">
            <v>50.5</v>
          </cell>
          <cell r="G733">
            <v>51.3</v>
          </cell>
          <cell r="H733">
            <v>51.3</v>
          </cell>
        </row>
        <row r="734">
          <cell r="B734">
            <v>22105551</v>
          </cell>
          <cell r="C734" t="str">
            <v>ZIMMERMANN</v>
          </cell>
          <cell r="D734" t="str">
            <v>JÉRÔME</v>
          </cell>
          <cell r="E734">
            <v>7</v>
          </cell>
          <cell r="F734">
            <v>40.200000000000003</v>
          </cell>
          <cell r="G734">
            <v>37.5</v>
          </cell>
          <cell r="H734">
            <v>40.200000000000003</v>
          </cell>
        </row>
        <row r="735">
          <cell r="B735">
            <v>22122722</v>
          </cell>
          <cell r="C735" t="str">
            <v>ZOELLER</v>
          </cell>
          <cell r="D735" t="str">
            <v>JONATHAN</v>
          </cell>
          <cell r="E735">
            <v>1</v>
          </cell>
          <cell r="F735">
            <v>40.4</v>
          </cell>
          <cell r="G735">
            <v>39.1</v>
          </cell>
          <cell r="H735">
            <v>40.4</v>
          </cell>
        </row>
      </sheetData>
      <sheetData sheetId="1">
        <row r="3">
          <cell r="B3">
            <v>21819964</v>
          </cell>
          <cell r="C3" t="str">
            <v>ABOU EL HASSEN</v>
          </cell>
          <cell r="D3" t="str">
            <v>ABDELKARIM</v>
          </cell>
          <cell r="E3">
            <v>2</v>
          </cell>
          <cell r="G3" t="str">
            <v>ABI</v>
          </cell>
        </row>
        <row r="4">
          <cell r="B4">
            <v>22004989</v>
          </cell>
          <cell r="C4" t="str">
            <v>ACAR</v>
          </cell>
          <cell r="D4" t="str">
            <v>AYLA</v>
          </cell>
          <cell r="E4">
            <v>3</v>
          </cell>
          <cell r="G4" t="str">
            <v>ABI</v>
          </cell>
        </row>
        <row r="5">
          <cell r="B5">
            <v>22102162</v>
          </cell>
          <cell r="C5" t="str">
            <v>ADAM</v>
          </cell>
          <cell r="D5" t="str">
            <v>MARINE</v>
          </cell>
          <cell r="E5">
            <v>6</v>
          </cell>
          <cell r="F5" t="str">
            <v>2 x 45</v>
          </cell>
          <cell r="G5">
            <v>46</v>
          </cell>
        </row>
        <row r="6">
          <cell r="B6">
            <v>22105696</v>
          </cell>
          <cell r="C6" t="str">
            <v>AFFENBERGER</v>
          </cell>
          <cell r="D6" t="str">
            <v>LUKA</v>
          </cell>
          <cell r="E6">
            <v>4</v>
          </cell>
          <cell r="F6" t="str">
            <v>1 x 65</v>
          </cell>
          <cell r="G6">
            <v>65</v>
          </cell>
        </row>
        <row r="7">
          <cell r="B7">
            <v>22110212</v>
          </cell>
          <cell r="C7" t="str">
            <v>AHMED BOUDOUDA</v>
          </cell>
          <cell r="D7" t="str">
            <v>YACINE</v>
          </cell>
          <cell r="E7">
            <v>9</v>
          </cell>
          <cell r="F7" t="str">
            <v>6 x 50</v>
          </cell>
          <cell r="G7">
            <v>58</v>
          </cell>
        </row>
        <row r="8">
          <cell r="B8">
            <v>22008701</v>
          </cell>
          <cell r="C8" t="str">
            <v>AHRENS</v>
          </cell>
          <cell r="D8" t="str">
            <v>CÉCILIA</v>
          </cell>
          <cell r="E8">
            <v>4</v>
          </cell>
          <cell r="G8" t="str">
            <v>ABI</v>
          </cell>
        </row>
        <row r="9">
          <cell r="B9">
            <v>22108692</v>
          </cell>
          <cell r="C9" t="str">
            <v>AIT JLOULAT</v>
          </cell>
          <cell r="D9" t="str">
            <v>ZAYD</v>
          </cell>
          <cell r="E9">
            <v>3</v>
          </cell>
          <cell r="G9" t="str">
            <v>ABI</v>
          </cell>
        </row>
        <row r="10">
          <cell r="B10">
            <v>22105851</v>
          </cell>
          <cell r="C10" t="str">
            <v>AJENOE</v>
          </cell>
          <cell r="D10" t="str">
            <v>SYLKK</v>
          </cell>
          <cell r="E10">
            <v>9</v>
          </cell>
          <cell r="F10" t="str">
            <v>6 x 75</v>
          </cell>
          <cell r="G10">
            <v>87</v>
          </cell>
        </row>
        <row r="11">
          <cell r="B11">
            <v>22016106</v>
          </cell>
          <cell r="C11" t="str">
            <v>AKBAL</v>
          </cell>
          <cell r="D11" t="str">
            <v>ERWIN</v>
          </cell>
          <cell r="E11">
            <v>8</v>
          </cell>
          <cell r="G11" t="str">
            <v>ABI</v>
          </cell>
        </row>
        <row r="12">
          <cell r="B12">
            <v>22115080</v>
          </cell>
          <cell r="C12" t="str">
            <v>ALEMSHIRAZI</v>
          </cell>
          <cell r="D12" t="str">
            <v>SEYEDEH YASAMAN</v>
          </cell>
          <cell r="E12">
            <v>7</v>
          </cell>
          <cell r="F12" t="str">
            <v>dispensé</v>
          </cell>
          <cell r="G12" t="str">
            <v>DSP</v>
          </cell>
        </row>
        <row r="13">
          <cell r="B13">
            <v>22111172</v>
          </cell>
          <cell r="C13" t="str">
            <v>ALJAF</v>
          </cell>
          <cell r="D13" t="str">
            <v>AHMAD</v>
          </cell>
          <cell r="E13">
            <v>5</v>
          </cell>
          <cell r="F13" t="str">
            <v>6 x 50</v>
          </cell>
          <cell r="G13">
            <v>58</v>
          </cell>
        </row>
        <row r="14">
          <cell r="B14">
            <v>22107414</v>
          </cell>
          <cell r="C14" t="str">
            <v>ALLAND</v>
          </cell>
          <cell r="D14" t="str">
            <v>EMILE</v>
          </cell>
          <cell r="E14">
            <v>2</v>
          </cell>
          <cell r="F14" t="str">
            <v>dispensé</v>
          </cell>
          <cell r="G14" t="str">
            <v>DSP</v>
          </cell>
        </row>
        <row r="15">
          <cell r="B15">
            <v>22005960</v>
          </cell>
          <cell r="C15" t="str">
            <v>ALRIC</v>
          </cell>
          <cell r="D15" t="str">
            <v>MARIO</v>
          </cell>
          <cell r="E15">
            <v>8</v>
          </cell>
          <cell r="F15" t="str">
            <v>6 x 55</v>
          </cell>
          <cell r="G15">
            <v>64</v>
          </cell>
        </row>
        <row r="16">
          <cell r="B16">
            <v>22121589</v>
          </cell>
          <cell r="C16" t="str">
            <v>AMBOS</v>
          </cell>
          <cell r="D16" t="str">
            <v>DORYAN</v>
          </cell>
          <cell r="E16">
            <v>10</v>
          </cell>
          <cell r="F16" t="str">
            <v>2 x 45</v>
          </cell>
          <cell r="G16">
            <v>46</v>
          </cell>
        </row>
        <row r="17">
          <cell r="B17">
            <v>22122426</v>
          </cell>
          <cell r="C17" t="str">
            <v>AMRANI</v>
          </cell>
          <cell r="D17" t="str">
            <v>ZAKARYA</v>
          </cell>
          <cell r="E17">
            <v>8</v>
          </cell>
          <cell r="F17" t="str">
            <v>6 x 60</v>
          </cell>
          <cell r="G17">
            <v>70</v>
          </cell>
        </row>
        <row r="18">
          <cell r="B18">
            <v>22107974</v>
          </cell>
          <cell r="C18" t="str">
            <v>ANDRÉ</v>
          </cell>
          <cell r="D18" t="str">
            <v>CAMILLE</v>
          </cell>
          <cell r="E18">
            <v>6</v>
          </cell>
          <cell r="F18" t="str">
            <v>6 x 35</v>
          </cell>
          <cell r="G18">
            <v>41</v>
          </cell>
        </row>
        <row r="19">
          <cell r="B19">
            <v>22112812</v>
          </cell>
          <cell r="C19" t="str">
            <v>ANDRES</v>
          </cell>
          <cell r="D19" t="str">
            <v>LENNY</v>
          </cell>
          <cell r="E19">
            <v>7</v>
          </cell>
          <cell r="F19" t="str">
            <v>3 x 65</v>
          </cell>
          <cell r="G19">
            <v>69</v>
          </cell>
        </row>
        <row r="20">
          <cell r="B20">
            <v>22119455</v>
          </cell>
          <cell r="C20" t="str">
            <v>ANDRIAMAMPIANINA</v>
          </cell>
          <cell r="D20" t="str">
            <v>TOKY</v>
          </cell>
          <cell r="E20">
            <v>8</v>
          </cell>
          <cell r="F20" t="str">
            <v>6 x 50</v>
          </cell>
          <cell r="G20">
            <v>58</v>
          </cell>
        </row>
        <row r="21">
          <cell r="B21">
            <v>22113521</v>
          </cell>
          <cell r="C21" t="str">
            <v>ARNOLD</v>
          </cell>
          <cell r="D21" t="str">
            <v>ROMUALD</v>
          </cell>
          <cell r="E21">
            <v>9</v>
          </cell>
          <cell r="F21" t="str">
            <v>2 x 70</v>
          </cell>
          <cell r="G21">
            <v>72</v>
          </cell>
        </row>
        <row r="22">
          <cell r="B22">
            <v>22005114</v>
          </cell>
          <cell r="C22" t="str">
            <v>ASLAN</v>
          </cell>
          <cell r="D22" t="str">
            <v>OZAN</v>
          </cell>
          <cell r="E22">
            <v>3</v>
          </cell>
          <cell r="G22" t="str">
            <v>ABI</v>
          </cell>
        </row>
        <row r="23">
          <cell r="B23">
            <v>22103342</v>
          </cell>
          <cell r="C23" t="str">
            <v>AUBUT</v>
          </cell>
          <cell r="D23" t="str">
            <v>SAMUEL</v>
          </cell>
          <cell r="E23">
            <v>3</v>
          </cell>
          <cell r="F23" t="str">
            <v>5 x 85</v>
          </cell>
          <cell r="G23">
            <v>96</v>
          </cell>
        </row>
        <row r="24">
          <cell r="B24">
            <v>22101788</v>
          </cell>
          <cell r="C24" t="str">
            <v>AVAYSOV</v>
          </cell>
          <cell r="D24" t="str">
            <v>MANSUR</v>
          </cell>
          <cell r="E24">
            <v>3</v>
          </cell>
          <cell r="F24" t="str">
            <v>5 x 85</v>
          </cell>
          <cell r="G24">
            <v>96</v>
          </cell>
        </row>
        <row r="25">
          <cell r="B25">
            <v>22120074</v>
          </cell>
          <cell r="C25" t="str">
            <v>AVOINE</v>
          </cell>
          <cell r="D25" t="str">
            <v>Milo</v>
          </cell>
          <cell r="E25">
            <v>3</v>
          </cell>
          <cell r="F25" t="str">
            <v>6 x 65</v>
          </cell>
          <cell r="G25">
            <v>76</v>
          </cell>
        </row>
        <row r="26">
          <cell r="B26">
            <v>22106534</v>
          </cell>
          <cell r="C26" t="str">
            <v>BADER</v>
          </cell>
          <cell r="D26" t="str">
            <v>THIBAULT</v>
          </cell>
          <cell r="E26">
            <v>9</v>
          </cell>
          <cell r="F26" t="str">
            <v>5 x 50</v>
          </cell>
          <cell r="G26">
            <v>56</v>
          </cell>
        </row>
        <row r="27">
          <cell r="B27">
            <v>22103595</v>
          </cell>
          <cell r="C27" t="str">
            <v>BAJORSKI</v>
          </cell>
          <cell r="D27" t="str">
            <v>HENRI</v>
          </cell>
          <cell r="E27">
            <v>8</v>
          </cell>
          <cell r="F27" t="str">
            <v>2 x 60</v>
          </cell>
          <cell r="G27">
            <v>62</v>
          </cell>
        </row>
        <row r="28">
          <cell r="B28">
            <v>22107611</v>
          </cell>
          <cell r="C28" t="str">
            <v>BAKARI</v>
          </cell>
          <cell r="D28" t="str">
            <v>KASSIM</v>
          </cell>
          <cell r="E28">
            <v>9</v>
          </cell>
          <cell r="F28" t="str">
            <v>6 x 60</v>
          </cell>
          <cell r="G28">
            <v>70</v>
          </cell>
        </row>
        <row r="29">
          <cell r="B29">
            <v>22119613</v>
          </cell>
          <cell r="C29" t="str">
            <v>BALTZER</v>
          </cell>
          <cell r="D29" t="str">
            <v>CHLOÉ</v>
          </cell>
          <cell r="E29">
            <v>3</v>
          </cell>
          <cell r="F29" t="str">
            <v>6 x 30</v>
          </cell>
          <cell r="G29">
            <v>35</v>
          </cell>
        </row>
        <row r="30">
          <cell r="B30">
            <v>22012435</v>
          </cell>
          <cell r="C30" t="str">
            <v>BARTESCH</v>
          </cell>
          <cell r="D30" t="str">
            <v>EDELTRUD-MARIA</v>
          </cell>
          <cell r="E30">
            <v>5</v>
          </cell>
          <cell r="G30" t="str">
            <v>ABI</v>
          </cell>
        </row>
        <row r="31">
          <cell r="B31">
            <v>22106538</v>
          </cell>
          <cell r="C31" t="str">
            <v>BASSEVILLE</v>
          </cell>
          <cell r="D31" t="str">
            <v>STEEVEN</v>
          </cell>
          <cell r="E31">
            <v>7</v>
          </cell>
          <cell r="F31" t="str">
            <v>1 x 45</v>
          </cell>
          <cell r="G31">
            <v>45</v>
          </cell>
        </row>
        <row r="32">
          <cell r="B32">
            <v>22106502</v>
          </cell>
          <cell r="C32" t="str">
            <v>BASTIAN</v>
          </cell>
          <cell r="D32" t="str">
            <v>ROMAIN</v>
          </cell>
          <cell r="E32">
            <v>3</v>
          </cell>
          <cell r="G32" t="str">
            <v>ABI</v>
          </cell>
        </row>
        <row r="33">
          <cell r="B33">
            <v>21909462</v>
          </cell>
          <cell r="C33" t="str">
            <v>BASTIER</v>
          </cell>
          <cell r="D33" t="str">
            <v>PAUL</v>
          </cell>
          <cell r="E33">
            <v>2</v>
          </cell>
          <cell r="F33" t="str">
            <v>2 x 30</v>
          </cell>
          <cell r="G33">
            <v>31</v>
          </cell>
        </row>
        <row r="34">
          <cell r="B34">
            <v>22006991</v>
          </cell>
          <cell r="C34" t="str">
            <v>BAUMLIN</v>
          </cell>
          <cell r="D34" t="str">
            <v>TITOUAN</v>
          </cell>
          <cell r="E34">
            <v>4</v>
          </cell>
          <cell r="F34" t="str">
            <v>6 x 40</v>
          </cell>
          <cell r="G34">
            <v>46</v>
          </cell>
        </row>
        <row r="35">
          <cell r="B35">
            <v>22008798</v>
          </cell>
          <cell r="C35" t="str">
            <v>BEAUDOING</v>
          </cell>
          <cell r="D35" t="str">
            <v>VIRGIL</v>
          </cell>
          <cell r="E35">
            <v>8</v>
          </cell>
          <cell r="F35" t="str">
            <v>6 x 55</v>
          </cell>
          <cell r="G35">
            <v>64</v>
          </cell>
        </row>
        <row r="36">
          <cell r="B36">
            <v>22104735</v>
          </cell>
          <cell r="C36" t="str">
            <v>BECKER</v>
          </cell>
          <cell r="D36" t="str">
            <v>ANTONIN</v>
          </cell>
          <cell r="E36">
            <v>5</v>
          </cell>
          <cell r="F36" t="str">
            <v>4 x 55</v>
          </cell>
          <cell r="G36">
            <v>60</v>
          </cell>
        </row>
        <row r="37">
          <cell r="B37">
            <v>22106935</v>
          </cell>
          <cell r="C37" t="str">
            <v>BECKER</v>
          </cell>
          <cell r="D37" t="str">
            <v>HECTOR</v>
          </cell>
          <cell r="E37">
            <v>8</v>
          </cell>
          <cell r="F37" t="str">
            <v>6 x 70</v>
          </cell>
          <cell r="G37">
            <v>81</v>
          </cell>
        </row>
        <row r="38">
          <cell r="B38">
            <v>22110880</v>
          </cell>
          <cell r="C38" t="str">
            <v>BEI</v>
          </cell>
          <cell r="D38" t="str">
            <v>FÉLIX</v>
          </cell>
          <cell r="E38">
            <v>7</v>
          </cell>
          <cell r="G38" t="str">
            <v>ABI</v>
          </cell>
        </row>
        <row r="39">
          <cell r="B39">
            <v>22110970</v>
          </cell>
          <cell r="C39" t="str">
            <v>BELKAHLA</v>
          </cell>
          <cell r="D39" t="str">
            <v>YOUCEF AYOUB</v>
          </cell>
          <cell r="E39">
            <v>1</v>
          </cell>
          <cell r="F39" t="str">
            <v>1 x 75</v>
          </cell>
          <cell r="G39">
            <v>75</v>
          </cell>
        </row>
        <row r="40">
          <cell r="B40">
            <v>22011094</v>
          </cell>
          <cell r="C40" t="str">
            <v>BELKHADIR</v>
          </cell>
          <cell r="D40" t="str">
            <v>MAHER</v>
          </cell>
          <cell r="E40">
            <v>3</v>
          </cell>
          <cell r="G40" t="str">
            <v>ABI</v>
          </cell>
        </row>
        <row r="41">
          <cell r="B41">
            <v>22012236</v>
          </cell>
          <cell r="C41" t="str">
            <v>BELLAHCENE</v>
          </cell>
          <cell r="D41" t="str">
            <v>MERIEM</v>
          </cell>
          <cell r="E41">
            <v>7</v>
          </cell>
          <cell r="G41" t="str">
            <v>ABI</v>
          </cell>
        </row>
        <row r="42">
          <cell r="B42">
            <v>22012236</v>
          </cell>
          <cell r="C42" t="str">
            <v xml:space="preserve">BELLAHCENE </v>
          </cell>
          <cell r="D42" t="str">
            <v>MERIEM</v>
          </cell>
          <cell r="E42">
            <v>7</v>
          </cell>
          <cell r="G42" t="str">
            <v>ABI</v>
          </cell>
        </row>
        <row r="43">
          <cell r="B43">
            <v>22016921</v>
          </cell>
          <cell r="C43" t="str">
            <v>BELMADANI</v>
          </cell>
          <cell r="D43" t="str">
            <v>MOHAMED</v>
          </cell>
          <cell r="E43">
            <v>4</v>
          </cell>
          <cell r="F43" t="str">
            <v>4 x 50</v>
          </cell>
          <cell r="G43">
            <v>55</v>
          </cell>
        </row>
        <row r="44">
          <cell r="B44">
            <v>22014730</v>
          </cell>
          <cell r="C44" t="str">
            <v>BEN AMMAR</v>
          </cell>
          <cell r="D44" t="str">
            <v>ZIED</v>
          </cell>
          <cell r="E44">
            <v>2</v>
          </cell>
          <cell r="F44" t="str">
            <v>4 x 80</v>
          </cell>
          <cell r="G44">
            <v>87</v>
          </cell>
        </row>
        <row r="45">
          <cell r="B45">
            <v>22113263</v>
          </cell>
          <cell r="C45" t="str">
            <v>BEN JABA</v>
          </cell>
          <cell r="D45" t="str">
            <v>HAKIM</v>
          </cell>
          <cell r="E45">
            <v>9</v>
          </cell>
          <cell r="F45" t="str">
            <v>6 x 45</v>
          </cell>
          <cell r="G45">
            <v>52</v>
          </cell>
        </row>
        <row r="46">
          <cell r="B46">
            <v>21912101</v>
          </cell>
          <cell r="C46" t="str">
            <v>BENAALI</v>
          </cell>
          <cell r="D46" t="str">
            <v>ZAKARIA</v>
          </cell>
          <cell r="E46">
            <v>4</v>
          </cell>
          <cell r="F46" t="str">
            <v>5 x 65</v>
          </cell>
          <cell r="G46">
            <v>73</v>
          </cell>
        </row>
        <row r="47">
          <cell r="B47">
            <v>22103793</v>
          </cell>
          <cell r="C47" t="str">
            <v>BENAZAIZ</v>
          </cell>
          <cell r="D47" t="str">
            <v>YASSINE</v>
          </cell>
          <cell r="E47">
            <v>9</v>
          </cell>
          <cell r="F47" t="str">
            <v>4 x 80</v>
          </cell>
          <cell r="G47">
            <v>87</v>
          </cell>
        </row>
        <row r="48">
          <cell r="B48">
            <v>21908765</v>
          </cell>
          <cell r="C48" t="str">
            <v>BENDER</v>
          </cell>
          <cell r="D48" t="str">
            <v>JEREMIE</v>
          </cell>
          <cell r="E48">
            <v>4</v>
          </cell>
          <cell r="G48" t="str">
            <v>ABI</v>
          </cell>
        </row>
        <row r="49">
          <cell r="B49">
            <v>22107449</v>
          </cell>
          <cell r="C49" t="str">
            <v>BENSAID</v>
          </cell>
          <cell r="D49" t="str">
            <v>SAMY</v>
          </cell>
          <cell r="E49">
            <v>9</v>
          </cell>
          <cell r="F49" t="str">
            <v>6 x 55</v>
          </cell>
          <cell r="G49">
            <v>64</v>
          </cell>
        </row>
        <row r="50">
          <cell r="B50">
            <v>22011544</v>
          </cell>
          <cell r="C50" t="str">
            <v>BERGÉ</v>
          </cell>
          <cell r="D50" t="str">
            <v>TRISTAN</v>
          </cell>
          <cell r="E50">
            <v>2</v>
          </cell>
          <cell r="G50" t="str">
            <v>ABI</v>
          </cell>
        </row>
        <row r="51">
          <cell r="B51">
            <v>22118802</v>
          </cell>
          <cell r="C51" t="str">
            <v>BERGER</v>
          </cell>
          <cell r="D51" t="str">
            <v>MIA</v>
          </cell>
          <cell r="E51">
            <v>10</v>
          </cell>
          <cell r="F51" t="str">
            <v>6 x 25</v>
          </cell>
          <cell r="G51">
            <v>29</v>
          </cell>
        </row>
        <row r="52">
          <cell r="B52">
            <v>22111111</v>
          </cell>
          <cell r="C52" t="str">
            <v>BERTAPELLE</v>
          </cell>
          <cell r="D52" t="str">
            <v>GABIN</v>
          </cell>
          <cell r="E52">
            <v>3</v>
          </cell>
          <cell r="F52" t="str">
            <v>6 x 60</v>
          </cell>
          <cell r="G52">
            <v>70</v>
          </cell>
        </row>
        <row r="53">
          <cell r="B53">
            <v>22110662</v>
          </cell>
          <cell r="C53" t="str">
            <v>BERTIN</v>
          </cell>
          <cell r="D53" t="str">
            <v>ANAEL</v>
          </cell>
          <cell r="E53">
            <v>2</v>
          </cell>
          <cell r="F53" t="str">
            <v>4 x 50</v>
          </cell>
          <cell r="G53">
            <v>55</v>
          </cell>
        </row>
        <row r="54">
          <cell r="B54">
            <v>22115139</v>
          </cell>
          <cell r="C54" t="str">
            <v>BERTOLI</v>
          </cell>
          <cell r="D54" t="str">
            <v>BASTIEN</v>
          </cell>
          <cell r="E54">
            <v>4</v>
          </cell>
          <cell r="F54" t="str">
            <v>4 x 45</v>
          </cell>
          <cell r="G54">
            <v>49</v>
          </cell>
        </row>
        <row r="55">
          <cell r="B55">
            <v>22103920</v>
          </cell>
          <cell r="C55" t="str">
            <v>BESCOND</v>
          </cell>
          <cell r="D55" t="str">
            <v>YOAN</v>
          </cell>
          <cell r="E55">
            <v>3</v>
          </cell>
          <cell r="F55" t="str">
            <v>6 x 85</v>
          </cell>
          <cell r="G55">
            <v>99</v>
          </cell>
        </row>
        <row r="56">
          <cell r="B56">
            <v>22108696</v>
          </cell>
          <cell r="C56" t="str">
            <v>BEYREUTHER</v>
          </cell>
          <cell r="D56" t="str">
            <v>LÉA</v>
          </cell>
          <cell r="E56">
            <v>5</v>
          </cell>
          <cell r="F56" t="str">
            <v>6 x 30</v>
          </cell>
          <cell r="G56">
            <v>35</v>
          </cell>
        </row>
        <row r="57">
          <cell r="B57">
            <v>22012984</v>
          </cell>
          <cell r="C57" t="str">
            <v>BIECHLER</v>
          </cell>
          <cell r="D57" t="str">
            <v>THÉO</v>
          </cell>
          <cell r="E57">
            <v>2</v>
          </cell>
          <cell r="F57" t="str">
            <v>4 x 87.5</v>
          </cell>
          <cell r="G57">
            <v>95.5</v>
          </cell>
        </row>
        <row r="58">
          <cell r="B58">
            <v>22111460</v>
          </cell>
          <cell r="C58" t="str">
            <v>BIGAULT</v>
          </cell>
          <cell r="D58" t="str">
            <v>EMELYNE</v>
          </cell>
          <cell r="E58">
            <v>1</v>
          </cell>
          <cell r="F58" t="str">
            <v>6 x 35</v>
          </cell>
          <cell r="G58">
            <v>41</v>
          </cell>
        </row>
        <row r="59">
          <cell r="B59">
            <v>22004722</v>
          </cell>
          <cell r="C59" t="str">
            <v>BILGER--BERAUD</v>
          </cell>
          <cell r="D59" t="str">
            <v>LUDOVIC</v>
          </cell>
          <cell r="E59">
            <v>1</v>
          </cell>
          <cell r="F59" t="str">
            <v>5 x 60</v>
          </cell>
          <cell r="G59">
            <v>67</v>
          </cell>
        </row>
        <row r="60">
          <cell r="B60">
            <v>22107599</v>
          </cell>
          <cell r="C60" t="str">
            <v>BILON</v>
          </cell>
          <cell r="D60" t="str">
            <v>CORENTIN</v>
          </cell>
          <cell r="E60">
            <v>8</v>
          </cell>
          <cell r="F60" t="str">
            <v>3 x 50</v>
          </cell>
          <cell r="G60">
            <v>53</v>
          </cell>
        </row>
        <row r="61">
          <cell r="B61">
            <v>22005967</v>
          </cell>
          <cell r="C61" t="str">
            <v>BIOT</v>
          </cell>
          <cell r="D61" t="str">
            <v>ANTHONIN</v>
          </cell>
          <cell r="E61">
            <v>8</v>
          </cell>
          <cell r="F61" t="str">
            <v>3 x 65</v>
          </cell>
          <cell r="G61">
            <v>69</v>
          </cell>
        </row>
        <row r="62">
          <cell r="B62">
            <v>22109811</v>
          </cell>
          <cell r="C62" t="str">
            <v>BIRKEL</v>
          </cell>
          <cell r="D62" t="str">
            <v>NOAH</v>
          </cell>
          <cell r="E62">
            <v>2</v>
          </cell>
          <cell r="F62" t="str">
            <v>1 x 80</v>
          </cell>
          <cell r="G62">
            <v>80</v>
          </cell>
        </row>
        <row r="63">
          <cell r="B63">
            <v>22117909</v>
          </cell>
          <cell r="C63" t="str">
            <v>BISCHOPFF</v>
          </cell>
          <cell r="D63" t="str">
            <v>NOA</v>
          </cell>
          <cell r="E63">
            <v>6</v>
          </cell>
          <cell r="F63" t="str">
            <v>2 x 65</v>
          </cell>
          <cell r="G63">
            <v>67</v>
          </cell>
        </row>
        <row r="64">
          <cell r="B64">
            <v>21805418</v>
          </cell>
          <cell r="C64" t="str">
            <v>BLANC</v>
          </cell>
          <cell r="D64" t="str">
            <v>LOREDANA</v>
          </cell>
          <cell r="E64">
            <v>2</v>
          </cell>
          <cell r="F64" t="str">
            <v>2 x 32.5</v>
          </cell>
          <cell r="G64">
            <v>33.5</v>
          </cell>
        </row>
        <row r="65">
          <cell r="B65">
            <v>22108161</v>
          </cell>
          <cell r="C65" t="str">
            <v>BLANSCHÉ</v>
          </cell>
          <cell r="D65" t="str">
            <v>HUGO</v>
          </cell>
          <cell r="E65">
            <v>2</v>
          </cell>
          <cell r="F65" t="str">
            <v>6 x 60</v>
          </cell>
          <cell r="G65">
            <v>70</v>
          </cell>
        </row>
        <row r="66">
          <cell r="B66">
            <v>22010652</v>
          </cell>
          <cell r="C66" t="str">
            <v>BLAZEVIC</v>
          </cell>
          <cell r="D66" t="str">
            <v>CHIARA</v>
          </cell>
          <cell r="E66">
            <v>8</v>
          </cell>
          <cell r="G66" t="str">
            <v>ABI</v>
          </cell>
        </row>
        <row r="67">
          <cell r="B67">
            <v>22123367</v>
          </cell>
          <cell r="C67" t="str">
            <v>BLOUIN</v>
          </cell>
          <cell r="D67" t="str">
            <v>TIM</v>
          </cell>
          <cell r="E67">
            <v>7</v>
          </cell>
          <cell r="F67" t="str">
            <v>6 x 40</v>
          </cell>
          <cell r="G67">
            <v>46</v>
          </cell>
        </row>
        <row r="68">
          <cell r="B68">
            <v>22108997</v>
          </cell>
          <cell r="C68" t="str">
            <v>BOCHINGER</v>
          </cell>
          <cell r="D68" t="str">
            <v>NATHAN</v>
          </cell>
          <cell r="E68">
            <v>9</v>
          </cell>
          <cell r="G68" t="str">
            <v>ABI</v>
          </cell>
        </row>
        <row r="69">
          <cell r="B69">
            <v>22106811</v>
          </cell>
          <cell r="C69" t="str">
            <v>BOCK</v>
          </cell>
          <cell r="D69" t="str">
            <v>LUCAS</v>
          </cell>
          <cell r="E69">
            <v>9</v>
          </cell>
          <cell r="F69" t="str">
            <v>6 x 35</v>
          </cell>
          <cell r="G69">
            <v>41</v>
          </cell>
        </row>
        <row r="70">
          <cell r="B70">
            <v>22004957</v>
          </cell>
          <cell r="C70" t="str">
            <v>BODENAN</v>
          </cell>
          <cell r="D70" t="str">
            <v>LÉO</v>
          </cell>
          <cell r="E70">
            <v>5</v>
          </cell>
          <cell r="G70" t="str">
            <v>ABI</v>
          </cell>
        </row>
        <row r="71">
          <cell r="B71">
            <v>21715774</v>
          </cell>
          <cell r="C71" t="str">
            <v>BOECKEL</v>
          </cell>
          <cell r="D71" t="str">
            <v>TOM</v>
          </cell>
          <cell r="E71">
            <v>5</v>
          </cell>
          <cell r="G71" t="str">
            <v>ABI</v>
          </cell>
        </row>
        <row r="72">
          <cell r="B72">
            <v>22110832</v>
          </cell>
          <cell r="C72" t="str">
            <v>BOEHLER</v>
          </cell>
          <cell r="D72" t="str">
            <v>YOAN</v>
          </cell>
          <cell r="E72">
            <v>5</v>
          </cell>
          <cell r="F72" t="str">
            <v>6 x 45</v>
          </cell>
          <cell r="G72">
            <v>52</v>
          </cell>
        </row>
        <row r="73">
          <cell r="B73">
            <v>22121139</v>
          </cell>
          <cell r="C73" t="str">
            <v>BOEHM</v>
          </cell>
          <cell r="D73" t="str">
            <v>JEROME</v>
          </cell>
          <cell r="E73">
            <v>2</v>
          </cell>
          <cell r="G73" t="str">
            <v>ABI</v>
          </cell>
        </row>
        <row r="74">
          <cell r="B74">
            <v>22006680</v>
          </cell>
          <cell r="C74" t="str">
            <v>BOHONOS</v>
          </cell>
          <cell r="D74" t="str">
            <v>LUCIE</v>
          </cell>
          <cell r="E74">
            <v>8</v>
          </cell>
          <cell r="G74" t="str">
            <v>ABI</v>
          </cell>
        </row>
        <row r="75">
          <cell r="B75">
            <v>22007199</v>
          </cell>
          <cell r="C75" t="str">
            <v>BOLLINGER</v>
          </cell>
          <cell r="D75" t="str">
            <v>THOMAS</v>
          </cell>
          <cell r="E75">
            <v>4</v>
          </cell>
          <cell r="F75" t="str">
            <v>6 x 70</v>
          </cell>
          <cell r="G75">
            <v>81</v>
          </cell>
        </row>
        <row r="76">
          <cell r="B76">
            <v>22112176</v>
          </cell>
          <cell r="C76" t="str">
            <v>BORG</v>
          </cell>
          <cell r="D76" t="str">
            <v>QUENTIN</v>
          </cell>
          <cell r="E76">
            <v>3</v>
          </cell>
          <cell r="F76" t="str">
            <v>6 x 62.5</v>
          </cell>
          <cell r="G76">
            <v>73</v>
          </cell>
        </row>
        <row r="77">
          <cell r="B77">
            <v>22109909</v>
          </cell>
          <cell r="C77" t="str">
            <v>BORNI</v>
          </cell>
          <cell r="D77" t="str">
            <v>MATEO</v>
          </cell>
          <cell r="E77">
            <v>9</v>
          </cell>
          <cell r="F77" t="str">
            <v>5 x 50</v>
          </cell>
          <cell r="G77">
            <v>56</v>
          </cell>
        </row>
        <row r="78">
          <cell r="B78">
            <v>22010666</v>
          </cell>
          <cell r="C78" t="str">
            <v>BOTOUMAMOU</v>
          </cell>
          <cell r="D78" t="str">
            <v>MÉLISSA</v>
          </cell>
          <cell r="E78">
            <v>3</v>
          </cell>
          <cell r="G78" t="str">
            <v>ABI</v>
          </cell>
        </row>
        <row r="79">
          <cell r="B79">
            <v>22115110</v>
          </cell>
          <cell r="C79" t="str">
            <v>BOUANOU</v>
          </cell>
          <cell r="D79" t="str">
            <v>RICARDO</v>
          </cell>
          <cell r="E79">
            <v>8</v>
          </cell>
          <cell r="F79" t="str">
            <v>6 x 50</v>
          </cell>
          <cell r="G79">
            <v>58</v>
          </cell>
        </row>
        <row r="80">
          <cell r="B80">
            <v>22114073</v>
          </cell>
          <cell r="C80" t="str">
            <v>BOUAZIZ</v>
          </cell>
          <cell r="D80" t="str">
            <v>DAMIEN</v>
          </cell>
          <cell r="E80">
            <v>8</v>
          </cell>
          <cell r="F80" t="str">
            <v>5 x 55</v>
          </cell>
          <cell r="G80">
            <v>62</v>
          </cell>
        </row>
        <row r="81">
          <cell r="B81">
            <v>22108797</v>
          </cell>
          <cell r="C81" t="str">
            <v>BOUCHELKIA--ANGELIER</v>
          </cell>
          <cell r="D81" t="str">
            <v>TAMARA</v>
          </cell>
          <cell r="E81">
            <v>6</v>
          </cell>
          <cell r="F81" t="str">
            <v>2 x 27.5</v>
          </cell>
          <cell r="G81">
            <v>28.5</v>
          </cell>
        </row>
        <row r="82">
          <cell r="B82">
            <v>22107182</v>
          </cell>
          <cell r="C82" t="str">
            <v>BOUCLET</v>
          </cell>
          <cell r="D82" t="str">
            <v>OSCAR</v>
          </cell>
          <cell r="E82">
            <v>3</v>
          </cell>
          <cell r="F82" t="str">
            <v>6 x 65</v>
          </cell>
          <cell r="G82">
            <v>75</v>
          </cell>
        </row>
        <row r="83">
          <cell r="B83">
            <v>22017391</v>
          </cell>
          <cell r="C83" t="str">
            <v>BOUDJEMA</v>
          </cell>
          <cell r="D83" t="str">
            <v>NEHAUT</v>
          </cell>
          <cell r="E83">
            <v>8</v>
          </cell>
          <cell r="F83" t="str">
            <v>1 x 35</v>
          </cell>
          <cell r="G83">
            <v>35</v>
          </cell>
        </row>
        <row r="84">
          <cell r="B84">
            <v>22012782</v>
          </cell>
          <cell r="C84" t="str">
            <v>BOUFFAY</v>
          </cell>
          <cell r="D84" t="str">
            <v>AXEL</v>
          </cell>
          <cell r="E84">
            <v>2</v>
          </cell>
          <cell r="F84" t="str">
            <v>3 x 55</v>
          </cell>
          <cell r="G84">
            <v>58</v>
          </cell>
        </row>
        <row r="85">
          <cell r="B85">
            <v>22113295</v>
          </cell>
          <cell r="C85" t="str">
            <v>BOUNOUA</v>
          </cell>
          <cell r="D85" t="str">
            <v>ANTOINE</v>
          </cell>
          <cell r="E85">
            <v>2</v>
          </cell>
          <cell r="F85" t="str">
            <v>5 x 65</v>
          </cell>
          <cell r="G85">
            <v>73</v>
          </cell>
        </row>
        <row r="86">
          <cell r="B86">
            <v>22111547</v>
          </cell>
          <cell r="C86" t="str">
            <v>BOURTALE</v>
          </cell>
          <cell r="D86" t="str">
            <v>ILIAS</v>
          </cell>
          <cell r="E86">
            <v>7</v>
          </cell>
          <cell r="G86" t="str">
            <v>ABI</v>
          </cell>
        </row>
        <row r="87">
          <cell r="B87">
            <v>22007311</v>
          </cell>
          <cell r="C87" t="str">
            <v>BOUSSIF</v>
          </cell>
          <cell r="D87" t="str">
            <v>RIMANE</v>
          </cell>
          <cell r="E87">
            <v>8</v>
          </cell>
          <cell r="F87" t="str">
            <v>6 x 40</v>
          </cell>
          <cell r="G87">
            <v>46</v>
          </cell>
        </row>
        <row r="88">
          <cell r="B88">
            <v>22102681</v>
          </cell>
          <cell r="C88" t="str">
            <v>BOUTS</v>
          </cell>
          <cell r="D88" t="str">
            <v>LOANE</v>
          </cell>
          <cell r="E88">
            <v>8</v>
          </cell>
          <cell r="F88" t="str">
            <v>dispensé</v>
          </cell>
          <cell r="G88" t="str">
            <v>DSP</v>
          </cell>
        </row>
        <row r="89">
          <cell r="B89">
            <v>22000538</v>
          </cell>
          <cell r="C89" t="str">
            <v>BOUZEGGOU</v>
          </cell>
          <cell r="D89" t="str">
            <v>IHSSANE</v>
          </cell>
          <cell r="E89">
            <v>4</v>
          </cell>
          <cell r="F89" t="str">
            <v>2 x 25</v>
          </cell>
          <cell r="G89">
            <v>26</v>
          </cell>
        </row>
        <row r="90">
          <cell r="B90">
            <v>22113147</v>
          </cell>
          <cell r="C90" t="str">
            <v>BOUZEKRI</v>
          </cell>
          <cell r="D90" t="str">
            <v>ERWAN</v>
          </cell>
          <cell r="E90">
            <v>3</v>
          </cell>
          <cell r="F90" t="str">
            <v>6 x 60</v>
          </cell>
          <cell r="G90">
            <v>70</v>
          </cell>
        </row>
        <row r="91">
          <cell r="B91">
            <v>22111220</v>
          </cell>
          <cell r="C91" t="str">
            <v>BRANCO RODRIGUES</v>
          </cell>
          <cell r="D91" t="str">
            <v>DORIANO</v>
          </cell>
          <cell r="E91">
            <v>9</v>
          </cell>
          <cell r="F91" t="str">
            <v>dispensé</v>
          </cell>
          <cell r="G91" t="str">
            <v>DSP</v>
          </cell>
        </row>
        <row r="92">
          <cell r="B92">
            <v>22118865</v>
          </cell>
          <cell r="C92" t="str">
            <v>BRAND</v>
          </cell>
          <cell r="D92" t="str">
            <v>MELINA</v>
          </cell>
          <cell r="E92">
            <v>5</v>
          </cell>
          <cell r="F92" t="str">
            <v>5 x 30</v>
          </cell>
          <cell r="G92">
            <v>34</v>
          </cell>
        </row>
        <row r="93">
          <cell r="B93">
            <v>22111904</v>
          </cell>
          <cell r="C93" t="str">
            <v>BRECHENMACHER</v>
          </cell>
          <cell r="D93" t="str">
            <v>LUCAS</v>
          </cell>
          <cell r="E93">
            <v>9</v>
          </cell>
          <cell r="F93" t="str">
            <v>6 x 65</v>
          </cell>
          <cell r="G93">
            <v>76</v>
          </cell>
        </row>
        <row r="94">
          <cell r="B94">
            <v>22010454</v>
          </cell>
          <cell r="C94" t="str">
            <v>BREITEL</v>
          </cell>
          <cell r="D94" t="str">
            <v>AMANDINE</v>
          </cell>
          <cell r="E94">
            <v>2</v>
          </cell>
          <cell r="F94" t="str">
            <v>5 x 25</v>
          </cell>
          <cell r="G94">
            <v>28</v>
          </cell>
        </row>
        <row r="95">
          <cell r="B95">
            <v>22118263</v>
          </cell>
          <cell r="C95" t="str">
            <v>BRIAND</v>
          </cell>
          <cell r="D95" t="str">
            <v>ANTOINE</v>
          </cell>
          <cell r="E95">
            <v>8</v>
          </cell>
          <cell r="F95" t="str">
            <v>6 x 50</v>
          </cell>
          <cell r="G95">
            <v>58</v>
          </cell>
        </row>
        <row r="96">
          <cell r="B96">
            <v>22109263</v>
          </cell>
          <cell r="C96" t="str">
            <v>BRIESCH</v>
          </cell>
          <cell r="D96" t="str">
            <v>LOUIS</v>
          </cell>
          <cell r="E96">
            <v>5</v>
          </cell>
          <cell r="G96" t="str">
            <v>ABI</v>
          </cell>
        </row>
        <row r="97">
          <cell r="B97">
            <v>22108351</v>
          </cell>
          <cell r="C97" t="str">
            <v>BROCKER</v>
          </cell>
          <cell r="D97" t="str">
            <v>NOÉ</v>
          </cell>
          <cell r="E97">
            <v>4</v>
          </cell>
          <cell r="F97" t="str">
            <v>6 x 40</v>
          </cell>
          <cell r="G97">
            <v>46</v>
          </cell>
        </row>
        <row r="98">
          <cell r="B98">
            <v>22110541</v>
          </cell>
          <cell r="C98" t="str">
            <v>BROUILLARD</v>
          </cell>
          <cell r="D98" t="str">
            <v>JASON</v>
          </cell>
          <cell r="E98">
            <v>3</v>
          </cell>
          <cell r="F98" t="str">
            <v>6 x 70</v>
          </cell>
          <cell r="G98">
            <v>81</v>
          </cell>
        </row>
        <row r="99">
          <cell r="B99">
            <v>22107314</v>
          </cell>
          <cell r="C99" t="str">
            <v>BRUGNANO</v>
          </cell>
          <cell r="D99" t="str">
            <v>THOMAS</v>
          </cell>
          <cell r="E99">
            <v>2</v>
          </cell>
          <cell r="G99" t="str">
            <v>ABI</v>
          </cell>
        </row>
        <row r="100">
          <cell r="B100">
            <v>22019828</v>
          </cell>
          <cell r="C100" t="str">
            <v>BRUNING</v>
          </cell>
          <cell r="D100" t="str">
            <v>GAUTHIER</v>
          </cell>
          <cell r="E100">
            <v>1</v>
          </cell>
          <cell r="F100" t="str">
            <v>2 x 80</v>
          </cell>
          <cell r="G100">
            <v>82</v>
          </cell>
        </row>
        <row r="101">
          <cell r="B101">
            <v>22109075</v>
          </cell>
          <cell r="C101" t="str">
            <v>BURIG</v>
          </cell>
          <cell r="D101" t="str">
            <v>GAYANE</v>
          </cell>
          <cell r="E101">
            <v>1</v>
          </cell>
          <cell r="F101" t="str">
            <v>5 x 25</v>
          </cell>
          <cell r="G101">
            <v>28</v>
          </cell>
        </row>
        <row r="102">
          <cell r="B102">
            <v>22107271</v>
          </cell>
          <cell r="C102" t="str">
            <v>BUSCHÉ</v>
          </cell>
          <cell r="D102" t="str">
            <v>MARGAUX</v>
          </cell>
          <cell r="E102">
            <v>5</v>
          </cell>
          <cell r="F102" t="str">
            <v>4 x 40</v>
          </cell>
          <cell r="G102">
            <v>44</v>
          </cell>
        </row>
        <row r="103">
          <cell r="B103">
            <v>22110148</v>
          </cell>
          <cell r="C103" t="str">
            <v>BUSSER</v>
          </cell>
          <cell r="D103" t="str">
            <v>BENJAMIN</v>
          </cell>
          <cell r="E103">
            <v>3</v>
          </cell>
          <cell r="F103" t="str">
            <v>5 x 70</v>
          </cell>
          <cell r="G103">
            <v>79</v>
          </cell>
        </row>
        <row r="104">
          <cell r="B104">
            <v>22102896</v>
          </cell>
          <cell r="C104" t="str">
            <v>CACHEUX</v>
          </cell>
          <cell r="D104" t="str">
            <v>LILI</v>
          </cell>
          <cell r="E104">
            <v>4</v>
          </cell>
          <cell r="F104" t="str">
            <v>6 x 30</v>
          </cell>
          <cell r="G104">
            <v>35</v>
          </cell>
        </row>
        <row r="105">
          <cell r="B105">
            <v>21903666</v>
          </cell>
          <cell r="C105" t="str">
            <v>CAMBON</v>
          </cell>
          <cell r="D105" t="str">
            <v>MAËL</v>
          </cell>
          <cell r="E105">
            <v>5</v>
          </cell>
          <cell r="G105" t="str">
            <v>ABI</v>
          </cell>
        </row>
        <row r="106">
          <cell r="B106">
            <v>22117276</v>
          </cell>
          <cell r="C106" t="str">
            <v>CANAVY</v>
          </cell>
          <cell r="D106" t="str">
            <v>ALIK</v>
          </cell>
          <cell r="E106">
            <v>1</v>
          </cell>
          <cell r="F106" t="str">
            <v>1 x 60</v>
          </cell>
          <cell r="G106">
            <v>60</v>
          </cell>
        </row>
        <row r="107">
          <cell r="B107">
            <v>22010121</v>
          </cell>
          <cell r="C107" t="str">
            <v>CANEVA</v>
          </cell>
          <cell r="D107" t="str">
            <v>MELISSA</v>
          </cell>
          <cell r="E107">
            <v>6</v>
          </cell>
          <cell r="G107" t="str">
            <v>ABI</v>
          </cell>
        </row>
        <row r="108">
          <cell r="B108">
            <v>22000556</v>
          </cell>
          <cell r="C108" t="str">
            <v>CARON</v>
          </cell>
          <cell r="D108" t="str">
            <v>MARGAUX</v>
          </cell>
          <cell r="E108">
            <v>2</v>
          </cell>
          <cell r="G108" t="str">
            <v>ABI</v>
          </cell>
        </row>
        <row r="109">
          <cell r="B109">
            <v>22113318</v>
          </cell>
          <cell r="C109" t="str">
            <v>CARPANEN</v>
          </cell>
          <cell r="D109" t="str">
            <v>ELISA</v>
          </cell>
          <cell r="E109">
            <v>7</v>
          </cell>
          <cell r="F109" t="str">
            <v>6 x 20</v>
          </cell>
          <cell r="G109">
            <v>23.5</v>
          </cell>
        </row>
        <row r="110">
          <cell r="B110">
            <v>22109689</v>
          </cell>
          <cell r="C110" t="str">
            <v>CASPAR</v>
          </cell>
          <cell r="D110" t="str">
            <v>CORENTIN</v>
          </cell>
          <cell r="E110">
            <v>2</v>
          </cell>
          <cell r="F110" t="str">
            <v>3 x 75</v>
          </cell>
          <cell r="G110">
            <v>79</v>
          </cell>
        </row>
        <row r="111">
          <cell r="B111">
            <v>22110748</v>
          </cell>
          <cell r="C111" t="str">
            <v>CAVALIER</v>
          </cell>
          <cell r="D111" t="str">
            <v>JONATHAN</v>
          </cell>
          <cell r="E111">
            <v>9</v>
          </cell>
          <cell r="F111" t="str">
            <v>6 x 60</v>
          </cell>
          <cell r="G111">
            <v>70</v>
          </cell>
        </row>
        <row r="112">
          <cell r="B112">
            <v>22110278</v>
          </cell>
          <cell r="C112" t="str">
            <v>CAZANOVE</v>
          </cell>
          <cell r="D112" t="str">
            <v>NATHAN</v>
          </cell>
          <cell r="E112">
            <v>7</v>
          </cell>
          <cell r="G112" t="str">
            <v>ABI</v>
          </cell>
        </row>
        <row r="113">
          <cell r="B113">
            <v>22007447</v>
          </cell>
          <cell r="C113" t="str">
            <v>CENGIZ</v>
          </cell>
          <cell r="D113" t="str">
            <v>DILARA</v>
          </cell>
          <cell r="E113">
            <v>4</v>
          </cell>
          <cell r="F113" t="str">
            <v>3 x 30</v>
          </cell>
          <cell r="G113">
            <v>32</v>
          </cell>
        </row>
        <row r="114">
          <cell r="B114">
            <v>22009997</v>
          </cell>
          <cell r="C114" t="str">
            <v>CESCA</v>
          </cell>
          <cell r="D114" t="str">
            <v>LÉO</v>
          </cell>
          <cell r="E114">
            <v>3</v>
          </cell>
          <cell r="G114" t="str">
            <v>ABI</v>
          </cell>
        </row>
        <row r="115">
          <cell r="B115">
            <v>22011429</v>
          </cell>
          <cell r="C115" t="str">
            <v>CETIN</v>
          </cell>
          <cell r="D115" t="str">
            <v>YAKUP-HAN</v>
          </cell>
          <cell r="E115">
            <v>1</v>
          </cell>
          <cell r="G115" t="str">
            <v>ABI</v>
          </cell>
        </row>
        <row r="116">
          <cell r="B116">
            <v>22108570</v>
          </cell>
          <cell r="C116" t="str">
            <v>CHAIB</v>
          </cell>
          <cell r="D116" t="str">
            <v>MOHAMED-ALI</v>
          </cell>
          <cell r="E116">
            <v>9</v>
          </cell>
          <cell r="F116" t="str">
            <v>1 x 70</v>
          </cell>
          <cell r="G116">
            <v>70</v>
          </cell>
        </row>
        <row r="117">
          <cell r="B117">
            <v>22111159</v>
          </cell>
          <cell r="C117" t="str">
            <v>CHAMSOUDINOV</v>
          </cell>
          <cell r="D117" t="str">
            <v>RAS-BOULAT</v>
          </cell>
          <cell r="E117">
            <v>9</v>
          </cell>
          <cell r="F117" t="str">
            <v>6 x 60</v>
          </cell>
          <cell r="G117">
            <v>70</v>
          </cell>
        </row>
        <row r="118">
          <cell r="B118">
            <v>22111566</v>
          </cell>
          <cell r="C118" t="str">
            <v>CHANCEL</v>
          </cell>
          <cell r="D118" t="str">
            <v>CLEMENT</v>
          </cell>
          <cell r="E118">
            <v>8</v>
          </cell>
          <cell r="G118" t="str">
            <v>ABI</v>
          </cell>
        </row>
        <row r="119">
          <cell r="B119">
            <v>22110924</v>
          </cell>
          <cell r="C119" t="str">
            <v>CHEKATT</v>
          </cell>
          <cell r="D119" t="str">
            <v>AMINE</v>
          </cell>
          <cell r="E119">
            <v>9</v>
          </cell>
          <cell r="F119" t="str">
            <v>dispensé</v>
          </cell>
          <cell r="G119" t="str">
            <v>DSP</v>
          </cell>
        </row>
        <row r="120">
          <cell r="B120">
            <v>22113415</v>
          </cell>
          <cell r="C120" t="str">
            <v>CHEKATT</v>
          </cell>
          <cell r="D120" t="str">
            <v>YANIS</v>
          </cell>
          <cell r="E120">
            <v>9</v>
          </cell>
          <cell r="F120" t="str">
            <v>5 x 70</v>
          </cell>
          <cell r="G120">
            <v>79</v>
          </cell>
        </row>
        <row r="121">
          <cell r="B121">
            <v>22009690</v>
          </cell>
          <cell r="C121" t="str">
            <v>CHÉNILCO</v>
          </cell>
          <cell r="D121" t="str">
            <v>DIOLINDA</v>
          </cell>
          <cell r="E121">
            <v>4</v>
          </cell>
          <cell r="G121" t="str">
            <v>ABI</v>
          </cell>
        </row>
        <row r="122">
          <cell r="B122">
            <v>22104014</v>
          </cell>
          <cell r="C122" t="str">
            <v>CHERNINE</v>
          </cell>
          <cell r="D122" t="str">
            <v>MATÉO</v>
          </cell>
          <cell r="E122">
            <v>8</v>
          </cell>
          <cell r="F122" t="str">
            <v>6 x 75</v>
          </cell>
          <cell r="G122">
            <v>87</v>
          </cell>
        </row>
        <row r="123">
          <cell r="B123">
            <v>22109975</v>
          </cell>
          <cell r="C123" t="str">
            <v>CHEVAL</v>
          </cell>
          <cell r="D123" t="str">
            <v>ROBIN</v>
          </cell>
          <cell r="E123">
            <v>3</v>
          </cell>
          <cell r="F123" t="str">
            <v>6 x 50</v>
          </cell>
          <cell r="G123">
            <v>58</v>
          </cell>
        </row>
        <row r="124">
          <cell r="B124">
            <v>22109831</v>
          </cell>
          <cell r="C124" t="str">
            <v>CHIESA</v>
          </cell>
          <cell r="D124" t="str">
            <v>ANAÏS</v>
          </cell>
          <cell r="E124">
            <v>1</v>
          </cell>
          <cell r="F124" t="str">
            <v>3 x 25</v>
          </cell>
          <cell r="G124">
            <v>27</v>
          </cell>
        </row>
        <row r="125">
          <cell r="B125">
            <v>22118048</v>
          </cell>
          <cell r="C125" t="str">
            <v>CHRISTMANN</v>
          </cell>
          <cell r="D125" t="str">
            <v>SALOME</v>
          </cell>
          <cell r="E125">
            <v>4</v>
          </cell>
          <cell r="F125" t="str">
            <v>6 x 30</v>
          </cell>
          <cell r="G125">
            <v>35</v>
          </cell>
        </row>
        <row r="126">
          <cell r="B126">
            <v>22004788</v>
          </cell>
          <cell r="C126" t="str">
            <v>CIANCI</v>
          </cell>
          <cell r="D126" t="str">
            <v>JEAN</v>
          </cell>
          <cell r="E126">
            <v>5</v>
          </cell>
          <cell r="G126" t="str">
            <v>ABI</v>
          </cell>
        </row>
        <row r="127">
          <cell r="B127">
            <v>22117574</v>
          </cell>
          <cell r="C127" t="str">
            <v>CIESLIK</v>
          </cell>
          <cell r="D127" t="str">
            <v>ANDRZEJ</v>
          </cell>
          <cell r="E127">
            <v>2</v>
          </cell>
          <cell r="F127" t="str">
            <v>dispensé</v>
          </cell>
          <cell r="G127" t="str">
            <v>DSP</v>
          </cell>
        </row>
        <row r="128">
          <cell r="B128">
            <v>21806458</v>
          </cell>
          <cell r="C128" t="str">
            <v>CIFT</v>
          </cell>
          <cell r="D128" t="str">
            <v>KEREM</v>
          </cell>
          <cell r="E128">
            <v>8</v>
          </cell>
          <cell r="F128" t="str">
            <v>1 x 100</v>
          </cell>
          <cell r="G128">
            <v>100</v>
          </cell>
        </row>
        <row r="129">
          <cell r="B129">
            <v>22106633</v>
          </cell>
          <cell r="C129" t="str">
            <v>ÇIL</v>
          </cell>
          <cell r="D129" t="str">
            <v>VEYSEL</v>
          </cell>
          <cell r="E129">
            <v>9</v>
          </cell>
          <cell r="F129" t="str">
            <v>6 x 50</v>
          </cell>
          <cell r="G129">
            <v>58</v>
          </cell>
        </row>
        <row r="130">
          <cell r="B130">
            <v>22109998</v>
          </cell>
          <cell r="C130" t="str">
            <v>CLAUDEL</v>
          </cell>
          <cell r="D130" t="str">
            <v>LÉANE</v>
          </cell>
          <cell r="E130">
            <v>2</v>
          </cell>
          <cell r="F130" t="str">
            <v>2 x 35</v>
          </cell>
          <cell r="G130">
            <v>36</v>
          </cell>
        </row>
        <row r="131">
          <cell r="B131">
            <v>22011752</v>
          </cell>
          <cell r="C131" t="str">
            <v>CLISSON</v>
          </cell>
          <cell r="D131" t="str">
            <v>MAËL</v>
          </cell>
          <cell r="E131">
            <v>5</v>
          </cell>
          <cell r="F131" t="str">
            <v>6 x 50</v>
          </cell>
          <cell r="G131">
            <v>58</v>
          </cell>
        </row>
        <row r="132">
          <cell r="B132">
            <v>22009700</v>
          </cell>
          <cell r="C132" t="str">
            <v>COFFRE</v>
          </cell>
          <cell r="D132" t="str">
            <v>ENZO</v>
          </cell>
          <cell r="E132">
            <v>8</v>
          </cell>
          <cell r="G132" t="str">
            <v>ABI</v>
          </cell>
        </row>
        <row r="133">
          <cell r="B133">
            <v>22102676</v>
          </cell>
          <cell r="C133" t="str">
            <v>COHONER</v>
          </cell>
          <cell r="D133" t="str">
            <v>YANIS</v>
          </cell>
          <cell r="E133">
            <v>3</v>
          </cell>
          <cell r="F133" t="str">
            <v>4 x 60</v>
          </cell>
          <cell r="G133">
            <v>65</v>
          </cell>
        </row>
        <row r="134">
          <cell r="B134">
            <v>22105494</v>
          </cell>
          <cell r="C134" t="str">
            <v>COLLARD</v>
          </cell>
          <cell r="D134" t="str">
            <v>CHARLOTTE</v>
          </cell>
          <cell r="E134">
            <v>5</v>
          </cell>
          <cell r="F134" t="str">
            <v>5 x 30</v>
          </cell>
          <cell r="G134">
            <v>34</v>
          </cell>
        </row>
        <row r="135">
          <cell r="B135">
            <v>22106824</v>
          </cell>
          <cell r="C135" t="str">
            <v>COLLARDÉ</v>
          </cell>
          <cell r="D135" t="str">
            <v>LÉA</v>
          </cell>
          <cell r="E135">
            <v>8</v>
          </cell>
          <cell r="F135" t="str">
            <v>4 x 30</v>
          </cell>
          <cell r="G135">
            <v>33</v>
          </cell>
        </row>
        <row r="136">
          <cell r="B136">
            <v>22008064</v>
          </cell>
          <cell r="C136" t="str">
            <v>COLLE</v>
          </cell>
          <cell r="D136" t="str">
            <v>BENJAMIN</v>
          </cell>
          <cell r="E136">
            <v>5</v>
          </cell>
          <cell r="F136" t="str">
            <v>2 x 52.5</v>
          </cell>
          <cell r="G136">
            <v>54</v>
          </cell>
        </row>
        <row r="137">
          <cell r="B137">
            <v>22117525</v>
          </cell>
          <cell r="C137" t="str">
            <v>COLSON</v>
          </cell>
          <cell r="D137" t="str">
            <v>MÉLISSA</v>
          </cell>
          <cell r="E137">
            <v>3</v>
          </cell>
          <cell r="F137" t="str">
            <v>1 x 30</v>
          </cell>
          <cell r="G137">
            <v>30</v>
          </cell>
        </row>
        <row r="138">
          <cell r="B138">
            <v>22010027</v>
          </cell>
          <cell r="C138" t="str">
            <v>COMMUN</v>
          </cell>
          <cell r="D138" t="str">
            <v>HUGO</v>
          </cell>
          <cell r="E138">
            <v>5</v>
          </cell>
          <cell r="G138" t="str">
            <v>ABI</v>
          </cell>
        </row>
        <row r="139">
          <cell r="B139">
            <v>22110151</v>
          </cell>
          <cell r="C139" t="str">
            <v>CORA</v>
          </cell>
          <cell r="D139" t="str">
            <v xml:space="preserve">Valentin </v>
          </cell>
          <cell r="E139">
            <v>1</v>
          </cell>
          <cell r="F139" t="str">
            <v>6 x 50</v>
          </cell>
          <cell r="G139">
            <v>58</v>
          </cell>
        </row>
        <row r="140">
          <cell r="B140">
            <v>22006544</v>
          </cell>
          <cell r="C140" t="str">
            <v>CORDIER</v>
          </cell>
          <cell r="D140" t="str">
            <v>ANTHONY</v>
          </cell>
          <cell r="E140">
            <v>8</v>
          </cell>
          <cell r="F140" t="str">
            <v>5 x 67.5</v>
          </cell>
          <cell r="G140">
            <v>76</v>
          </cell>
        </row>
        <row r="141">
          <cell r="B141">
            <v>22110487</v>
          </cell>
          <cell r="C141" t="str">
            <v>COUÉ</v>
          </cell>
          <cell r="D141" t="str">
            <v>MARTIN</v>
          </cell>
          <cell r="E141">
            <v>7</v>
          </cell>
          <cell r="F141" t="str">
            <v>6 x 40</v>
          </cell>
          <cell r="G141">
            <v>46</v>
          </cell>
        </row>
        <row r="142">
          <cell r="B142">
            <v>22010179</v>
          </cell>
          <cell r="C142" t="str">
            <v>COULPIED</v>
          </cell>
          <cell r="D142" t="str">
            <v>LÉO</v>
          </cell>
          <cell r="E142">
            <v>1</v>
          </cell>
          <cell r="F142" t="str">
            <v>4 x 60</v>
          </cell>
          <cell r="G142">
            <v>65</v>
          </cell>
        </row>
        <row r="143">
          <cell r="B143">
            <v>22016086</v>
          </cell>
          <cell r="C143" t="str">
            <v>COURTEAU</v>
          </cell>
          <cell r="D143" t="str">
            <v>VINCENT</v>
          </cell>
          <cell r="E143">
            <v>9</v>
          </cell>
          <cell r="F143" t="str">
            <v>3 x 65</v>
          </cell>
          <cell r="G143">
            <v>69</v>
          </cell>
        </row>
        <row r="144">
          <cell r="B144">
            <v>22003939</v>
          </cell>
          <cell r="C144" t="str">
            <v>CROS--FABRE</v>
          </cell>
          <cell r="D144" t="str">
            <v>CHRISTOPHE</v>
          </cell>
          <cell r="E144">
            <v>2</v>
          </cell>
          <cell r="G144" t="str">
            <v>ABI</v>
          </cell>
        </row>
        <row r="145">
          <cell r="B145">
            <v>22112711</v>
          </cell>
          <cell r="C145" t="str">
            <v>CSUKA</v>
          </cell>
          <cell r="D145" t="str">
            <v>BAPTISTE</v>
          </cell>
          <cell r="E145">
            <v>1</v>
          </cell>
          <cell r="F145" t="str">
            <v>3 x 70</v>
          </cell>
          <cell r="G145">
            <v>74</v>
          </cell>
        </row>
        <row r="146">
          <cell r="B146">
            <v>22109543</v>
          </cell>
          <cell r="C146" t="str">
            <v>CUISINIER</v>
          </cell>
          <cell r="D146" t="str">
            <v>EDGAR</v>
          </cell>
          <cell r="E146">
            <v>9</v>
          </cell>
          <cell r="F146" t="str">
            <v>échec</v>
          </cell>
          <cell r="G146">
            <v>0</v>
          </cell>
        </row>
        <row r="147">
          <cell r="B147">
            <v>22121412</v>
          </cell>
          <cell r="C147" t="str">
            <v>CUREAU</v>
          </cell>
          <cell r="D147" t="str">
            <v>BAPTISTE</v>
          </cell>
          <cell r="E147">
            <v>7</v>
          </cell>
          <cell r="F147" t="str">
            <v>2 x 100</v>
          </cell>
          <cell r="G147">
            <v>103</v>
          </cell>
        </row>
        <row r="148">
          <cell r="B148">
            <v>22108128</v>
          </cell>
          <cell r="C148" t="str">
            <v>DA COSTA</v>
          </cell>
          <cell r="D148" t="str">
            <v>SIMON</v>
          </cell>
          <cell r="E148">
            <v>9</v>
          </cell>
          <cell r="F148" t="str">
            <v>6 x 50</v>
          </cell>
          <cell r="G148">
            <v>58</v>
          </cell>
        </row>
        <row r="149">
          <cell r="B149">
            <v>22105259</v>
          </cell>
          <cell r="C149" t="str">
            <v>DA FONSECA</v>
          </cell>
          <cell r="D149" t="str">
            <v>MATTÉO</v>
          </cell>
          <cell r="E149">
            <v>9</v>
          </cell>
          <cell r="F149" t="str">
            <v>6 x 60</v>
          </cell>
          <cell r="G149">
            <v>70</v>
          </cell>
        </row>
        <row r="150">
          <cell r="B150">
            <v>22110172</v>
          </cell>
          <cell r="C150" t="str">
            <v>DANDURAND</v>
          </cell>
          <cell r="D150" t="str">
            <v>LIZA</v>
          </cell>
          <cell r="E150">
            <v>8</v>
          </cell>
          <cell r="F150" t="str">
            <v>2 x 45</v>
          </cell>
          <cell r="G150">
            <v>46</v>
          </cell>
        </row>
        <row r="151">
          <cell r="B151">
            <v>22116504</v>
          </cell>
          <cell r="C151" t="str">
            <v>DAO</v>
          </cell>
          <cell r="D151" t="str">
            <v>LOANN</v>
          </cell>
          <cell r="E151">
            <v>8</v>
          </cell>
          <cell r="F151" t="str">
            <v>1 x 105</v>
          </cell>
          <cell r="G151">
            <v>105</v>
          </cell>
        </row>
        <row r="152">
          <cell r="B152">
            <v>21710237</v>
          </cell>
          <cell r="C152" t="str">
            <v>DAOUDI</v>
          </cell>
          <cell r="D152" t="str">
            <v>ZAKARYA</v>
          </cell>
          <cell r="E152">
            <v>8</v>
          </cell>
          <cell r="F152" t="str">
            <v>4 x 100</v>
          </cell>
          <cell r="G152">
            <v>109</v>
          </cell>
        </row>
        <row r="153">
          <cell r="B153">
            <v>22102327</v>
          </cell>
          <cell r="C153" t="str">
            <v>DAVIOT</v>
          </cell>
          <cell r="D153" t="str">
            <v>QUENTIN</v>
          </cell>
          <cell r="E153">
            <v>9</v>
          </cell>
          <cell r="F153" t="str">
            <v>6 x 42.5</v>
          </cell>
          <cell r="G153">
            <v>50</v>
          </cell>
        </row>
        <row r="154">
          <cell r="B154">
            <v>22103812</v>
          </cell>
          <cell r="C154" t="str">
            <v>DE CARVALHO</v>
          </cell>
          <cell r="D154" t="str">
            <v>JÉRÔME</v>
          </cell>
          <cell r="E154">
            <v>9</v>
          </cell>
          <cell r="F154" t="str">
            <v>3 x 75</v>
          </cell>
          <cell r="G154">
            <v>79</v>
          </cell>
        </row>
        <row r="155">
          <cell r="B155">
            <v>22100234</v>
          </cell>
          <cell r="C155" t="str">
            <v>DE CARVALHO</v>
          </cell>
          <cell r="D155" t="str">
            <v>NATANIEL</v>
          </cell>
          <cell r="E155">
            <v>5</v>
          </cell>
          <cell r="F155" t="str">
            <v>6 x 35</v>
          </cell>
          <cell r="G155">
            <v>41</v>
          </cell>
        </row>
        <row r="156">
          <cell r="B156">
            <v>22105785</v>
          </cell>
          <cell r="C156" t="str">
            <v>DE CRISTO</v>
          </cell>
          <cell r="D156" t="str">
            <v>THOMAS</v>
          </cell>
          <cell r="E156">
            <v>4</v>
          </cell>
          <cell r="F156" t="str">
            <v>3 x 55</v>
          </cell>
          <cell r="G156">
            <v>58</v>
          </cell>
        </row>
        <row r="157">
          <cell r="B157">
            <v>22004309</v>
          </cell>
          <cell r="C157" t="str">
            <v>DE OLIVEIRA</v>
          </cell>
          <cell r="D157" t="str">
            <v>CORENTIN</v>
          </cell>
          <cell r="E157">
            <v>5</v>
          </cell>
          <cell r="G157" t="str">
            <v>ABI</v>
          </cell>
        </row>
        <row r="158">
          <cell r="B158">
            <v>22108774</v>
          </cell>
          <cell r="C158" t="str">
            <v>DEBES</v>
          </cell>
          <cell r="D158" t="str">
            <v>LÉONIE</v>
          </cell>
          <cell r="E158">
            <v>9</v>
          </cell>
          <cell r="F158" t="str">
            <v>5 x 30</v>
          </cell>
          <cell r="G158">
            <v>34</v>
          </cell>
        </row>
        <row r="159">
          <cell r="B159">
            <v>22001914</v>
          </cell>
          <cell r="C159" t="str">
            <v>DECOOL</v>
          </cell>
          <cell r="D159" t="str">
            <v>NOÉMIE</v>
          </cell>
          <cell r="E159">
            <v>3</v>
          </cell>
          <cell r="G159" t="str">
            <v>ABI</v>
          </cell>
        </row>
        <row r="160">
          <cell r="B160">
            <v>22106346</v>
          </cell>
          <cell r="C160" t="str">
            <v>DECUBBER</v>
          </cell>
          <cell r="D160" t="str">
            <v>LILOU</v>
          </cell>
          <cell r="E160">
            <v>3</v>
          </cell>
          <cell r="G160" t="str">
            <v>ABI</v>
          </cell>
        </row>
        <row r="161">
          <cell r="B161">
            <v>22110402</v>
          </cell>
          <cell r="C161" t="str">
            <v>DEGRAS</v>
          </cell>
          <cell r="D161" t="str">
            <v>LENNY</v>
          </cell>
          <cell r="E161">
            <v>9</v>
          </cell>
          <cell r="F161" t="str">
            <v>3 x 55</v>
          </cell>
          <cell r="G161">
            <v>58</v>
          </cell>
        </row>
        <row r="162">
          <cell r="B162">
            <v>22012492</v>
          </cell>
          <cell r="C162" t="str">
            <v>DEHBI</v>
          </cell>
          <cell r="D162" t="str">
            <v>MÉLISSA</v>
          </cell>
          <cell r="E162">
            <v>6</v>
          </cell>
          <cell r="F162" t="str">
            <v>1 x 25</v>
          </cell>
          <cell r="G162">
            <v>25</v>
          </cell>
        </row>
        <row r="163">
          <cell r="B163">
            <v>21905617</v>
          </cell>
          <cell r="C163" t="str">
            <v>DELANOTTE</v>
          </cell>
          <cell r="D163" t="str">
            <v>MAËL</v>
          </cell>
          <cell r="E163">
            <v>4</v>
          </cell>
          <cell r="G163" t="str">
            <v>ABI</v>
          </cell>
        </row>
        <row r="164">
          <cell r="B164">
            <v>22001626</v>
          </cell>
          <cell r="C164" t="str">
            <v>DELATOUR</v>
          </cell>
          <cell r="D164" t="str">
            <v>COLIN</v>
          </cell>
          <cell r="E164">
            <v>5</v>
          </cell>
          <cell r="F164" t="str">
            <v>6 x 67,5</v>
          </cell>
          <cell r="G164">
            <v>78.5</v>
          </cell>
        </row>
        <row r="165">
          <cell r="B165">
            <v>22106573</v>
          </cell>
          <cell r="C165" t="str">
            <v>DENIS</v>
          </cell>
          <cell r="D165" t="str">
            <v>VINCENT</v>
          </cell>
          <cell r="E165">
            <v>7</v>
          </cell>
          <cell r="F165" t="str">
            <v>5 x 60</v>
          </cell>
          <cell r="G165">
            <v>67</v>
          </cell>
        </row>
        <row r="166">
          <cell r="B166">
            <v>22112852</v>
          </cell>
          <cell r="C166" t="str">
            <v>DERDINGER</v>
          </cell>
          <cell r="D166" t="str">
            <v>NICOLAS</v>
          </cell>
          <cell r="E166">
            <v>9</v>
          </cell>
          <cell r="F166" t="str">
            <v>1 x 75</v>
          </cell>
          <cell r="G166">
            <v>75</v>
          </cell>
        </row>
        <row r="167">
          <cell r="B167">
            <v>22105352</v>
          </cell>
          <cell r="C167" t="str">
            <v>DESCLOS</v>
          </cell>
          <cell r="D167" t="str">
            <v>SIMON</v>
          </cell>
          <cell r="E167">
            <v>8</v>
          </cell>
          <cell r="F167" t="str">
            <v>5 x 55</v>
          </cell>
          <cell r="G167">
            <v>62</v>
          </cell>
        </row>
        <row r="168">
          <cell r="B168">
            <v>22003137</v>
          </cell>
          <cell r="C168" t="str">
            <v>DEUSCHER</v>
          </cell>
          <cell r="D168" t="str">
            <v>VALENTIN</v>
          </cell>
          <cell r="E168">
            <v>4</v>
          </cell>
          <cell r="G168" t="str">
            <v>ABI</v>
          </cell>
        </row>
        <row r="169">
          <cell r="B169">
            <v>22114635</v>
          </cell>
          <cell r="C169" t="str">
            <v>DI BLASI</v>
          </cell>
          <cell r="D169" t="str">
            <v>ANGELO</v>
          </cell>
          <cell r="E169">
            <v>8</v>
          </cell>
          <cell r="F169" t="str">
            <v>3 x 47.5</v>
          </cell>
          <cell r="G169">
            <v>50.5</v>
          </cell>
        </row>
        <row r="170">
          <cell r="B170">
            <v>22110685</v>
          </cell>
          <cell r="C170" t="str">
            <v>DIALLO</v>
          </cell>
          <cell r="D170" t="str">
            <v>TIERNO-TUMANI</v>
          </cell>
          <cell r="E170">
            <v>8</v>
          </cell>
          <cell r="F170" t="str">
            <v>6 x 50</v>
          </cell>
          <cell r="G170">
            <v>58</v>
          </cell>
        </row>
        <row r="171">
          <cell r="B171">
            <v>22108836</v>
          </cell>
          <cell r="C171" t="str">
            <v>DIARRA</v>
          </cell>
          <cell r="D171" t="str">
            <v>DAH</v>
          </cell>
          <cell r="E171">
            <v>9</v>
          </cell>
          <cell r="F171" t="str">
            <v>6 x 40</v>
          </cell>
          <cell r="G171">
            <v>46</v>
          </cell>
        </row>
        <row r="172">
          <cell r="B172">
            <v>22008633</v>
          </cell>
          <cell r="C172" t="str">
            <v>DIB</v>
          </cell>
          <cell r="D172" t="str">
            <v>NASSIM /RAYANNE</v>
          </cell>
          <cell r="E172">
            <v>4</v>
          </cell>
          <cell r="F172" t="str">
            <v>2 x 45</v>
          </cell>
          <cell r="G172">
            <v>46</v>
          </cell>
        </row>
        <row r="173">
          <cell r="B173">
            <v>22112401</v>
          </cell>
          <cell r="C173" t="str">
            <v>DIDIER</v>
          </cell>
          <cell r="D173" t="str">
            <v>BENJAMIN</v>
          </cell>
          <cell r="E173">
            <v>9</v>
          </cell>
          <cell r="F173" t="str">
            <v>5 x 60</v>
          </cell>
          <cell r="G173">
            <v>67</v>
          </cell>
        </row>
        <row r="174">
          <cell r="B174">
            <v>22013896</v>
          </cell>
          <cell r="C174" t="str">
            <v>DIEBOLD</v>
          </cell>
          <cell r="D174" t="str">
            <v>VINCENT</v>
          </cell>
          <cell r="E174">
            <v>3</v>
          </cell>
          <cell r="F174" t="str">
            <v>6 x 80</v>
          </cell>
          <cell r="G174">
            <v>93</v>
          </cell>
        </row>
        <row r="175">
          <cell r="B175">
            <v>22120003</v>
          </cell>
          <cell r="C175" t="str">
            <v>DI-MEGLIO</v>
          </cell>
          <cell r="D175" t="str">
            <v>HUGO</v>
          </cell>
          <cell r="E175">
            <v>8</v>
          </cell>
          <cell r="F175" t="str">
            <v>6 x 65</v>
          </cell>
          <cell r="G175">
            <v>75.5</v>
          </cell>
        </row>
        <row r="176">
          <cell r="B176">
            <v>22011845</v>
          </cell>
          <cell r="C176" t="str">
            <v>DINAR</v>
          </cell>
          <cell r="D176" t="str">
            <v>ATILA</v>
          </cell>
          <cell r="E176">
            <v>8</v>
          </cell>
          <cell r="G176" t="str">
            <v>ABI</v>
          </cell>
        </row>
        <row r="177">
          <cell r="B177">
            <v>22006827</v>
          </cell>
          <cell r="C177" t="str">
            <v>DJORDJEVIC</v>
          </cell>
          <cell r="D177" t="str">
            <v>NOA</v>
          </cell>
          <cell r="E177">
            <v>9</v>
          </cell>
          <cell r="G177" t="str">
            <v>ABI</v>
          </cell>
        </row>
        <row r="178">
          <cell r="B178">
            <v>22010734</v>
          </cell>
          <cell r="C178" t="str">
            <v>DOLIS</v>
          </cell>
          <cell r="D178" t="str">
            <v>LAETITIA</v>
          </cell>
          <cell r="E178">
            <v>4</v>
          </cell>
          <cell r="F178" t="str">
            <v>1 x 45</v>
          </cell>
          <cell r="G178">
            <v>45</v>
          </cell>
        </row>
        <row r="179">
          <cell r="B179">
            <v>22119793</v>
          </cell>
          <cell r="C179" t="str">
            <v>DOLOU</v>
          </cell>
          <cell r="D179" t="str">
            <v>GWENHAËL</v>
          </cell>
          <cell r="E179">
            <v>5</v>
          </cell>
          <cell r="F179" t="str">
            <v>6 x 32.5</v>
          </cell>
          <cell r="G179">
            <v>37.5</v>
          </cell>
        </row>
        <row r="180">
          <cell r="B180">
            <v>22112276</v>
          </cell>
          <cell r="C180" t="str">
            <v>DOMENJOUD</v>
          </cell>
          <cell r="D180" t="str">
            <v>LISE</v>
          </cell>
          <cell r="E180">
            <v>8</v>
          </cell>
          <cell r="G180" t="str">
            <v>ABI</v>
          </cell>
        </row>
        <row r="181">
          <cell r="B181">
            <v>22107396</v>
          </cell>
          <cell r="C181" t="str">
            <v>DONES</v>
          </cell>
          <cell r="D181" t="str">
            <v>LÉA</v>
          </cell>
          <cell r="E181">
            <v>8</v>
          </cell>
          <cell r="F181" t="str">
            <v>3 x 30</v>
          </cell>
          <cell r="G181">
            <v>32</v>
          </cell>
        </row>
        <row r="182">
          <cell r="B182">
            <v>22112237</v>
          </cell>
          <cell r="C182" t="str">
            <v>DUDEZAC</v>
          </cell>
          <cell r="D182" t="str">
            <v>CAMILLE</v>
          </cell>
          <cell r="E182">
            <v>4</v>
          </cell>
          <cell r="F182" t="str">
            <v>6 x 25</v>
          </cell>
          <cell r="G182">
            <v>29</v>
          </cell>
        </row>
        <row r="183">
          <cell r="B183">
            <v>22007492</v>
          </cell>
          <cell r="C183" t="str">
            <v>DUPONT</v>
          </cell>
          <cell r="D183" t="str">
            <v>LAURIANE</v>
          </cell>
          <cell r="E183">
            <v>3</v>
          </cell>
          <cell r="G183" t="str">
            <v>ABI</v>
          </cell>
        </row>
        <row r="184">
          <cell r="B184">
            <v>22107525</v>
          </cell>
          <cell r="C184" t="str">
            <v>DUPREY</v>
          </cell>
          <cell r="D184" t="str">
            <v>HÉLOÏSE</v>
          </cell>
          <cell r="E184">
            <v>1</v>
          </cell>
          <cell r="F184" t="str">
            <v>4 x 20</v>
          </cell>
          <cell r="G184">
            <v>22</v>
          </cell>
        </row>
        <row r="185">
          <cell r="B185">
            <v>22105065</v>
          </cell>
          <cell r="C185" t="str">
            <v>DUPREZ</v>
          </cell>
          <cell r="D185" t="str">
            <v>CHARLES</v>
          </cell>
          <cell r="E185">
            <v>9</v>
          </cell>
          <cell r="F185" t="str">
            <v>3 x 40</v>
          </cell>
          <cell r="G185">
            <v>42</v>
          </cell>
        </row>
        <row r="186">
          <cell r="B186">
            <v>22011960</v>
          </cell>
          <cell r="C186" t="str">
            <v>DUQUE</v>
          </cell>
          <cell r="D186" t="str">
            <v>VICTOR</v>
          </cell>
          <cell r="E186">
            <v>4</v>
          </cell>
          <cell r="G186" t="str">
            <v>ABI</v>
          </cell>
        </row>
        <row r="187">
          <cell r="B187">
            <v>22010830</v>
          </cell>
          <cell r="C187" t="str">
            <v>DURANTON-KATCHAVENDA</v>
          </cell>
          <cell r="D187" t="str">
            <v>LINO</v>
          </cell>
          <cell r="E187">
            <v>3</v>
          </cell>
          <cell r="G187" t="str">
            <v>ABI</v>
          </cell>
        </row>
        <row r="188">
          <cell r="B188">
            <v>22005658</v>
          </cell>
          <cell r="C188" t="str">
            <v>DUSEHU</v>
          </cell>
          <cell r="D188" t="str">
            <v>NATHAN</v>
          </cell>
          <cell r="E188">
            <v>7</v>
          </cell>
          <cell r="G188" t="str">
            <v>ABI</v>
          </cell>
        </row>
        <row r="189">
          <cell r="B189">
            <v>22007122</v>
          </cell>
          <cell r="C189" t="str">
            <v>DUSSART</v>
          </cell>
          <cell r="D189" t="str">
            <v>CLOTILDE</v>
          </cell>
          <cell r="E189">
            <v>5</v>
          </cell>
          <cell r="F189" t="str">
            <v>6 x 20</v>
          </cell>
          <cell r="G189">
            <v>23.5</v>
          </cell>
        </row>
        <row r="190">
          <cell r="B190">
            <v>22119519</v>
          </cell>
          <cell r="C190" t="str">
            <v>DUVERNOIR</v>
          </cell>
          <cell r="D190" t="str">
            <v>JULIEN</v>
          </cell>
          <cell r="E190">
            <v>1</v>
          </cell>
          <cell r="F190" t="str">
            <v>5 x 40</v>
          </cell>
          <cell r="G190">
            <v>45</v>
          </cell>
        </row>
        <row r="191">
          <cell r="B191">
            <v>22112013</v>
          </cell>
          <cell r="C191" t="str">
            <v>DZIGAL</v>
          </cell>
          <cell r="D191" t="str">
            <v>MERDAN</v>
          </cell>
          <cell r="E191">
            <v>7</v>
          </cell>
          <cell r="F191" t="str">
            <v>3 x 45</v>
          </cell>
          <cell r="G191">
            <v>48</v>
          </cell>
        </row>
        <row r="192">
          <cell r="B192">
            <v>22111459</v>
          </cell>
          <cell r="C192" t="str">
            <v>EDEL</v>
          </cell>
          <cell r="D192" t="str">
            <v>THIBAUT</v>
          </cell>
          <cell r="E192">
            <v>6</v>
          </cell>
          <cell r="F192" t="str">
            <v>2 x 45</v>
          </cell>
          <cell r="G192">
            <v>46</v>
          </cell>
        </row>
        <row r="193">
          <cell r="B193">
            <v>22015982</v>
          </cell>
          <cell r="C193" t="str">
            <v>EHLERS</v>
          </cell>
          <cell r="D193" t="str">
            <v>SVEN</v>
          </cell>
          <cell r="E193">
            <v>7</v>
          </cell>
          <cell r="G193" t="str">
            <v>ABI</v>
          </cell>
        </row>
        <row r="194">
          <cell r="B194">
            <v>22105346</v>
          </cell>
          <cell r="C194" t="str">
            <v>EHRHARD</v>
          </cell>
          <cell r="D194" t="str">
            <v>SARAH</v>
          </cell>
          <cell r="E194">
            <v>10</v>
          </cell>
          <cell r="F194" t="str">
            <v>4 x 27.5</v>
          </cell>
          <cell r="G194">
            <v>30</v>
          </cell>
        </row>
        <row r="195">
          <cell r="B195">
            <v>22007464</v>
          </cell>
          <cell r="C195" t="str">
            <v>EHSAN ZIAH</v>
          </cell>
          <cell r="D195" t="str">
            <v>TOM</v>
          </cell>
          <cell r="E195">
            <v>5</v>
          </cell>
          <cell r="G195" t="str">
            <v>ABI</v>
          </cell>
        </row>
        <row r="196">
          <cell r="B196">
            <v>21905629</v>
          </cell>
          <cell r="C196" t="str">
            <v>EL ARABI</v>
          </cell>
          <cell r="D196" t="str">
            <v>ZAKARIA</v>
          </cell>
          <cell r="E196">
            <v>5</v>
          </cell>
          <cell r="G196" t="str">
            <v>ABI</v>
          </cell>
        </row>
        <row r="197">
          <cell r="B197">
            <v>22111185</v>
          </cell>
          <cell r="C197" t="str">
            <v>EL HANA</v>
          </cell>
          <cell r="D197" t="str">
            <v>NAEL</v>
          </cell>
          <cell r="E197">
            <v>8</v>
          </cell>
          <cell r="F197" t="str">
            <v>1 x 50</v>
          </cell>
          <cell r="G197">
            <v>50</v>
          </cell>
        </row>
        <row r="198">
          <cell r="B198">
            <v>22007265</v>
          </cell>
          <cell r="C198" t="str">
            <v>EL IDRISSI</v>
          </cell>
          <cell r="D198" t="str">
            <v>IBRAHIM</v>
          </cell>
          <cell r="E198">
            <v>3</v>
          </cell>
          <cell r="G198" t="str">
            <v>ABI</v>
          </cell>
        </row>
        <row r="199">
          <cell r="B199">
            <v>22109640</v>
          </cell>
          <cell r="C199" t="str">
            <v>EL MANSSOURI</v>
          </cell>
          <cell r="D199" t="str">
            <v>AYOUB</v>
          </cell>
          <cell r="E199">
            <v>8</v>
          </cell>
          <cell r="F199" t="str">
            <v>3 x 45</v>
          </cell>
          <cell r="G199">
            <v>48</v>
          </cell>
        </row>
        <row r="200">
          <cell r="B200">
            <v>22119193</v>
          </cell>
          <cell r="C200" t="str">
            <v>EL MOUNAOUI</v>
          </cell>
          <cell r="D200" t="str">
            <v>INES</v>
          </cell>
          <cell r="E200">
            <v>10</v>
          </cell>
          <cell r="G200" t="str">
            <v>ABI</v>
          </cell>
        </row>
        <row r="201">
          <cell r="B201">
            <v>22100282</v>
          </cell>
          <cell r="C201" t="str">
            <v>ELALI</v>
          </cell>
          <cell r="D201" t="str">
            <v>ABDUL KARIM</v>
          </cell>
          <cell r="E201">
            <v>1</v>
          </cell>
          <cell r="F201" t="str">
            <v>6 x 85</v>
          </cell>
          <cell r="G201">
            <v>99</v>
          </cell>
        </row>
        <row r="202">
          <cell r="B202">
            <v>22009293</v>
          </cell>
          <cell r="C202" t="str">
            <v>ENDERLIN</v>
          </cell>
          <cell r="D202" t="str">
            <v>LAURIE</v>
          </cell>
          <cell r="E202">
            <v>7</v>
          </cell>
          <cell r="F202" t="str">
            <v>6 x 40</v>
          </cell>
          <cell r="G202">
            <v>46</v>
          </cell>
        </row>
        <row r="203">
          <cell r="B203">
            <v>22112562</v>
          </cell>
          <cell r="C203" t="str">
            <v>ENNIH</v>
          </cell>
          <cell r="D203" t="str">
            <v>HOUYEM</v>
          </cell>
          <cell r="E203">
            <v>5</v>
          </cell>
          <cell r="F203" t="str">
            <v>5 x 27.5</v>
          </cell>
          <cell r="G203">
            <v>32</v>
          </cell>
        </row>
        <row r="204">
          <cell r="B204">
            <v>22111914</v>
          </cell>
          <cell r="C204" t="str">
            <v>ERCAN</v>
          </cell>
          <cell r="D204" t="str">
            <v>NUMAN</v>
          </cell>
          <cell r="E204">
            <v>3</v>
          </cell>
          <cell r="G204" t="str">
            <v>ABI</v>
          </cell>
        </row>
        <row r="205">
          <cell r="B205">
            <v>22105542</v>
          </cell>
          <cell r="C205" t="str">
            <v>ERHART</v>
          </cell>
          <cell r="D205" t="str">
            <v>LÉON</v>
          </cell>
          <cell r="E205">
            <v>5</v>
          </cell>
          <cell r="F205" t="str">
            <v>2 x 50</v>
          </cell>
          <cell r="G205">
            <v>51</v>
          </cell>
        </row>
        <row r="206">
          <cell r="B206">
            <v>22102895</v>
          </cell>
          <cell r="C206" t="str">
            <v>ESCHBACH</v>
          </cell>
          <cell r="D206" t="str">
            <v>THOMAS</v>
          </cell>
          <cell r="E206">
            <v>9</v>
          </cell>
          <cell r="F206" t="str">
            <v>4 x 45</v>
          </cell>
          <cell r="G206">
            <v>49</v>
          </cell>
        </row>
        <row r="207">
          <cell r="B207">
            <v>22015623</v>
          </cell>
          <cell r="C207" t="str">
            <v>ESTIOT</v>
          </cell>
          <cell r="D207" t="str">
            <v>HUGO</v>
          </cell>
          <cell r="E207">
            <v>3</v>
          </cell>
          <cell r="F207" t="str">
            <v>6 x 85</v>
          </cell>
          <cell r="G207">
            <v>99</v>
          </cell>
        </row>
        <row r="208">
          <cell r="B208">
            <v>22114469</v>
          </cell>
          <cell r="C208" t="str">
            <v>ETTWILLER</v>
          </cell>
          <cell r="D208" t="str">
            <v>GAËL</v>
          </cell>
          <cell r="E208">
            <v>2</v>
          </cell>
          <cell r="F208" t="str">
            <v>6 x 50</v>
          </cell>
          <cell r="G208">
            <v>58</v>
          </cell>
        </row>
        <row r="209">
          <cell r="B209">
            <v>22104407</v>
          </cell>
          <cell r="C209" t="str">
            <v>FABRE</v>
          </cell>
          <cell r="D209" t="str">
            <v>LÉO</v>
          </cell>
          <cell r="E209">
            <v>8</v>
          </cell>
          <cell r="F209" t="str">
            <v>6 x 55</v>
          </cell>
          <cell r="G209">
            <v>64</v>
          </cell>
        </row>
        <row r="210">
          <cell r="B210">
            <v>22011103</v>
          </cell>
          <cell r="C210" t="str">
            <v>FAGOT</v>
          </cell>
          <cell r="D210" t="str">
            <v>YAËL</v>
          </cell>
          <cell r="E210">
            <v>7</v>
          </cell>
          <cell r="G210" t="str">
            <v>ABI</v>
          </cell>
        </row>
        <row r="211">
          <cell r="B211">
            <v>22106942</v>
          </cell>
          <cell r="C211" t="str">
            <v>FALGON</v>
          </cell>
          <cell r="D211" t="str">
            <v>JULIE</v>
          </cell>
          <cell r="E211">
            <v>7</v>
          </cell>
          <cell r="F211" t="str">
            <v>6 x 60</v>
          </cell>
          <cell r="G211">
            <v>70</v>
          </cell>
        </row>
        <row r="212">
          <cell r="B212">
            <v>22106200</v>
          </cell>
          <cell r="C212" t="str">
            <v>FARNER--STOLL</v>
          </cell>
          <cell r="D212" t="str">
            <v>MATHIEU</v>
          </cell>
          <cell r="E212">
            <v>9</v>
          </cell>
          <cell r="F212" t="str">
            <v>4 x 60</v>
          </cell>
          <cell r="G212">
            <v>65</v>
          </cell>
        </row>
        <row r="213">
          <cell r="B213">
            <v>22102602</v>
          </cell>
          <cell r="C213" t="str">
            <v>FAUFAU</v>
          </cell>
          <cell r="D213" t="str">
            <v>JASON</v>
          </cell>
          <cell r="E213">
            <v>5</v>
          </cell>
          <cell r="F213" t="str">
            <v>4 x 60</v>
          </cell>
          <cell r="G213">
            <v>65</v>
          </cell>
        </row>
        <row r="214">
          <cell r="B214">
            <v>22116456</v>
          </cell>
          <cell r="C214" t="str">
            <v>FEISTHAUER</v>
          </cell>
          <cell r="D214" t="str">
            <v>YANNIS</v>
          </cell>
          <cell r="E214">
            <v>2</v>
          </cell>
          <cell r="G214" t="str">
            <v>ABI</v>
          </cell>
        </row>
        <row r="215">
          <cell r="B215">
            <v>22109208</v>
          </cell>
          <cell r="C215" t="str">
            <v>FELMY</v>
          </cell>
          <cell r="D215" t="str">
            <v>TITOUAN</v>
          </cell>
          <cell r="E215">
            <v>5</v>
          </cell>
          <cell r="F215" t="str">
            <v>4 x 55</v>
          </cell>
          <cell r="G215">
            <v>60</v>
          </cell>
        </row>
        <row r="216">
          <cell r="B216">
            <v>22120090</v>
          </cell>
          <cell r="C216" t="str">
            <v>FERNANDEZ</v>
          </cell>
          <cell r="D216" t="str">
            <v>TIMOTHE</v>
          </cell>
          <cell r="E216">
            <v>2</v>
          </cell>
          <cell r="F216" t="str">
            <v>6 x 105</v>
          </cell>
          <cell r="G216">
            <v>122</v>
          </cell>
        </row>
        <row r="217">
          <cell r="B217">
            <v>22108611</v>
          </cell>
          <cell r="C217" t="str">
            <v>FERREIRA</v>
          </cell>
          <cell r="D217" t="str">
            <v>SAMI</v>
          </cell>
          <cell r="E217">
            <v>8</v>
          </cell>
          <cell r="F217" t="str">
            <v>6 x 30</v>
          </cell>
          <cell r="G217">
            <v>35</v>
          </cell>
        </row>
        <row r="218">
          <cell r="B218">
            <v>22112516</v>
          </cell>
          <cell r="C218" t="str">
            <v>FERRY</v>
          </cell>
          <cell r="D218" t="str">
            <v>LOUIS</v>
          </cell>
          <cell r="E218">
            <v>3</v>
          </cell>
          <cell r="F218" t="str">
            <v>3 x 55</v>
          </cell>
          <cell r="G218">
            <v>58</v>
          </cell>
        </row>
        <row r="219">
          <cell r="B219">
            <v>22013296</v>
          </cell>
          <cell r="C219" t="str">
            <v>FERUZI</v>
          </cell>
          <cell r="D219" t="str">
            <v>MARINE</v>
          </cell>
          <cell r="E219">
            <v>1</v>
          </cell>
          <cell r="G219" t="str">
            <v>ABI</v>
          </cell>
        </row>
        <row r="220">
          <cell r="B220">
            <v>22105712</v>
          </cell>
          <cell r="C220" t="str">
            <v>FICHTER</v>
          </cell>
          <cell r="D220" t="str">
            <v>LOUIS</v>
          </cell>
          <cell r="E220">
            <v>10</v>
          </cell>
          <cell r="F220" t="str">
            <v>3 x 60</v>
          </cell>
          <cell r="G220">
            <v>64</v>
          </cell>
        </row>
        <row r="221">
          <cell r="B221">
            <v>22107397</v>
          </cell>
          <cell r="C221" t="str">
            <v>FITTERER</v>
          </cell>
          <cell r="D221" t="str">
            <v>LUCAS</v>
          </cell>
          <cell r="E221">
            <v>10</v>
          </cell>
          <cell r="G221" t="str">
            <v>ABI</v>
          </cell>
        </row>
        <row r="222">
          <cell r="B222">
            <v>22107659</v>
          </cell>
          <cell r="C222" t="str">
            <v>FIX</v>
          </cell>
          <cell r="D222" t="str">
            <v>THOMAS</v>
          </cell>
          <cell r="E222">
            <v>1</v>
          </cell>
          <cell r="F222" t="str">
            <v>3 x 60</v>
          </cell>
          <cell r="G222">
            <v>64</v>
          </cell>
        </row>
        <row r="223">
          <cell r="B223">
            <v>22106493</v>
          </cell>
          <cell r="C223" t="str">
            <v>FOND</v>
          </cell>
          <cell r="D223" t="str">
            <v>ALEXIS</v>
          </cell>
          <cell r="E223">
            <v>2</v>
          </cell>
          <cell r="F223" t="str">
            <v>6 x 57.5</v>
          </cell>
          <cell r="G223">
            <v>66.5</v>
          </cell>
        </row>
        <row r="224">
          <cell r="B224">
            <v>22113762</v>
          </cell>
          <cell r="C224" t="str">
            <v>FORTES GOMES</v>
          </cell>
          <cell r="D224" t="str">
            <v>BRYAN</v>
          </cell>
          <cell r="E224">
            <v>6</v>
          </cell>
          <cell r="F224" t="str">
            <v>6 x 55</v>
          </cell>
          <cell r="G224">
            <v>64</v>
          </cell>
        </row>
        <row r="225">
          <cell r="B225">
            <v>22106228</v>
          </cell>
          <cell r="C225" t="str">
            <v>FORTHOFFER</v>
          </cell>
          <cell r="D225" t="str">
            <v>MARINE</v>
          </cell>
          <cell r="E225">
            <v>5</v>
          </cell>
          <cell r="F225" t="str">
            <v>4 x 40</v>
          </cell>
          <cell r="G225">
            <v>44</v>
          </cell>
        </row>
        <row r="226">
          <cell r="B226">
            <v>22112036</v>
          </cell>
          <cell r="C226" t="str">
            <v>FOURIER</v>
          </cell>
          <cell r="D226" t="str">
            <v>AXEL</v>
          </cell>
          <cell r="E226">
            <v>3</v>
          </cell>
          <cell r="F226" t="str">
            <v>2 x 100</v>
          </cell>
          <cell r="G226">
            <v>103</v>
          </cell>
        </row>
        <row r="227">
          <cell r="B227">
            <v>21905701</v>
          </cell>
          <cell r="C227" t="str">
            <v>FRANCIS</v>
          </cell>
          <cell r="D227" t="str">
            <v>YANNIS</v>
          </cell>
          <cell r="E227">
            <v>5</v>
          </cell>
          <cell r="G227" t="str">
            <v>ABI</v>
          </cell>
        </row>
        <row r="228">
          <cell r="B228">
            <v>22120139</v>
          </cell>
          <cell r="C228" t="str">
            <v>FRANCOIS</v>
          </cell>
          <cell r="D228" t="str">
            <v>LUCAS</v>
          </cell>
          <cell r="E228">
            <v>10</v>
          </cell>
          <cell r="F228" t="str">
            <v>2 x 62.5</v>
          </cell>
          <cell r="G228">
            <v>65</v>
          </cell>
        </row>
        <row r="229">
          <cell r="B229">
            <v>22113431</v>
          </cell>
          <cell r="C229" t="str">
            <v>FRASSINELLI</v>
          </cell>
          <cell r="D229" t="str">
            <v>MARTIN</v>
          </cell>
          <cell r="E229">
            <v>7</v>
          </cell>
          <cell r="F229" t="str">
            <v>4 x 55</v>
          </cell>
          <cell r="G229">
            <v>60</v>
          </cell>
        </row>
        <row r="230">
          <cell r="B230">
            <v>22102438</v>
          </cell>
          <cell r="C230" t="str">
            <v>FRINDEL</v>
          </cell>
          <cell r="D230" t="str">
            <v>LEO</v>
          </cell>
          <cell r="E230">
            <v>8</v>
          </cell>
          <cell r="F230" t="str">
            <v>4 x 55</v>
          </cell>
          <cell r="G230">
            <v>60</v>
          </cell>
        </row>
        <row r="231">
          <cell r="B231">
            <v>22107838</v>
          </cell>
          <cell r="C231" t="str">
            <v>FRITZ</v>
          </cell>
          <cell r="D231" t="str">
            <v>LINDA</v>
          </cell>
          <cell r="E231">
            <v>1</v>
          </cell>
          <cell r="F231" t="str">
            <v>6 x 35</v>
          </cell>
          <cell r="G231">
            <v>41</v>
          </cell>
        </row>
        <row r="232">
          <cell r="B232">
            <v>22006465</v>
          </cell>
          <cell r="C232" t="str">
            <v>FUCHS</v>
          </cell>
          <cell r="D232" t="str">
            <v>PAUL</v>
          </cell>
          <cell r="E232">
            <v>4</v>
          </cell>
          <cell r="F232" t="str">
            <v>6 x 40</v>
          </cell>
          <cell r="G232">
            <v>46</v>
          </cell>
        </row>
        <row r="233">
          <cell r="B233">
            <v>22103676</v>
          </cell>
          <cell r="C233" t="str">
            <v>FUCHS</v>
          </cell>
          <cell r="D233" t="str">
            <v>VALENTIN</v>
          </cell>
          <cell r="E233">
            <v>3</v>
          </cell>
          <cell r="F233" t="str">
            <v>1 x 65</v>
          </cell>
          <cell r="G233">
            <v>65</v>
          </cell>
        </row>
        <row r="234">
          <cell r="B234">
            <v>22108667</v>
          </cell>
          <cell r="C234" t="str">
            <v>FUTSCHIK</v>
          </cell>
          <cell r="D234" t="str">
            <v>BENJAMIN</v>
          </cell>
          <cell r="E234">
            <v>8</v>
          </cell>
          <cell r="F234" t="str">
            <v>3 x 47.5</v>
          </cell>
          <cell r="G234">
            <v>50.5</v>
          </cell>
        </row>
        <row r="235">
          <cell r="B235">
            <v>22015504</v>
          </cell>
          <cell r="C235" t="str">
            <v>GABOR</v>
          </cell>
          <cell r="D235" t="str">
            <v>STEVEN</v>
          </cell>
          <cell r="E235">
            <v>7</v>
          </cell>
          <cell r="G235" t="str">
            <v>ABI</v>
          </cell>
        </row>
        <row r="236">
          <cell r="B236">
            <v>22100118</v>
          </cell>
          <cell r="C236" t="str">
            <v>GALLARD</v>
          </cell>
          <cell r="D236" t="str">
            <v>ANTOINE</v>
          </cell>
          <cell r="E236">
            <v>10</v>
          </cell>
          <cell r="F236" t="str">
            <v>6 x 60</v>
          </cell>
          <cell r="G236">
            <v>70</v>
          </cell>
        </row>
        <row r="237">
          <cell r="B237">
            <v>22009399</v>
          </cell>
          <cell r="C237" t="str">
            <v>GALLIATH</v>
          </cell>
          <cell r="D237" t="str">
            <v>ADRIEN</v>
          </cell>
          <cell r="E237">
            <v>5</v>
          </cell>
          <cell r="G237" t="str">
            <v>ABI</v>
          </cell>
        </row>
        <row r="238">
          <cell r="B238">
            <v>22006628</v>
          </cell>
          <cell r="C238" t="str">
            <v>GANGLOFF</v>
          </cell>
          <cell r="D238" t="str">
            <v>ÉMILIE</v>
          </cell>
          <cell r="E238">
            <v>5</v>
          </cell>
          <cell r="F238" t="str">
            <v>2 x 30</v>
          </cell>
          <cell r="G238">
            <v>31</v>
          </cell>
        </row>
        <row r="239">
          <cell r="B239">
            <v>22102043</v>
          </cell>
          <cell r="C239" t="str">
            <v>GARCIA</v>
          </cell>
          <cell r="D239" t="str">
            <v>NICOLAS</v>
          </cell>
          <cell r="E239">
            <v>8</v>
          </cell>
          <cell r="F239" t="str">
            <v>6 x 40</v>
          </cell>
          <cell r="G239">
            <v>46</v>
          </cell>
        </row>
        <row r="240">
          <cell r="B240">
            <v>22023438</v>
          </cell>
          <cell r="C240" t="str">
            <v>GARIN</v>
          </cell>
          <cell r="D240" t="str">
            <v>MELANIE</v>
          </cell>
          <cell r="E240">
            <v>7</v>
          </cell>
          <cell r="F240" t="str">
            <v>5 x 25</v>
          </cell>
          <cell r="G240">
            <v>28</v>
          </cell>
        </row>
        <row r="241">
          <cell r="B241">
            <v>22108661</v>
          </cell>
          <cell r="C241" t="str">
            <v>GASPARRI</v>
          </cell>
          <cell r="D241" t="str">
            <v>EMELINE</v>
          </cell>
          <cell r="E241">
            <v>7</v>
          </cell>
          <cell r="F241" t="str">
            <v>3 x 32.5</v>
          </cell>
          <cell r="G241">
            <v>34.5</v>
          </cell>
        </row>
        <row r="242">
          <cell r="B242">
            <v>22104542</v>
          </cell>
          <cell r="C242" t="str">
            <v>GEOFFROY</v>
          </cell>
          <cell r="D242" t="str">
            <v>AMANDINE</v>
          </cell>
          <cell r="E242">
            <v>5</v>
          </cell>
          <cell r="F242" t="str">
            <v>4 x 37.5</v>
          </cell>
          <cell r="G242">
            <v>40.5</v>
          </cell>
        </row>
        <row r="243">
          <cell r="B243">
            <v>22115288</v>
          </cell>
          <cell r="C243" t="str">
            <v>GERHARD</v>
          </cell>
          <cell r="D243" t="str">
            <v>HUGO</v>
          </cell>
          <cell r="E243">
            <v>8</v>
          </cell>
          <cell r="F243" t="str">
            <v>1 x 45</v>
          </cell>
          <cell r="G243">
            <v>45</v>
          </cell>
        </row>
        <row r="244">
          <cell r="B244">
            <v>22117883</v>
          </cell>
          <cell r="C244" t="str">
            <v>GERVAIS</v>
          </cell>
          <cell r="D244" t="str">
            <v>KIYÂN NILS</v>
          </cell>
          <cell r="E244">
            <v>7</v>
          </cell>
          <cell r="F244" t="str">
            <v>1 x 45</v>
          </cell>
          <cell r="G244">
            <v>45</v>
          </cell>
        </row>
        <row r="245">
          <cell r="B245">
            <v>22108552</v>
          </cell>
          <cell r="C245" t="str">
            <v>GESLIN</v>
          </cell>
          <cell r="D245" t="str">
            <v>ELOAN</v>
          </cell>
          <cell r="E245">
            <v>8</v>
          </cell>
          <cell r="F245" t="str">
            <v>6 x 40</v>
          </cell>
          <cell r="G245">
            <v>46</v>
          </cell>
        </row>
        <row r="246">
          <cell r="B246">
            <v>22111428</v>
          </cell>
          <cell r="C246" t="str">
            <v>GHEMET</v>
          </cell>
          <cell r="D246" t="str">
            <v>WHALID</v>
          </cell>
          <cell r="E246">
            <v>7</v>
          </cell>
          <cell r="F246" t="str">
            <v>3 x 65</v>
          </cell>
          <cell r="G246">
            <v>69</v>
          </cell>
        </row>
        <row r="247">
          <cell r="B247">
            <v>22106772</v>
          </cell>
          <cell r="C247" t="str">
            <v>GHINOLFI</v>
          </cell>
          <cell r="D247" t="str">
            <v>FLORINE</v>
          </cell>
          <cell r="E247">
            <v>3</v>
          </cell>
          <cell r="F247" t="str">
            <v>6 x 35</v>
          </cell>
          <cell r="G247">
            <v>41</v>
          </cell>
        </row>
        <row r="248">
          <cell r="B248">
            <v>22108010</v>
          </cell>
          <cell r="C248" t="str">
            <v>GIECK</v>
          </cell>
          <cell r="D248" t="str">
            <v>ARNAUD</v>
          </cell>
          <cell r="E248">
            <v>6</v>
          </cell>
          <cell r="F248" t="str">
            <v>5 x 55</v>
          </cell>
          <cell r="G248">
            <v>62</v>
          </cell>
        </row>
        <row r="249">
          <cell r="B249">
            <v>22115374</v>
          </cell>
          <cell r="C249" t="str">
            <v>GIESE</v>
          </cell>
          <cell r="D249" t="str">
            <v>YANN</v>
          </cell>
          <cell r="E249">
            <v>10</v>
          </cell>
          <cell r="F249" t="str">
            <v>6 x 45</v>
          </cell>
          <cell r="G249">
            <v>52</v>
          </cell>
        </row>
        <row r="250">
          <cell r="B250">
            <v>22101971</v>
          </cell>
          <cell r="C250" t="str">
            <v>GINTER</v>
          </cell>
          <cell r="D250" t="str">
            <v>SACHA</v>
          </cell>
          <cell r="E250">
            <v>7</v>
          </cell>
          <cell r="F250" t="str">
            <v>1 x 50</v>
          </cell>
          <cell r="G250">
            <v>50</v>
          </cell>
        </row>
        <row r="251">
          <cell r="B251">
            <v>22107617</v>
          </cell>
          <cell r="C251" t="str">
            <v>GIORDANO</v>
          </cell>
          <cell r="D251" t="str">
            <v>MATÉO</v>
          </cell>
          <cell r="E251">
            <v>7</v>
          </cell>
          <cell r="F251" t="str">
            <v>6 x 37.5</v>
          </cell>
          <cell r="G251">
            <v>43.5</v>
          </cell>
        </row>
        <row r="252">
          <cell r="B252">
            <v>22114999</v>
          </cell>
          <cell r="C252" t="str">
            <v>GIRARDOT</v>
          </cell>
          <cell r="D252" t="str">
            <v>GUILLAUME</v>
          </cell>
          <cell r="E252">
            <v>8</v>
          </cell>
          <cell r="F252" t="str">
            <v>6 x 40</v>
          </cell>
          <cell r="G252">
            <v>46</v>
          </cell>
        </row>
        <row r="253">
          <cell r="B253">
            <v>22113662</v>
          </cell>
          <cell r="C253" t="str">
            <v>GIROLD</v>
          </cell>
          <cell r="D253" t="str">
            <v>LUCAS</v>
          </cell>
          <cell r="E253">
            <v>7</v>
          </cell>
          <cell r="F253" t="str">
            <v>1 x 70</v>
          </cell>
          <cell r="G253">
            <v>70</v>
          </cell>
        </row>
        <row r="254">
          <cell r="B254">
            <v>22105638</v>
          </cell>
          <cell r="C254" t="str">
            <v>GLESS</v>
          </cell>
          <cell r="D254" t="str">
            <v>ALEXANDRE</v>
          </cell>
          <cell r="E254">
            <v>2</v>
          </cell>
          <cell r="F254" t="str">
            <v>3 x 50</v>
          </cell>
          <cell r="G254">
            <v>53</v>
          </cell>
        </row>
        <row r="255">
          <cell r="B255">
            <v>22110696</v>
          </cell>
          <cell r="C255" t="str">
            <v>GOETZ</v>
          </cell>
          <cell r="D255" t="str">
            <v>LENA</v>
          </cell>
          <cell r="E255">
            <v>7</v>
          </cell>
          <cell r="F255" t="str">
            <v>6 x 20</v>
          </cell>
          <cell r="G255">
            <v>23.5</v>
          </cell>
        </row>
        <row r="256">
          <cell r="B256">
            <v>22110121</v>
          </cell>
          <cell r="C256" t="str">
            <v>GOMES</v>
          </cell>
          <cell r="D256" t="str">
            <v>HUGO</v>
          </cell>
          <cell r="E256">
            <v>8</v>
          </cell>
          <cell r="F256" t="str">
            <v>6 x 47.5</v>
          </cell>
          <cell r="G256">
            <v>55</v>
          </cell>
        </row>
        <row r="257">
          <cell r="B257">
            <v>22008852</v>
          </cell>
          <cell r="C257" t="str">
            <v>GOSSMANN</v>
          </cell>
          <cell r="D257" t="str">
            <v>ELODIE</v>
          </cell>
          <cell r="E257">
            <v>5</v>
          </cell>
          <cell r="G257" t="str">
            <v>ABI</v>
          </cell>
        </row>
        <row r="258">
          <cell r="B258">
            <v>22119690</v>
          </cell>
          <cell r="C258" t="str">
            <v>GOZUACIK</v>
          </cell>
          <cell r="D258" t="str">
            <v>FURKAN</v>
          </cell>
          <cell r="E258">
            <v>5</v>
          </cell>
          <cell r="F258" t="str">
            <v>5 x 65</v>
          </cell>
          <cell r="G258">
            <v>73</v>
          </cell>
        </row>
        <row r="259">
          <cell r="B259">
            <v>21916446</v>
          </cell>
          <cell r="C259" t="str">
            <v>GRADIT</v>
          </cell>
          <cell r="D259" t="str">
            <v>CHARLOTTE</v>
          </cell>
          <cell r="E259">
            <v>5</v>
          </cell>
          <cell r="G259" t="str">
            <v>ABI</v>
          </cell>
        </row>
        <row r="260">
          <cell r="B260">
            <v>22105308</v>
          </cell>
          <cell r="C260" t="str">
            <v>GRAILLOT--BUNING</v>
          </cell>
          <cell r="D260" t="str">
            <v>HANNA</v>
          </cell>
          <cell r="E260">
            <v>4</v>
          </cell>
          <cell r="F260" t="str">
            <v>6 x 40</v>
          </cell>
          <cell r="G260">
            <v>46</v>
          </cell>
        </row>
        <row r="261">
          <cell r="B261">
            <v>22107212</v>
          </cell>
          <cell r="C261" t="str">
            <v>GRAW</v>
          </cell>
          <cell r="D261" t="str">
            <v>MARKUS</v>
          </cell>
          <cell r="E261">
            <v>8</v>
          </cell>
          <cell r="G261" t="str">
            <v>ABI</v>
          </cell>
        </row>
        <row r="262">
          <cell r="B262">
            <v>21914241</v>
          </cell>
          <cell r="C262" t="str">
            <v>GRELING</v>
          </cell>
          <cell r="D262" t="str">
            <v>BRYAN</v>
          </cell>
          <cell r="E262">
            <v>3</v>
          </cell>
          <cell r="G262" t="str">
            <v>ABI</v>
          </cell>
        </row>
        <row r="263">
          <cell r="B263">
            <v>22111356</v>
          </cell>
          <cell r="C263" t="str">
            <v>GRENACKER</v>
          </cell>
          <cell r="D263" t="str">
            <v>WILLIAM</v>
          </cell>
          <cell r="E263">
            <v>7</v>
          </cell>
          <cell r="G263" t="str">
            <v>ABI</v>
          </cell>
        </row>
        <row r="264">
          <cell r="B264">
            <v>22105632</v>
          </cell>
          <cell r="C264" t="str">
            <v>GRIMMER</v>
          </cell>
          <cell r="D264" t="str">
            <v>JULIE</v>
          </cell>
          <cell r="E264">
            <v>5</v>
          </cell>
          <cell r="F264" t="str">
            <v>4 x 32.5</v>
          </cell>
          <cell r="G264">
            <v>36</v>
          </cell>
        </row>
        <row r="265">
          <cell r="B265">
            <v>22109710</v>
          </cell>
          <cell r="C265" t="str">
            <v>GROB</v>
          </cell>
          <cell r="D265" t="str">
            <v>CAPUCINE</v>
          </cell>
          <cell r="E265">
            <v>6</v>
          </cell>
          <cell r="F265" t="str">
            <v>6 x 40</v>
          </cell>
          <cell r="G265">
            <v>46</v>
          </cell>
        </row>
        <row r="266">
          <cell r="B266">
            <v>22104399</v>
          </cell>
          <cell r="C266" t="str">
            <v>GROS</v>
          </cell>
          <cell r="D266" t="str">
            <v>MATHIAS</v>
          </cell>
          <cell r="E266">
            <v>7</v>
          </cell>
          <cell r="F266" t="str">
            <v>5 x 55</v>
          </cell>
          <cell r="G266">
            <v>62</v>
          </cell>
        </row>
        <row r="267">
          <cell r="B267">
            <v>22104704</v>
          </cell>
          <cell r="C267" t="str">
            <v>GROSCLAUDE</v>
          </cell>
          <cell r="D267" t="str">
            <v>SACHA</v>
          </cell>
          <cell r="E267">
            <v>7</v>
          </cell>
          <cell r="F267" t="str">
            <v>2 x 42.5</v>
          </cell>
          <cell r="G267">
            <v>43.5</v>
          </cell>
        </row>
        <row r="268">
          <cell r="B268">
            <v>22004474</v>
          </cell>
          <cell r="C268" t="str">
            <v>GUILLARD</v>
          </cell>
          <cell r="D268" t="str">
            <v>CORENTIN</v>
          </cell>
          <cell r="E268">
            <v>8</v>
          </cell>
          <cell r="G268" t="str">
            <v>ABI</v>
          </cell>
        </row>
        <row r="269">
          <cell r="B269">
            <v>22113420</v>
          </cell>
          <cell r="C269" t="str">
            <v>GUIRA</v>
          </cell>
          <cell r="D269" t="str">
            <v>RYAN</v>
          </cell>
          <cell r="E269">
            <v>8</v>
          </cell>
          <cell r="F269" t="str">
            <v>6 x 75</v>
          </cell>
          <cell r="G269">
            <v>87</v>
          </cell>
        </row>
        <row r="270">
          <cell r="B270">
            <v>22109728</v>
          </cell>
          <cell r="C270" t="str">
            <v>GUTH</v>
          </cell>
          <cell r="D270" t="str">
            <v>LOUIS</v>
          </cell>
          <cell r="E270">
            <v>6</v>
          </cell>
          <cell r="F270" t="str">
            <v>dispensé</v>
          </cell>
          <cell r="G270" t="str">
            <v>DSP</v>
          </cell>
        </row>
        <row r="271">
          <cell r="B271">
            <v>22108691</v>
          </cell>
          <cell r="C271" t="str">
            <v>GUTH</v>
          </cell>
          <cell r="D271" t="str">
            <v>LUCY</v>
          </cell>
          <cell r="E271">
            <v>4</v>
          </cell>
          <cell r="F271" t="str">
            <v>4 x 40</v>
          </cell>
          <cell r="G271">
            <v>44</v>
          </cell>
        </row>
        <row r="272">
          <cell r="B272">
            <v>22107813</v>
          </cell>
          <cell r="C272" t="str">
            <v>GUTMANN</v>
          </cell>
          <cell r="D272" t="str">
            <v>CHLOÉ</v>
          </cell>
          <cell r="E272">
            <v>6</v>
          </cell>
          <cell r="F272" t="str">
            <v>4 x 25</v>
          </cell>
          <cell r="G272">
            <v>27.5</v>
          </cell>
        </row>
        <row r="273">
          <cell r="B273">
            <v>22107929</v>
          </cell>
          <cell r="C273" t="str">
            <v>GUTMANN</v>
          </cell>
          <cell r="D273" t="str">
            <v>NICOLAS</v>
          </cell>
          <cell r="E273">
            <v>5</v>
          </cell>
          <cell r="F273" t="str">
            <v>4 x 55</v>
          </cell>
          <cell r="G273">
            <v>60</v>
          </cell>
        </row>
        <row r="274">
          <cell r="B274">
            <v>22109555</v>
          </cell>
          <cell r="C274" t="str">
            <v>HADDAD</v>
          </cell>
          <cell r="D274" t="str">
            <v>AMINE</v>
          </cell>
          <cell r="E274">
            <v>5</v>
          </cell>
          <cell r="F274" t="str">
            <v>2 x 75</v>
          </cell>
          <cell r="G274">
            <v>77</v>
          </cell>
        </row>
        <row r="275">
          <cell r="B275">
            <v>22108072</v>
          </cell>
          <cell r="C275" t="str">
            <v>HADJADJ</v>
          </cell>
          <cell r="D275" t="str">
            <v>AUBIN</v>
          </cell>
          <cell r="E275">
            <v>5</v>
          </cell>
          <cell r="F275" t="str">
            <v>6 x 60</v>
          </cell>
          <cell r="G275">
            <v>70</v>
          </cell>
        </row>
        <row r="276">
          <cell r="B276">
            <v>22003828</v>
          </cell>
          <cell r="C276" t="str">
            <v>HAENSEL</v>
          </cell>
          <cell r="D276" t="str">
            <v>JORDAN</v>
          </cell>
          <cell r="E276">
            <v>4</v>
          </cell>
          <cell r="G276" t="str">
            <v>ABI</v>
          </cell>
        </row>
        <row r="277">
          <cell r="B277">
            <v>22103003</v>
          </cell>
          <cell r="C277" t="str">
            <v>HAGELBERGER</v>
          </cell>
          <cell r="D277" t="str">
            <v>PAUL</v>
          </cell>
          <cell r="E277">
            <v>5</v>
          </cell>
          <cell r="F277" t="str">
            <v>6 x 50</v>
          </cell>
          <cell r="G277">
            <v>58</v>
          </cell>
        </row>
        <row r="278">
          <cell r="B278">
            <v>22109040</v>
          </cell>
          <cell r="C278" t="str">
            <v>HAJLI</v>
          </cell>
          <cell r="D278" t="str">
            <v>SOFIANE</v>
          </cell>
          <cell r="E278">
            <v>9</v>
          </cell>
          <cell r="G278" t="str">
            <v>ABI</v>
          </cell>
        </row>
        <row r="279">
          <cell r="B279">
            <v>22121851</v>
          </cell>
          <cell r="C279" t="str">
            <v>HALAOUI</v>
          </cell>
          <cell r="D279" t="str">
            <v>Melek</v>
          </cell>
          <cell r="E279">
            <v>1</v>
          </cell>
          <cell r="G279" t="str">
            <v>ABI</v>
          </cell>
        </row>
        <row r="280">
          <cell r="B280">
            <v>22011671</v>
          </cell>
          <cell r="C280" t="str">
            <v>HAMDAN</v>
          </cell>
          <cell r="D280" t="str">
            <v>MAHMOUD</v>
          </cell>
          <cell r="E280">
            <v>2</v>
          </cell>
          <cell r="F280" t="str">
            <v>1 x 60</v>
          </cell>
          <cell r="G280">
            <v>60</v>
          </cell>
        </row>
        <row r="281">
          <cell r="B281">
            <v>22108053</v>
          </cell>
          <cell r="C281" t="str">
            <v>HAMEL</v>
          </cell>
          <cell r="D281" t="str">
            <v>ROMAIN</v>
          </cell>
          <cell r="E281">
            <v>8</v>
          </cell>
          <cell r="F281" t="str">
            <v>3 x 85</v>
          </cell>
          <cell r="G281">
            <v>90</v>
          </cell>
        </row>
        <row r="282">
          <cell r="B282">
            <v>22119629</v>
          </cell>
          <cell r="C282" t="str">
            <v xml:space="preserve">HAMEL </v>
          </cell>
          <cell r="D282" t="str">
            <v>NAHEL</v>
          </cell>
          <cell r="E282">
            <v>8</v>
          </cell>
          <cell r="F282" t="str">
            <v>5 x 60</v>
          </cell>
          <cell r="G282">
            <v>67</v>
          </cell>
        </row>
        <row r="283">
          <cell r="B283">
            <v>22111073</v>
          </cell>
          <cell r="C283" t="str">
            <v>HAMMERER</v>
          </cell>
          <cell r="D283" t="str">
            <v>THEO</v>
          </cell>
          <cell r="E283">
            <v>8</v>
          </cell>
          <cell r="F283" t="str">
            <v>6 x 50</v>
          </cell>
          <cell r="G283">
            <v>58</v>
          </cell>
        </row>
        <row r="284">
          <cell r="B284">
            <v>22007847</v>
          </cell>
          <cell r="C284" t="str">
            <v>HAMZA</v>
          </cell>
          <cell r="D284" t="str">
            <v>ELIAS</v>
          </cell>
          <cell r="E284">
            <v>7</v>
          </cell>
          <cell r="G284" t="str">
            <v>ABI</v>
          </cell>
        </row>
        <row r="285">
          <cell r="B285">
            <v>22005241</v>
          </cell>
          <cell r="C285" t="str">
            <v>HAMZA</v>
          </cell>
          <cell r="D285" t="str">
            <v>NASSIM</v>
          </cell>
          <cell r="E285">
            <v>5</v>
          </cell>
          <cell r="G285" t="str">
            <v>ABI</v>
          </cell>
        </row>
        <row r="286">
          <cell r="B286">
            <v>22000655</v>
          </cell>
          <cell r="C286" t="str">
            <v>HAOUAOUSSA</v>
          </cell>
          <cell r="D286" t="str">
            <v>NARJIS</v>
          </cell>
          <cell r="E286">
            <v>1</v>
          </cell>
          <cell r="F286" t="str">
            <v>6 x 30</v>
          </cell>
          <cell r="G286">
            <v>35</v>
          </cell>
        </row>
        <row r="287">
          <cell r="B287">
            <v>22001847</v>
          </cell>
          <cell r="C287" t="str">
            <v>HARB</v>
          </cell>
          <cell r="D287" t="str">
            <v>AMER</v>
          </cell>
          <cell r="E287">
            <v>7</v>
          </cell>
          <cell r="F287" t="str">
            <v>2 x 55</v>
          </cell>
          <cell r="G287">
            <v>57</v>
          </cell>
        </row>
        <row r="288">
          <cell r="B288">
            <v>22106440</v>
          </cell>
          <cell r="C288" t="str">
            <v>HARIDI</v>
          </cell>
          <cell r="D288" t="str">
            <v>MOHAMED-SKANDER</v>
          </cell>
          <cell r="E288">
            <v>9</v>
          </cell>
          <cell r="F288" t="str">
            <v>3 x 70</v>
          </cell>
          <cell r="G288">
            <v>74</v>
          </cell>
        </row>
        <row r="289">
          <cell r="B289">
            <v>22106331</v>
          </cell>
          <cell r="C289" t="str">
            <v>HARTMANN</v>
          </cell>
          <cell r="D289" t="str">
            <v>GEORGES</v>
          </cell>
          <cell r="E289">
            <v>6</v>
          </cell>
          <cell r="F289" t="str">
            <v>6 x 45</v>
          </cell>
          <cell r="G289">
            <v>52</v>
          </cell>
        </row>
        <row r="290">
          <cell r="B290">
            <v>22107185</v>
          </cell>
          <cell r="C290" t="str">
            <v>HATTENBERGER</v>
          </cell>
          <cell r="D290" t="str">
            <v>ELIOTT</v>
          </cell>
          <cell r="E290">
            <v>9</v>
          </cell>
          <cell r="F290" t="str">
            <v>6 x 45</v>
          </cell>
          <cell r="G290">
            <v>52</v>
          </cell>
        </row>
        <row r="291">
          <cell r="B291">
            <v>22014146</v>
          </cell>
          <cell r="C291" t="str">
            <v>HAUMESSER</v>
          </cell>
          <cell r="D291" t="str">
            <v>HUGO</v>
          </cell>
          <cell r="E291">
            <v>4</v>
          </cell>
          <cell r="G291" t="str">
            <v>ABI</v>
          </cell>
        </row>
        <row r="292">
          <cell r="B292">
            <v>22108189</v>
          </cell>
          <cell r="C292" t="str">
            <v>HÄUSSLER</v>
          </cell>
          <cell r="D292" t="str">
            <v>ANTHONY</v>
          </cell>
          <cell r="E292">
            <v>3</v>
          </cell>
          <cell r="F292" t="str">
            <v>6x50</v>
          </cell>
          <cell r="G292">
            <v>58</v>
          </cell>
        </row>
        <row r="293">
          <cell r="B293">
            <v>22003815</v>
          </cell>
          <cell r="C293" t="str">
            <v>HAUSWALD</v>
          </cell>
          <cell r="D293" t="str">
            <v>JUSTINE</v>
          </cell>
          <cell r="E293">
            <v>4</v>
          </cell>
          <cell r="G293" t="str">
            <v>ABI</v>
          </cell>
        </row>
        <row r="294">
          <cell r="B294">
            <v>22107260</v>
          </cell>
          <cell r="C294" t="str">
            <v>HAZEMANN</v>
          </cell>
          <cell r="D294" t="str">
            <v>JULES</v>
          </cell>
          <cell r="E294">
            <v>9</v>
          </cell>
          <cell r="F294" t="str">
            <v>6 x 40</v>
          </cell>
          <cell r="G294">
            <v>46</v>
          </cell>
        </row>
        <row r="295">
          <cell r="B295">
            <v>22112088</v>
          </cell>
          <cell r="C295" t="str">
            <v>HBIB</v>
          </cell>
          <cell r="D295" t="str">
            <v>HICHAM</v>
          </cell>
          <cell r="E295">
            <v>8</v>
          </cell>
          <cell r="F295" t="str">
            <v>3 x 50</v>
          </cell>
          <cell r="G295">
            <v>53</v>
          </cell>
        </row>
        <row r="296">
          <cell r="B296">
            <v>22103391</v>
          </cell>
          <cell r="C296" t="str">
            <v>HEILIG</v>
          </cell>
          <cell r="D296" t="str">
            <v>GUILLAUME</v>
          </cell>
          <cell r="E296">
            <v>9</v>
          </cell>
          <cell r="F296" t="str">
            <v>6 x 45</v>
          </cell>
          <cell r="G296">
            <v>52</v>
          </cell>
        </row>
        <row r="297">
          <cell r="B297">
            <v>22106683</v>
          </cell>
          <cell r="C297" t="str">
            <v>HEIN</v>
          </cell>
          <cell r="D297" t="str">
            <v>EVA</v>
          </cell>
          <cell r="E297">
            <v>6</v>
          </cell>
          <cell r="F297" t="str">
            <v>1 x 27.5</v>
          </cell>
          <cell r="G297">
            <v>27.5</v>
          </cell>
        </row>
        <row r="298">
          <cell r="B298">
            <v>22103438</v>
          </cell>
          <cell r="C298" t="str">
            <v>HELL</v>
          </cell>
          <cell r="D298" t="str">
            <v>LUCAS</v>
          </cell>
          <cell r="E298">
            <v>5</v>
          </cell>
          <cell r="G298" t="str">
            <v>ABI</v>
          </cell>
        </row>
        <row r="299">
          <cell r="B299">
            <v>22105075</v>
          </cell>
          <cell r="C299" t="str">
            <v>HELL</v>
          </cell>
          <cell r="D299" t="str">
            <v>QUENTIN</v>
          </cell>
          <cell r="E299">
            <v>10</v>
          </cell>
          <cell r="F299" t="str">
            <v>1 x 55</v>
          </cell>
          <cell r="G299">
            <v>55</v>
          </cell>
        </row>
        <row r="300">
          <cell r="B300">
            <v>22108966</v>
          </cell>
          <cell r="C300" t="str">
            <v>HELLMANN</v>
          </cell>
          <cell r="D300" t="str">
            <v>MARINE</v>
          </cell>
          <cell r="E300">
            <v>8</v>
          </cell>
          <cell r="F300" t="str">
            <v>4 x 25</v>
          </cell>
          <cell r="G300">
            <v>28</v>
          </cell>
        </row>
        <row r="301">
          <cell r="B301">
            <v>22007485</v>
          </cell>
          <cell r="C301" t="str">
            <v>HERRGOTT</v>
          </cell>
          <cell r="D301" t="str">
            <v>JULIEN</v>
          </cell>
          <cell r="E301">
            <v>2</v>
          </cell>
          <cell r="G301" t="str">
            <v>ABI</v>
          </cell>
        </row>
        <row r="302">
          <cell r="B302">
            <v>22104638</v>
          </cell>
          <cell r="C302" t="str">
            <v>HERTRICH</v>
          </cell>
          <cell r="D302" t="str">
            <v>BASTIAN</v>
          </cell>
          <cell r="E302">
            <v>10</v>
          </cell>
          <cell r="F302" t="str">
            <v>dispensé</v>
          </cell>
          <cell r="G302" t="str">
            <v>DSP</v>
          </cell>
        </row>
        <row r="303">
          <cell r="B303">
            <v>22107990</v>
          </cell>
          <cell r="C303" t="str">
            <v>HERTZOG</v>
          </cell>
          <cell r="D303" t="str">
            <v>GAUTHIER</v>
          </cell>
          <cell r="E303">
            <v>8</v>
          </cell>
          <cell r="F303" t="str">
            <v>6 x 70</v>
          </cell>
          <cell r="G303">
            <v>81</v>
          </cell>
        </row>
        <row r="304">
          <cell r="B304">
            <v>22004047</v>
          </cell>
          <cell r="C304" t="str">
            <v>HESSMANN</v>
          </cell>
          <cell r="D304" t="str">
            <v>LUCIE</v>
          </cell>
          <cell r="E304">
            <v>4</v>
          </cell>
          <cell r="G304" t="str">
            <v>ABI</v>
          </cell>
        </row>
        <row r="305">
          <cell r="B305">
            <v>22022262</v>
          </cell>
          <cell r="C305" t="str">
            <v>HEZARIFEND</v>
          </cell>
          <cell r="D305" t="str">
            <v>ANTOINE</v>
          </cell>
          <cell r="E305">
            <v>7</v>
          </cell>
          <cell r="F305" t="str">
            <v>2 x 70</v>
          </cell>
          <cell r="G305">
            <v>72</v>
          </cell>
        </row>
        <row r="306">
          <cell r="B306">
            <v>22111327</v>
          </cell>
          <cell r="C306" t="str">
            <v>HIEBEL</v>
          </cell>
          <cell r="D306" t="str">
            <v>ENZO</v>
          </cell>
          <cell r="E306">
            <v>6</v>
          </cell>
          <cell r="G306" t="str">
            <v>ABI</v>
          </cell>
        </row>
        <row r="307">
          <cell r="B307">
            <v>22009593</v>
          </cell>
          <cell r="C307" t="str">
            <v>HIRSCHMULLER</v>
          </cell>
          <cell r="D307" t="str">
            <v>MARTIN</v>
          </cell>
          <cell r="E307">
            <v>2</v>
          </cell>
          <cell r="G307" t="str">
            <v>ABI</v>
          </cell>
        </row>
        <row r="308">
          <cell r="B308">
            <v>22106630</v>
          </cell>
          <cell r="C308" t="str">
            <v>HOEFS</v>
          </cell>
          <cell r="D308" t="str">
            <v>FEMKE</v>
          </cell>
          <cell r="E308">
            <v>3</v>
          </cell>
          <cell r="F308" t="str">
            <v>6x35</v>
          </cell>
          <cell r="G308">
            <v>43</v>
          </cell>
        </row>
        <row r="309">
          <cell r="B309">
            <v>22109688</v>
          </cell>
          <cell r="C309" t="str">
            <v>HOUNGUEVOU ZOSSOU</v>
          </cell>
          <cell r="D309" t="str">
            <v>ANGÉLO</v>
          </cell>
          <cell r="E309">
            <v>5</v>
          </cell>
          <cell r="F309" t="str">
            <v>1 x 65</v>
          </cell>
          <cell r="G309">
            <v>65</v>
          </cell>
        </row>
        <row r="310">
          <cell r="B310">
            <v>22103277</v>
          </cell>
          <cell r="C310" t="str">
            <v>HOUPLINE</v>
          </cell>
          <cell r="D310" t="str">
            <v>LOLA</v>
          </cell>
          <cell r="E310">
            <v>4</v>
          </cell>
          <cell r="F310" t="str">
            <v>6 x 45</v>
          </cell>
          <cell r="G310">
            <v>52</v>
          </cell>
        </row>
        <row r="311">
          <cell r="B311">
            <v>22121793</v>
          </cell>
          <cell r="C311" t="str">
            <v>HRICH</v>
          </cell>
          <cell r="D311" t="str">
            <v>RYAD</v>
          </cell>
          <cell r="E311">
            <v>9</v>
          </cell>
          <cell r="G311" t="str">
            <v>ABI</v>
          </cell>
        </row>
        <row r="312">
          <cell r="B312">
            <v>22104520</v>
          </cell>
          <cell r="C312" t="str">
            <v>HUCK</v>
          </cell>
          <cell r="D312" t="str">
            <v>CHARLOTTE</v>
          </cell>
          <cell r="E312">
            <v>10</v>
          </cell>
          <cell r="F312" t="str">
            <v>6 x 25</v>
          </cell>
          <cell r="G312">
            <v>29</v>
          </cell>
        </row>
        <row r="313">
          <cell r="B313">
            <v>22111162</v>
          </cell>
          <cell r="C313" t="str">
            <v>HUET</v>
          </cell>
          <cell r="D313" t="str">
            <v>AXEL</v>
          </cell>
          <cell r="E313">
            <v>8</v>
          </cell>
          <cell r="F313" t="str">
            <v>3 x 65</v>
          </cell>
          <cell r="G313">
            <v>69</v>
          </cell>
        </row>
        <row r="314">
          <cell r="B314">
            <v>22105882</v>
          </cell>
          <cell r="C314" t="str">
            <v>HUET</v>
          </cell>
          <cell r="D314" t="str">
            <v>LENNY</v>
          </cell>
          <cell r="E314">
            <v>3</v>
          </cell>
          <cell r="F314" t="str">
            <v>5 x 70</v>
          </cell>
          <cell r="G314">
            <v>79</v>
          </cell>
        </row>
        <row r="315">
          <cell r="B315">
            <v>22012861</v>
          </cell>
          <cell r="C315" t="str">
            <v>HUMMEL</v>
          </cell>
          <cell r="D315" t="str">
            <v>LAURE</v>
          </cell>
          <cell r="E315">
            <v>7</v>
          </cell>
          <cell r="G315" t="str">
            <v>ABI</v>
          </cell>
        </row>
        <row r="316">
          <cell r="B316">
            <v>22009082</v>
          </cell>
          <cell r="C316" t="str">
            <v>HUSER</v>
          </cell>
          <cell r="D316" t="str">
            <v>BAPTISTE</v>
          </cell>
          <cell r="E316">
            <v>2</v>
          </cell>
          <cell r="G316" t="str">
            <v>ABI</v>
          </cell>
        </row>
        <row r="317">
          <cell r="B317">
            <v>22004416</v>
          </cell>
          <cell r="C317" t="str">
            <v>HUVÉ</v>
          </cell>
          <cell r="D317" t="str">
            <v>ROBIN</v>
          </cell>
          <cell r="E317">
            <v>4</v>
          </cell>
          <cell r="G317" t="str">
            <v>ABI</v>
          </cell>
        </row>
        <row r="318">
          <cell r="B318">
            <v>22117637</v>
          </cell>
          <cell r="C318" t="str">
            <v>IBANAY</v>
          </cell>
          <cell r="D318" t="str">
            <v>SOFIAN</v>
          </cell>
          <cell r="E318">
            <v>8</v>
          </cell>
          <cell r="F318" t="str">
            <v>6 x 50</v>
          </cell>
          <cell r="G318">
            <v>58</v>
          </cell>
        </row>
        <row r="319">
          <cell r="B319">
            <v>22107839</v>
          </cell>
          <cell r="C319" t="str">
            <v>IBRAGIMOV</v>
          </cell>
          <cell r="D319" t="str">
            <v>KHAMID</v>
          </cell>
          <cell r="E319">
            <v>2</v>
          </cell>
          <cell r="G319" t="str">
            <v>ABI</v>
          </cell>
        </row>
        <row r="320">
          <cell r="B320">
            <v>22112240</v>
          </cell>
          <cell r="C320" t="str">
            <v>ILLY</v>
          </cell>
          <cell r="D320" t="str">
            <v>QUENTIN</v>
          </cell>
          <cell r="E320">
            <v>5</v>
          </cell>
          <cell r="F320" t="str">
            <v>5 x 35</v>
          </cell>
          <cell r="G320">
            <v>39.5</v>
          </cell>
        </row>
        <row r="321">
          <cell r="B321">
            <v>22109302</v>
          </cell>
          <cell r="C321" t="str">
            <v>IMENEZ</v>
          </cell>
          <cell r="D321" t="str">
            <v>THOMAS</v>
          </cell>
          <cell r="E321">
            <v>2</v>
          </cell>
          <cell r="F321" t="str">
            <v>6 x 100</v>
          </cell>
          <cell r="G321">
            <v>116</v>
          </cell>
        </row>
        <row r="322">
          <cell r="B322">
            <v>22113050</v>
          </cell>
          <cell r="C322" t="str">
            <v>IMHOFF</v>
          </cell>
          <cell r="D322" t="str">
            <v>ANTOINE</v>
          </cell>
          <cell r="E322">
            <v>8</v>
          </cell>
          <cell r="F322" t="str">
            <v>4 x 40</v>
          </cell>
          <cell r="G322">
            <v>44</v>
          </cell>
        </row>
        <row r="323">
          <cell r="B323">
            <v>22105766</v>
          </cell>
          <cell r="C323" t="str">
            <v>ISSELE</v>
          </cell>
          <cell r="D323" t="str">
            <v>ESTÉBAN</v>
          </cell>
          <cell r="E323">
            <v>8</v>
          </cell>
          <cell r="F323" t="str">
            <v>1 x 57.5</v>
          </cell>
          <cell r="G323">
            <v>57.5</v>
          </cell>
        </row>
        <row r="324">
          <cell r="B324">
            <v>22105441</v>
          </cell>
          <cell r="C324" t="str">
            <v>IUNG</v>
          </cell>
          <cell r="D324" t="str">
            <v>GAËTAN</v>
          </cell>
          <cell r="E324">
            <v>4</v>
          </cell>
          <cell r="F324" t="str">
            <v>6 x 63</v>
          </cell>
          <cell r="G324">
            <v>73</v>
          </cell>
        </row>
        <row r="325">
          <cell r="B325">
            <v>22100244</v>
          </cell>
          <cell r="C325" t="str">
            <v>JABBO</v>
          </cell>
          <cell r="D325" t="str">
            <v>ARKAN</v>
          </cell>
          <cell r="E325">
            <v>8</v>
          </cell>
          <cell r="F325" t="str">
            <v>2 x 40</v>
          </cell>
          <cell r="G325">
            <v>41</v>
          </cell>
        </row>
        <row r="326">
          <cell r="B326">
            <v>22105701</v>
          </cell>
          <cell r="C326" t="str">
            <v>JACQUIN</v>
          </cell>
          <cell r="D326" t="str">
            <v>AXEL</v>
          </cell>
          <cell r="E326">
            <v>4</v>
          </cell>
          <cell r="F326" t="str">
            <v>4 x 60</v>
          </cell>
          <cell r="G326">
            <v>65</v>
          </cell>
        </row>
        <row r="327">
          <cell r="B327">
            <v>22108950</v>
          </cell>
          <cell r="C327" t="str">
            <v>JAECK</v>
          </cell>
          <cell r="D327" t="str">
            <v>FLORENT</v>
          </cell>
          <cell r="E327">
            <v>5</v>
          </cell>
          <cell r="F327" t="str">
            <v>2 x 65</v>
          </cell>
          <cell r="G327">
            <v>67</v>
          </cell>
        </row>
        <row r="328">
          <cell r="B328">
            <v>22109061</v>
          </cell>
          <cell r="C328" t="str">
            <v>JAECKER</v>
          </cell>
          <cell r="D328" t="str">
            <v>BAPTISTE</v>
          </cell>
          <cell r="E328">
            <v>10</v>
          </cell>
          <cell r="F328" t="str">
            <v>6 x 60</v>
          </cell>
          <cell r="G328">
            <v>70</v>
          </cell>
        </row>
        <row r="329">
          <cell r="B329">
            <v>22116572</v>
          </cell>
          <cell r="C329" t="str">
            <v>JAEGER</v>
          </cell>
          <cell r="D329" t="str">
            <v>EMILIEN</v>
          </cell>
          <cell r="E329">
            <v>8</v>
          </cell>
          <cell r="F329" t="str">
            <v>6 x 52.5</v>
          </cell>
          <cell r="G329">
            <v>61</v>
          </cell>
        </row>
        <row r="330">
          <cell r="B330">
            <v>22011756</v>
          </cell>
          <cell r="C330" t="str">
            <v>JAEGER</v>
          </cell>
          <cell r="D330" t="str">
            <v>THOMAS</v>
          </cell>
          <cell r="E330">
            <v>2</v>
          </cell>
          <cell r="F330" t="str">
            <v>5 x 60</v>
          </cell>
          <cell r="G330">
            <v>67</v>
          </cell>
        </row>
        <row r="331">
          <cell r="B331">
            <v>22110716</v>
          </cell>
          <cell r="C331" t="str">
            <v>JAEGER</v>
          </cell>
          <cell r="D331" t="str">
            <v>TRISTAN</v>
          </cell>
          <cell r="E331">
            <v>8</v>
          </cell>
          <cell r="F331" t="str">
            <v>6 x 50</v>
          </cell>
          <cell r="G331">
            <v>58</v>
          </cell>
        </row>
        <row r="332">
          <cell r="B332">
            <v>22001511</v>
          </cell>
          <cell r="C332" t="str">
            <v>JANON</v>
          </cell>
          <cell r="D332" t="str">
            <v>MARIE</v>
          </cell>
          <cell r="E332">
            <v>7</v>
          </cell>
          <cell r="G332" t="str">
            <v>ABI</v>
          </cell>
        </row>
        <row r="333">
          <cell r="B333">
            <v>22008976</v>
          </cell>
          <cell r="C333" t="str">
            <v>JAUSS</v>
          </cell>
          <cell r="D333" t="str">
            <v>FABIEN</v>
          </cell>
          <cell r="E333">
            <v>3</v>
          </cell>
          <cell r="G333" t="str">
            <v>ABI</v>
          </cell>
        </row>
        <row r="334">
          <cell r="B334">
            <v>22112459</v>
          </cell>
          <cell r="C334" t="str">
            <v>JAVOIS</v>
          </cell>
          <cell r="D334" t="str">
            <v>YANIS</v>
          </cell>
          <cell r="E334">
            <v>8</v>
          </cell>
          <cell r="F334" t="str">
            <v>3 x 60</v>
          </cell>
          <cell r="G334">
            <v>64</v>
          </cell>
        </row>
        <row r="335">
          <cell r="B335">
            <v>22010640</v>
          </cell>
          <cell r="C335" t="str">
            <v>JEAN DIT CADET</v>
          </cell>
          <cell r="D335" t="str">
            <v>TIÉFEN</v>
          </cell>
          <cell r="E335">
            <v>8</v>
          </cell>
          <cell r="F335" t="str">
            <v>3 x 45</v>
          </cell>
          <cell r="G335">
            <v>48</v>
          </cell>
        </row>
        <row r="336">
          <cell r="B336">
            <v>22004211</v>
          </cell>
          <cell r="C336" t="str">
            <v>JEHL</v>
          </cell>
          <cell r="D336" t="str">
            <v>SWANN</v>
          </cell>
          <cell r="E336">
            <v>2</v>
          </cell>
          <cell r="G336" t="str">
            <v>ABI</v>
          </cell>
        </row>
        <row r="337">
          <cell r="B337">
            <v>22111076</v>
          </cell>
          <cell r="C337" t="str">
            <v>JNIBI</v>
          </cell>
          <cell r="D337" t="str">
            <v>NAOUFAL</v>
          </cell>
          <cell r="E337">
            <v>8</v>
          </cell>
          <cell r="F337" t="str">
            <v>4 x 40</v>
          </cell>
          <cell r="G337">
            <v>44</v>
          </cell>
        </row>
        <row r="338">
          <cell r="B338">
            <v>22104624</v>
          </cell>
          <cell r="C338" t="str">
            <v>JOBERT</v>
          </cell>
          <cell r="D338" t="str">
            <v>NOÉ</v>
          </cell>
          <cell r="E338">
            <v>8</v>
          </cell>
          <cell r="F338" t="str">
            <v>6 x 50</v>
          </cell>
          <cell r="G338">
            <v>58</v>
          </cell>
        </row>
        <row r="339">
          <cell r="B339">
            <v>22114866</v>
          </cell>
          <cell r="C339" t="str">
            <v>JOECKLE</v>
          </cell>
          <cell r="D339" t="str">
            <v>ALEXIS</v>
          </cell>
          <cell r="E339">
            <v>10</v>
          </cell>
          <cell r="F339" t="str">
            <v>1 x 35</v>
          </cell>
          <cell r="G339">
            <v>35</v>
          </cell>
        </row>
        <row r="340">
          <cell r="B340">
            <v>22017921</v>
          </cell>
          <cell r="C340" t="str">
            <v>JULIAN</v>
          </cell>
          <cell r="D340" t="str">
            <v>AMÉLIE</v>
          </cell>
          <cell r="E340">
            <v>6</v>
          </cell>
          <cell r="F340" t="str">
            <v>3 x 30</v>
          </cell>
          <cell r="G340">
            <v>32</v>
          </cell>
        </row>
        <row r="341">
          <cell r="B341">
            <v>22108619</v>
          </cell>
          <cell r="C341" t="str">
            <v>JULIARD</v>
          </cell>
          <cell r="D341" t="str">
            <v>JURANE</v>
          </cell>
          <cell r="E341">
            <v>7</v>
          </cell>
          <cell r="F341" t="str">
            <v>6 x 55</v>
          </cell>
          <cell r="G341">
            <v>64</v>
          </cell>
        </row>
        <row r="342">
          <cell r="B342">
            <v>22109855</v>
          </cell>
          <cell r="C342" t="str">
            <v>JULIEN</v>
          </cell>
          <cell r="D342" t="str">
            <v>ALEXIS</v>
          </cell>
          <cell r="E342">
            <v>1</v>
          </cell>
          <cell r="F342" t="str">
            <v>2 x 40</v>
          </cell>
          <cell r="G342">
            <v>41</v>
          </cell>
        </row>
        <row r="343">
          <cell r="B343">
            <v>22110337</v>
          </cell>
          <cell r="C343" t="str">
            <v>KAAG</v>
          </cell>
          <cell r="D343" t="str">
            <v>FRANCOIS</v>
          </cell>
          <cell r="E343">
            <v>7</v>
          </cell>
          <cell r="F343" t="str">
            <v>5 x 60</v>
          </cell>
          <cell r="G343">
            <v>67</v>
          </cell>
        </row>
        <row r="344">
          <cell r="B344">
            <v>22001627</v>
          </cell>
          <cell r="C344" t="str">
            <v>KABAOGLU</v>
          </cell>
          <cell r="D344" t="str">
            <v>SALEH</v>
          </cell>
          <cell r="E344">
            <v>8</v>
          </cell>
          <cell r="F344" t="str">
            <v>1 x 50</v>
          </cell>
          <cell r="G344">
            <v>50</v>
          </cell>
        </row>
        <row r="345">
          <cell r="B345">
            <v>22111402</v>
          </cell>
          <cell r="C345" t="str">
            <v>KAMMERER</v>
          </cell>
          <cell r="D345" t="str">
            <v>LOLA</v>
          </cell>
          <cell r="E345">
            <v>5</v>
          </cell>
          <cell r="F345" t="str">
            <v>3 x 25</v>
          </cell>
          <cell r="G345">
            <v>27</v>
          </cell>
        </row>
        <row r="346">
          <cell r="B346">
            <v>22110444</v>
          </cell>
          <cell r="C346" t="str">
            <v>KAMPER</v>
          </cell>
          <cell r="D346" t="str">
            <v>GAËL</v>
          </cell>
          <cell r="E346">
            <v>5</v>
          </cell>
          <cell r="F346" t="str">
            <v>6 x 50</v>
          </cell>
          <cell r="G346">
            <v>58</v>
          </cell>
        </row>
        <row r="347">
          <cell r="B347">
            <v>22002602</v>
          </cell>
          <cell r="C347" t="str">
            <v>KARA</v>
          </cell>
          <cell r="D347" t="str">
            <v>LAHOUNA</v>
          </cell>
          <cell r="E347">
            <v>9</v>
          </cell>
          <cell r="G347" t="str">
            <v>ABI</v>
          </cell>
        </row>
        <row r="348">
          <cell r="B348">
            <v>22110966</v>
          </cell>
          <cell r="C348" t="str">
            <v>KARTAL</v>
          </cell>
          <cell r="D348" t="str">
            <v>METIN</v>
          </cell>
          <cell r="E348">
            <v>8</v>
          </cell>
          <cell r="F348" t="str">
            <v>dispensé</v>
          </cell>
          <cell r="G348" t="str">
            <v>DSP</v>
          </cell>
        </row>
        <row r="349">
          <cell r="B349">
            <v>22014863</v>
          </cell>
          <cell r="C349" t="str">
            <v>KASPER</v>
          </cell>
          <cell r="D349" t="str">
            <v>SAMUEL</v>
          </cell>
          <cell r="E349">
            <v>2</v>
          </cell>
          <cell r="G349" t="str">
            <v>ABI</v>
          </cell>
        </row>
        <row r="350">
          <cell r="B350">
            <v>22010605</v>
          </cell>
          <cell r="C350" t="str">
            <v>KAUFFMANN</v>
          </cell>
          <cell r="D350" t="str">
            <v>IROY</v>
          </cell>
          <cell r="E350">
            <v>10</v>
          </cell>
          <cell r="G350" t="str">
            <v>ABI</v>
          </cell>
        </row>
        <row r="351">
          <cell r="B351">
            <v>22001927</v>
          </cell>
          <cell r="C351" t="str">
            <v>KEIFLIN</v>
          </cell>
          <cell r="D351" t="str">
            <v>ALEXIS</v>
          </cell>
          <cell r="E351">
            <v>5</v>
          </cell>
          <cell r="G351" t="str">
            <v>ABI</v>
          </cell>
        </row>
        <row r="352">
          <cell r="B352">
            <v>22109570</v>
          </cell>
          <cell r="C352" t="str">
            <v>KELLER</v>
          </cell>
          <cell r="D352" t="str">
            <v>ALEXANDRE</v>
          </cell>
          <cell r="E352">
            <v>2</v>
          </cell>
          <cell r="F352" t="str">
            <v>6 x 85</v>
          </cell>
          <cell r="G352">
            <v>99</v>
          </cell>
        </row>
        <row r="353">
          <cell r="B353">
            <v>22001333</v>
          </cell>
          <cell r="C353" t="str">
            <v>KELLNER</v>
          </cell>
          <cell r="D353" t="str">
            <v>MATTEO</v>
          </cell>
          <cell r="E353">
            <v>5</v>
          </cell>
          <cell r="G353" t="str">
            <v>ABI</v>
          </cell>
        </row>
        <row r="354">
          <cell r="B354">
            <v>22102671</v>
          </cell>
          <cell r="C354" t="str">
            <v>KHANNAT</v>
          </cell>
          <cell r="D354" t="str">
            <v>YOUNES</v>
          </cell>
          <cell r="E354">
            <v>8</v>
          </cell>
          <cell r="F354" t="str">
            <v>dispensé</v>
          </cell>
          <cell r="G354" t="str">
            <v>DSP</v>
          </cell>
        </row>
        <row r="355">
          <cell r="B355">
            <v>22111770</v>
          </cell>
          <cell r="C355" t="str">
            <v>KHELLAF</v>
          </cell>
          <cell r="D355" t="str">
            <v>SID AHMED</v>
          </cell>
          <cell r="E355">
            <v>7</v>
          </cell>
          <cell r="F355" t="str">
            <v>6 x 40</v>
          </cell>
          <cell r="G355">
            <v>46</v>
          </cell>
        </row>
        <row r="356">
          <cell r="B356">
            <v>22010022</v>
          </cell>
          <cell r="C356" t="str">
            <v>KHELLAFI</v>
          </cell>
          <cell r="D356" t="str">
            <v>YOUNESS</v>
          </cell>
          <cell r="E356">
            <v>8</v>
          </cell>
          <cell r="F356" t="str">
            <v>6 x 30</v>
          </cell>
          <cell r="G356">
            <v>35</v>
          </cell>
        </row>
        <row r="357">
          <cell r="B357">
            <v>22002112</v>
          </cell>
          <cell r="C357" t="str">
            <v>KHEMIS</v>
          </cell>
          <cell r="D357" t="str">
            <v>MERLIN</v>
          </cell>
          <cell r="E357">
            <v>4</v>
          </cell>
          <cell r="G357" t="str">
            <v>ABI</v>
          </cell>
        </row>
        <row r="358">
          <cell r="B358">
            <v>22014733</v>
          </cell>
          <cell r="C358" t="str">
            <v>KHODIKHUZHAEV</v>
          </cell>
          <cell r="D358" t="str">
            <v>AMIRBEK</v>
          </cell>
          <cell r="E358">
            <v>8</v>
          </cell>
          <cell r="G358" t="str">
            <v>ABI</v>
          </cell>
        </row>
        <row r="359">
          <cell r="B359">
            <v>22112958</v>
          </cell>
          <cell r="C359" t="str">
            <v>KIEFER</v>
          </cell>
          <cell r="D359" t="str">
            <v>PHILIPPE</v>
          </cell>
          <cell r="E359">
            <v>7</v>
          </cell>
          <cell r="F359" t="str">
            <v>1 x 50</v>
          </cell>
          <cell r="G359">
            <v>50</v>
          </cell>
        </row>
        <row r="360">
          <cell r="B360">
            <v>22001122</v>
          </cell>
          <cell r="C360" t="str">
            <v>KIEFFER</v>
          </cell>
          <cell r="D360" t="str">
            <v>MATHIEU</v>
          </cell>
          <cell r="E360">
            <v>5</v>
          </cell>
          <cell r="G360" t="str">
            <v>ABI</v>
          </cell>
        </row>
        <row r="361">
          <cell r="B361">
            <v>22108860</v>
          </cell>
          <cell r="C361" t="str">
            <v>KIEFFER</v>
          </cell>
          <cell r="D361" t="str">
            <v>MAUD</v>
          </cell>
          <cell r="E361">
            <v>5</v>
          </cell>
          <cell r="F361" t="str">
            <v>1 x 25</v>
          </cell>
          <cell r="G361">
            <v>25</v>
          </cell>
        </row>
        <row r="362">
          <cell r="B362">
            <v>22104125</v>
          </cell>
          <cell r="C362" t="str">
            <v>KIENTZLER</v>
          </cell>
          <cell r="D362" t="str">
            <v>ALEXANDRE</v>
          </cell>
          <cell r="E362">
            <v>8</v>
          </cell>
          <cell r="F362" t="str">
            <v>4 x 40</v>
          </cell>
          <cell r="G362">
            <v>44</v>
          </cell>
        </row>
        <row r="363">
          <cell r="B363">
            <v>22017548</v>
          </cell>
          <cell r="C363" t="str">
            <v>KILIC</v>
          </cell>
          <cell r="D363" t="str">
            <v>CEMANUR</v>
          </cell>
          <cell r="E363">
            <v>6</v>
          </cell>
          <cell r="F363" t="str">
            <v>3 x 30</v>
          </cell>
          <cell r="G363">
            <v>32</v>
          </cell>
        </row>
        <row r="364">
          <cell r="B364">
            <v>22119635</v>
          </cell>
          <cell r="C364" t="str">
            <v>KIPPELEN</v>
          </cell>
          <cell r="D364" t="str">
            <v>FABIEN</v>
          </cell>
          <cell r="E364">
            <v>10</v>
          </cell>
          <cell r="F364" t="str">
            <v>6 x 75</v>
          </cell>
          <cell r="G364">
            <v>87</v>
          </cell>
        </row>
        <row r="365">
          <cell r="B365">
            <v>22102255</v>
          </cell>
          <cell r="C365" t="str">
            <v>KLEIN</v>
          </cell>
          <cell r="D365" t="str">
            <v>MEHDI</v>
          </cell>
          <cell r="E365">
            <v>5</v>
          </cell>
          <cell r="G365" t="str">
            <v>ABI</v>
          </cell>
        </row>
        <row r="366">
          <cell r="B366">
            <v>22004751</v>
          </cell>
          <cell r="C366" t="str">
            <v>KLEINMANN</v>
          </cell>
          <cell r="D366" t="str">
            <v>THÉO</v>
          </cell>
          <cell r="E366">
            <v>5</v>
          </cell>
          <cell r="G366" t="str">
            <v>ABI</v>
          </cell>
        </row>
        <row r="367">
          <cell r="B367">
            <v>22005623</v>
          </cell>
          <cell r="C367" t="str">
            <v>KNOPPERS</v>
          </cell>
          <cell r="D367" t="str">
            <v>GWENN</v>
          </cell>
          <cell r="E367">
            <v>3</v>
          </cell>
          <cell r="G367" t="str">
            <v>ABI</v>
          </cell>
        </row>
        <row r="368">
          <cell r="B368">
            <v>22109023</v>
          </cell>
          <cell r="C368" t="str">
            <v>KOENIG</v>
          </cell>
          <cell r="D368" t="str">
            <v>ANITA</v>
          </cell>
          <cell r="E368">
            <v>8</v>
          </cell>
          <cell r="F368" t="str">
            <v>5 x 30</v>
          </cell>
          <cell r="G368">
            <v>34</v>
          </cell>
        </row>
        <row r="369">
          <cell r="B369">
            <v>22009622</v>
          </cell>
          <cell r="C369" t="str">
            <v>KOENIG</v>
          </cell>
          <cell r="D369" t="str">
            <v>LARA</v>
          </cell>
          <cell r="E369">
            <v>5</v>
          </cell>
          <cell r="F369" t="str">
            <v>2 x 35</v>
          </cell>
          <cell r="G369">
            <v>36</v>
          </cell>
        </row>
        <row r="370">
          <cell r="B370">
            <v>22005110</v>
          </cell>
          <cell r="C370" t="str">
            <v>KOERCKEL</v>
          </cell>
          <cell r="D370" t="str">
            <v>TOM</v>
          </cell>
          <cell r="E370">
            <v>5</v>
          </cell>
          <cell r="G370" t="str">
            <v>ABI</v>
          </cell>
        </row>
        <row r="371">
          <cell r="B371">
            <v>22112357</v>
          </cell>
          <cell r="C371" t="str">
            <v>KOKO</v>
          </cell>
          <cell r="D371" t="str">
            <v>MARC-EMMANUEL</v>
          </cell>
          <cell r="E371">
            <v>9</v>
          </cell>
          <cell r="F371" t="str">
            <v>4 x 60</v>
          </cell>
          <cell r="G371">
            <v>65</v>
          </cell>
        </row>
        <row r="372">
          <cell r="B372">
            <v>22106643</v>
          </cell>
          <cell r="C372" t="str">
            <v>KOLHEB</v>
          </cell>
          <cell r="D372" t="str">
            <v>ANTONIN</v>
          </cell>
          <cell r="E372">
            <v>6</v>
          </cell>
          <cell r="F372" t="str">
            <v>6 x 40</v>
          </cell>
          <cell r="G372">
            <v>46</v>
          </cell>
        </row>
        <row r="373">
          <cell r="B373">
            <v>21814620</v>
          </cell>
          <cell r="C373" t="str">
            <v>KONSTANTINIDIS</v>
          </cell>
          <cell r="D373" t="str">
            <v>LIO</v>
          </cell>
          <cell r="E373">
            <v>2</v>
          </cell>
          <cell r="F373" t="str">
            <v>6 x 45</v>
          </cell>
          <cell r="G373">
            <v>52</v>
          </cell>
        </row>
        <row r="374">
          <cell r="B374">
            <v>22004175</v>
          </cell>
          <cell r="C374" t="str">
            <v>KOUADJIA</v>
          </cell>
          <cell r="D374" t="str">
            <v>ZENO</v>
          </cell>
          <cell r="E374">
            <v>1</v>
          </cell>
          <cell r="G374" t="str">
            <v>ABI</v>
          </cell>
        </row>
        <row r="375">
          <cell r="B375">
            <v>22104781</v>
          </cell>
          <cell r="C375" t="str">
            <v>KRAEMER</v>
          </cell>
          <cell r="D375" t="str">
            <v>XAVIER</v>
          </cell>
          <cell r="E375">
            <v>4</v>
          </cell>
          <cell r="F375" t="str">
            <v>5 x 60</v>
          </cell>
          <cell r="G375">
            <v>67</v>
          </cell>
        </row>
        <row r="376">
          <cell r="B376">
            <v>22108485</v>
          </cell>
          <cell r="C376" t="str">
            <v>KRATZ</v>
          </cell>
          <cell r="D376" t="str">
            <v>ALEXIS</v>
          </cell>
          <cell r="E376">
            <v>5</v>
          </cell>
          <cell r="F376" t="str">
            <v>6 x 45</v>
          </cell>
          <cell r="G376">
            <v>52</v>
          </cell>
        </row>
        <row r="377">
          <cell r="B377">
            <v>22102375</v>
          </cell>
          <cell r="C377" t="str">
            <v>KRIER</v>
          </cell>
          <cell r="D377" t="str">
            <v>LEON</v>
          </cell>
          <cell r="E377">
            <v>3</v>
          </cell>
          <cell r="F377" t="str">
            <v>2 x 60</v>
          </cell>
          <cell r="G377">
            <v>62</v>
          </cell>
        </row>
        <row r="378">
          <cell r="B378">
            <v>22109745</v>
          </cell>
          <cell r="C378" t="str">
            <v>KRIKA</v>
          </cell>
          <cell r="D378" t="str">
            <v>BILAL</v>
          </cell>
          <cell r="E378">
            <v>10</v>
          </cell>
          <cell r="G378" t="str">
            <v>ABI</v>
          </cell>
        </row>
        <row r="379">
          <cell r="B379">
            <v>22016064</v>
          </cell>
          <cell r="C379" t="str">
            <v>KUHN</v>
          </cell>
          <cell r="D379" t="str">
            <v>STAN</v>
          </cell>
          <cell r="E379">
            <v>7</v>
          </cell>
          <cell r="G379" t="str">
            <v>ABI</v>
          </cell>
        </row>
        <row r="380">
          <cell r="B380">
            <v>22108993</v>
          </cell>
          <cell r="C380" t="str">
            <v>KUHNER</v>
          </cell>
          <cell r="D380" t="str">
            <v>ELSA</v>
          </cell>
          <cell r="E380">
            <v>4</v>
          </cell>
          <cell r="F380" t="str">
            <v>6 x 45</v>
          </cell>
          <cell r="G380">
            <v>52</v>
          </cell>
        </row>
        <row r="381">
          <cell r="B381">
            <v>22111706</v>
          </cell>
          <cell r="C381" t="str">
            <v>KUMULIA</v>
          </cell>
          <cell r="D381" t="str">
            <v>DERRICK</v>
          </cell>
          <cell r="E381">
            <v>7</v>
          </cell>
          <cell r="F381" t="str">
            <v>6 x 40</v>
          </cell>
          <cell r="G381">
            <v>46</v>
          </cell>
        </row>
        <row r="382">
          <cell r="B382">
            <v>22111578</v>
          </cell>
          <cell r="C382" t="str">
            <v>LA FERRARA</v>
          </cell>
          <cell r="D382" t="str">
            <v>MATHIAS</v>
          </cell>
          <cell r="E382">
            <v>9</v>
          </cell>
          <cell r="F382" t="str">
            <v>3 x 45</v>
          </cell>
          <cell r="G382">
            <v>48</v>
          </cell>
        </row>
        <row r="383">
          <cell r="B383">
            <v>22111830</v>
          </cell>
          <cell r="C383" t="str">
            <v>LA LEGGIA</v>
          </cell>
          <cell r="D383" t="str">
            <v>SIMONE</v>
          </cell>
          <cell r="E383">
            <v>9</v>
          </cell>
          <cell r="F383" t="str">
            <v>4 x 50</v>
          </cell>
          <cell r="G383">
            <v>55</v>
          </cell>
        </row>
        <row r="384">
          <cell r="B384">
            <v>22001092</v>
          </cell>
          <cell r="C384" t="str">
            <v>LA LOGGIA</v>
          </cell>
          <cell r="D384" t="str">
            <v>ELLIOTT</v>
          </cell>
          <cell r="E384">
            <v>5</v>
          </cell>
          <cell r="F384" t="str">
            <v>6 x 80</v>
          </cell>
          <cell r="G384">
            <v>93</v>
          </cell>
        </row>
        <row r="385">
          <cell r="B385">
            <v>22105635</v>
          </cell>
          <cell r="C385" t="str">
            <v>LACK</v>
          </cell>
          <cell r="D385" t="str">
            <v>AXEL</v>
          </cell>
          <cell r="E385">
            <v>10</v>
          </cell>
          <cell r="F385" t="str">
            <v>6 x 60</v>
          </cell>
          <cell r="G385">
            <v>70</v>
          </cell>
        </row>
        <row r="386">
          <cell r="B386">
            <v>22105676</v>
          </cell>
          <cell r="C386" t="str">
            <v>LAGANNE</v>
          </cell>
          <cell r="D386" t="str">
            <v>GABIN</v>
          </cell>
          <cell r="E386">
            <v>9</v>
          </cell>
          <cell r="F386" t="str">
            <v>3 x 65</v>
          </cell>
          <cell r="G386">
            <v>69</v>
          </cell>
        </row>
        <row r="387">
          <cell r="B387">
            <v>22118189</v>
          </cell>
          <cell r="C387" t="str">
            <v>LAHRAOUI</v>
          </cell>
          <cell r="D387" t="str">
            <v>YOUSSEF</v>
          </cell>
          <cell r="E387">
            <v>9</v>
          </cell>
          <cell r="F387" t="str">
            <v>6 x 50</v>
          </cell>
          <cell r="G387">
            <v>58</v>
          </cell>
        </row>
        <row r="388">
          <cell r="B388">
            <v>22100199</v>
          </cell>
          <cell r="C388" t="str">
            <v>LAKIS</v>
          </cell>
          <cell r="D388" t="str">
            <v>FIRAS</v>
          </cell>
          <cell r="E388">
            <v>10</v>
          </cell>
          <cell r="F388" t="str">
            <v>5 x 80</v>
          </cell>
          <cell r="G388">
            <v>90</v>
          </cell>
        </row>
        <row r="389">
          <cell r="B389">
            <v>22118566</v>
          </cell>
          <cell r="C389" t="str">
            <v>LAMBONI</v>
          </cell>
          <cell r="D389" t="str">
            <v>GEOFFREY-YOBE</v>
          </cell>
          <cell r="E389">
            <v>6</v>
          </cell>
          <cell r="F389" t="str">
            <v>1 x 70</v>
          </cell>
          <cell r="G389">
            <v>70</v>
          </cell>
        </row>
        <row r="390">
          <cell r="B390">
            <v>22000928</v>
          </cell>
          <cell r="C390" t="str">
            <v>LAMBOUR</v>
          </cell>
          <cell r="D390" t="str">
            <v>EMMA</v>
          </cell>
          <cell r="E390">
            <v>4</v>
          </cell>
          <cell r="G390" t="str">
            <v>ABI</v>
          </cell>
        </row>
        <row r="391">
          <cell r="B391">
            <v>22104197</v>
          </cell>
          <cell r="C391" t="str">
            <v>LAMOUCHE</v>
          </cell>
          <cell r="D391" t="str">
            <v>CÉCILE</v>
          </cell>
          <cell r="E391">
            <v>5</v>
          </cell>
          <cell r="F391" t="str">
            <v>6 x 38</v>
          </cell>
          <cell r="G391">
            <v>44</v>
          </cell>
        </row>
        <row r="392">
          <cell r="B392">
            <v>22105432</v>
          </cell>
          <cell r="C392" t="str">
            <v>LANASPÈZE</v>
          </cell>
          <cell r="D392" t="str">
            <v>CLÉMENTINE</v>
          </cell>
          <cell r="E392">
            <v>10</v>
          </cell>
          <cell r="F392" t="str">
            <v>6 x 20</v>
          </cell>
          <cell r="G392">
            <v>23.5</v>
          </cell>
        </row>
        <row r="393">
          <cell r="B393">
            <v>22101642</v>
          </cell>
          <cell r="C393" t="str">
            <v>LANDAUER</v>
          </cell>
          <cell r="D393" t="str">
            <v>GUILLAUME</v>
          </cell>
          <cell r="E393">
            <v>7</v>
          </cell>
          <cell r="F393" t="str">
            <v>5 x 40</v>
          </cell>
          <cell r="G393">
            <v>45</v>
          </cell>
        </row>
        <row r="394">
          <cell r="B394">
            <v>22016691</v>
          </cell>
          <cell r="C394" t="str">
            <v>LANDOLFO</v>
          </cell>
          <cell r="D394" t="str">
            <v>DONATO</v>
          </cell>
          <cell r="E394">
            <v>1</v>
          </cell>
          <cell r="G394" t="str">
            <v>ABI</v>
          </cell>
        </row>
        <row r="395">
          <cell r="B395">
            <v>22109131</v>
          </cell>
          <cell r="C395" t="str">
            <v>LANG</v>
          </cell>
          <cell r="D395" t="str">
            <v>BAPTISTE</v>
          </cell>
          <cell r="E395">
            <v>8</v>
          </cell>
          <cell r="F395" t="str">
            <v>6 x 50</v>
          </cell>
          <cell r="G395">
            <v>58</v>
          </cell>
        </row>
        <row r="396">
          <cell r="B396">
            <v>22112718</v>
          </cell>
          <cell r="C396" t="str">
            <v>LARCHE</v>
          </cell>
          <cell r="D396" t="str">
            <v>YOHAN</v>
          </cell>
          <cell r="E396">
            <v>1</v>
          </cell>
          <cell r="F396" t="str">
            <v>1 x 60</v>
          </cell>
          <cell r="G396">
            <v>60</v>
          </cell>
        </row>
        <row r="397">
          <cell r="B397">
            <v>22119492</v>
          </cell>
          <cell r="C397" t="str">
            <v>LAROCHELLE</v>
          </cell>
          <cell r="D397" t="str">
            <v>THEO</v>
          </cell>
          <cell r="E397">
            <v>7</v>
          </cell>
          <cell r="F397" t="str">
            <v>4 x 50</v>
          </cell>
          <cell r="G397">
            <v>55</v>
          </cell>
        </row>
        <row r="398">
          <cell r="B398">
            <v>22104175</v>
          </cell>
          <cell r="C398" t="str">
            <v>LASAK</v>
          </cell>
          <cell r="D398" t="str">
            <v>ADAM</v>
          </cell>
          <cell r="E398">
            <v>4</v>
          </cell>
          <cell r="F398" t="str">
            <v>1 x 70</v>
          </cell>
          <cell r="G398">
            <v>70</v>
          </cell>
        </row>
        <row r="399">
          <cell r="B399">
            <v>22109621</v>
          </cell>
          <cell r="C399" t="str">
            <v>LAUGEL</v>
          </cell>
          <cell r="D399" t="str">
            <v>NATHAN</v>
          </cell>
          <cell r="E399">
            <v>7</v>
          </cell>
          <cell r="G399" t="str">
            <v>ABI</v>
          </cell>
        </row>
        <row r="400">
          <cell r="B400">
            <v>22111580</v>
          </cell>
          <cell r="C400" t="str">
            <v>LAYMAND</v>
          </cell>
          <cell r="D400" t="str">
            <v>EWAN</v>
          </cell>
          <cell r="E400">
            <v>6</v>
          </cell>
          <cell r="F400" t="str">
            <v>6 x 55</v>
          </cell>
          <cell r="G400">
            <v>64</v>
          </cell>
        </row>
        <row r="401">
          <cell r="B401">
            <v>22009343</v>
          </cell>
          <cell r="C401" t="str">
            <v>LAZRAQUE</v>
          </cell>
          <cell r="D401" t="str">
            <v>JAWED</v>
          </cell>
          <cell r="E401">
            <v>5</v>
          </cell>
          <cell r="F401" t="str">
            <v>3 x 75</v>
          </cell>
          <cell r="G401">
            <v>79</v>
          </cell>
        </row>
        <row r="402">
          <cell r="B402">
            <v>22008859</v>
          </cell>
          <cell r="C402" t="str">
            <v>LE NAGARD</v>
          </cell>
          <cell r="D402" t="str">
            <v>THIBAUT</v>
          </cell>
          <cell r="E402">
            <v>3</v>
          </cell>
          <cell r="G402" t="str">
            <v>ABI</v>
          </cell>
        </row>
        <row r="403">
          <cell r="B403">
            <v>22105266</v>
          </cell>
          <cell r="C403" t="str">
            <v>LÉA</v>
          </cell>
          <cell r="D403" t="str">
            <v>BRYANO</v>
          </cell>
          <cell r="E403">
            <v>8</v>
          </cell>
          <cell r="F403" t="str">
            <v>4 x 50</v>
          </cell>
          <cell r="G403">
            <v>55</v>
          </cell>
        </row>
        <row r="404">
          <cell r="B404">
            <v>22107254</v>
          </cell>
          <cell r="C404" t="str">
            <v>LECCA</v>
          </cell>
          <cell r="D404" t="str">
            <v>THOMAS</v>
          </cell>
          <cell r="E404">
            <v>7</v>
          </cell>
          <cell r="F404" t="str">
            <v>dispensé</v>
          </cell>
          <cell r="G404" t="str">
            <v>DSP</v>
          </cell>
        </row>
        <row r="405">
          <cell r="B405">
            <v>22013263</v>
          </cell>
          <cell r="C405" t="str">
            <v>LECCE</v>
          </cell>
          <cell r="D405" t="str">
            <v>BAPTISTE</v>
          </cell>
          <cell r="E405">
            <v>1</v>
          </cell>
          <cell r="G405" t="str">
            <v>ABI</v>
          </cell>
        </row>
        <row r="406">
          <cell r="B406">
            <v>22103270</v>
          </cell>
          <cell r="C406" t="str">
            <v>LECHNER</v>
          </cell>
          <cell r="D406" t="str">
            <v>LUCAS</v>
          </cell>
          <cell r="E406">
            <v>6</v>
          </cell>
          <cell r="F406" t="str">
            <v>6 x 45</v>
          </cell>
          <cell r="G406">
            <v>52</v>
          </cell>
        </row>
        <row r="407">
          <cell r="B407">
            <v>22106506</v>
          </cell>
          <cell r="C407" t="str">
            <v>LEDRU</v>
          </cell>
          <cell r="D407" t="str">
            <v>NOE</v>
          </cell>
          <cell r="E407">
            <v>9</v>
          </cell>
          <cell r="F407" t="str">
            <v>1 x 57.5</v>
          </cell>
          <cell r="G407">
            <v>57.5</v>
          </cell>
        </row>
        <row r="408">
          <cell r="B408">
            <v>22102926</v>
          </cell>
          <cell r="C408" t="str">
            <v>LEGER</v>
          </cell>
          <cell r="D408" t="str">
            <v>CORENTIN</v>
          </cell>
          <cell r="E408">
            <v>3</v>
          </cell>
          <cell r="F408" t="str">
            <v>3 x 60</v>
          </cell>
          <cell r="G408">
            <v>64</v>
          </cell>
        </row>
        <row r="409">
          <cell r="B409">
            <v>22108937</v>
          </cell>
          <cell r="C409" t="str">
            <v>LEICHTENBERG</v>
          </cell>
          <cell r="D409" t="str">
            <v>BENOÎT</v>
          </cell>
          <cell r="E409">
            <v>7</v>
          </cell>
          <cell r="F409" t="str">
            <v>6 x 60</v>
          </cell>
          <cell r="G409">
            <v>70</v>
          </cell>
        </row>
        <row r="410">
          <cell r="B410">
            <v>22005085</v>
          </cell>
          <cell r="C410" t="str">
            <v>LEIPP</v>
          </cell>
          <cell r="D410" t="str">
            <v>CORENTIN</v>
          </cell>
          <cell r="E410">
            <v>1</v>
          </cell>
          <cell r="G410" t="str">
            <v>ABI</v>
          </cell>
        </row>
        <row r="411">
          <cell r="B411">
            <v>22123372</v>
          </cell>
          <cell r="C411" t="str">
            <v xml:space="preserve">LEKHNATI </v>
          </cell>
          <cell r="D411" t="str">
            <v>BADR</v>
          </cell>
          <cell r="E411">
            <v>10</v>
          </cell>
          <cell r="G411" t="str">
            <v>ABI</v>
          </cell>
        </row>
        <row r="412">
          <cell r="B412">
            <v>22005752</v>
          </cell>
          <cell r="C412" t="str">
            <v>LELIÈVRE</v>
          </cell>
          <cell r="D412" t="str">
            <v>JORIS</v>
          </cell>
          <cell r="E412">
            <v>4</v>
          </cell>
          <cell r="F412" t="str">
            <v>dispensé</v>
          </cell>
          <cell r="G412" t="str">
            <v>DSP</v>
          </cell>
        </row>
        <row r="413">
          <cell r="B413">
            <v>22107417</v>
          </cell>
          <cell r="C413" t="str">
            <v>LEMPEREUR</v>
          </cell>
          <cell r="D413" t="str">
            <v>ELWEN</v>
          </cell>
          <cell r="E413">
            <v>6</v>
          </cell>
          <cell r="F413" t="str">
            <v>2 x 50</v>
          </cell>
          <cell r="G413">
            <v>51</v>
          </cell>
        </row>
        <row r="414">
          <cell r="B414">
            <v>22120079</v>
          </cell>
          <cell r="C414" t="str">
            <v>LEMPEREUR</v>
          </cell>
          <cell r="D414" t="str">
            <v>LOÏC</v>
          </cell>
          <cell r="E414">
            <v>7</v>
          </cell>
          <cell r="F414" t="str">
            <v>2 x 85</v>
          </cell>
          <cell r="G414">
            <v>87</v>
          </cell>
        </row>
        <row r="415">
          <cell r="B415">
            <v>22114611</v>
          </cell>
          <cell r="C415" t="str">
            <v>LERSCH</v>
          </cell>
          <cell r="D415" t="str">
            <v>MATEO</v>
          </cell>
          <cell r="E415">
            <v>8</v>
          </cell>
          <cell r="G415" t="str">
            <v>ABI</v>
          </cell>
        </row>
        <row r="416">
          <cell r="B416">
            <v>22107550</v>
          </cell>
          <cell r="C416" t="str">
            <v>LESCOUT</v>
          </cell>
          <cell r="D416" t="str">
            <v>ROBIN</v>
          </cell>
          <cell r="E416">
            <v>1</v>
          </cell>
          <cell r="F416" t="str">
            <v>3 x 60</v>
          </cell>
          <cell r="G416">
            <v>64</v>
          </cell>
        </row>
        <row r="417">
          <cell r="B417">
            <v>22109554</v>
          </cell>
          <cell r="C417" t="str">
            <v>LESCOUTE</v>
          </cell>
          <cell r="D417" t="str">
            <v>DJIBRIL</v>
          </cell>
          <cell r="E417">
            <v>10</v>
          </cell>
          <cell r="F417" t="str">
            <v>6 x 40</v>
          </cell>
          <cell r="G417">
            <v>46</v>
          </cell>
        </row>
        <row r="418">
          <cell r="B418">
            <v>22108132</v>
          </cell>
          <cell r="C418" t="str">
            <v>LESNIAK</v>
          </cell>
          <cell r="D418" t="str">
            <v>BAPTISTE</v>
          </cell>
          <cell r="E418">
            <v>9</v>
          </cell>
          <cell r="F418" t="str">
            <v>1 x 40</v>
          </cell>
          <cell r="G418">
            <v>40</v>
          </cell>
        </row>
        <row r="419">
          <cell r="B419">
            <v>21909616</v>
          </cell>
          <cell r="C419" t="str">
            <v>LEVACHER</v>
          </cell>
          <cell r="D419" t="str">
            <v>FABIEN</v>
          </cell>
          <cell r="E419">
            <v>3</v>
          </cell>
          <cell r="G419" t="str">
            <v>ABI</v>
          </cell>
        </row>
        <row r="420">
          <cell r="B420">
            <v>21913775</v>
          </cell>
          <cell r="C420" t="str">
            <v>LIDIN</v>
          </cell>
          <cell r="D420" t="str">
            <v>LUCAS</v>
          </cell>
          <cell r="E420">
            <v>3</v>
          </cell>
          <cell r="F420" t="str">
            <v>3 x 50</v>
          </cell>
          <cell r="G420">
            <v>53</v>
          </cell>
        </row>
        <row r="421">
          <cell r="B421">
            <v>22103157</v>
          </cell>
          <cell r="C421" t="str">
            <v>LIEBER</v>
          </cell>
          <cell r="D421" t="str">
            <v>NOAH</v>
          </cell>
          <cell r="E421">
            <v>3</v>
          </cell>
          <cell r="F421" t="str">
            <v>5 x 45</v>
          </cell>
          <cell r="G421">
            <v>51</v>
          </cell>
        </row>
        <row r="422">
          <cell r="B422">
            <v>22111846</v>
          </cell>
          <cell r="C422" t="str">
            <v>LIENHARD</v>
          </cell>
          <cell r="D422" t="str">
            <v>TITOUAN</v>
          </cell>
          <cell r="E422">
            <v>2</v>
          </cell>
          <cell r="F422" t="str">
            <v>5 x 50</v>
          </cell>
          <cell r="G422">
            <v>56</v>
          </cell>
        </row>
        <row r="423">
          <cell r="B423">
            <v>22104657</v>
          </cell>
          <cell r="C423" t="str">
            <v>LINDAUER</v>
          </cell>
          <cell r="D423" t="str">
            <v>EMMA</v>
          </cell>
          <cell r="E423">
            <v>1</v>
          </cell>
          <cell r="F423" t="str">
            <v>6 x 50</v>
          </cell>
          <cell r="G423">
            <v>58</v>
          </cell>
        </row>
        <row r="424">
          <cell r="B424">
            <v>22013728</v>
          </cell>
          <cell r="C424" t="str">
            <v>LIROT</v>
          </cell>
          <cell r="D424" t="str">
            <v>BAPTISTE</v>
          </cell>
          <cell r="E424">
            <v>4</v>
          </cell>
          <cell r="F424" t="str">
            <v>3 x 80</v>
          </cell>
          <cell r="G424">
            <v>85</v>
          </cell>
        </row>
        <row r="425">
          <cell r="B425">
            <v>22100209</v>
          </cell>
          <cell r="C425" t="str">
            <v>LO</v>
          </cell>
          <cell r="D425" t="str">
            <v>THI LINA</v>
          </cell>
          <cell r="E425">
            <v>7</v>
          </cell>
          <cell r="F425" t="str">
            <v>2 x 30</v>
          </cell>
          <cell r="G425">
            <v>31</v>
          </cell>
        </row>
        <row r="426">
          <cell r="B426">
            <v>22104610</v>
          </cell>
          <cell r="C426" t="str">
            <v>LOBSTEIN</v>
          </cell>
          <cell r="D426" t="str">
            <v>CHARLOTTE</v>
          </cell>
          <cell r="E426">
            <v>2</v>
          </cell>
          <cell r="F426" t="str">
            <v>3x35</v>
          </cell>
          <cell r="G426">
            <v>39</v>
          </cell>
        </row>
        <row r="427">
          <cell r="B427">
            <v>21902474</v>
          </cell>
          <cell r="C427" t="str">
            <v>LOEHR</v>
          </cell>
          <cell r="D427" t="str">
            <v>PIERRICK</v>
          </cell>
          <cell r="E427">
            <v>2</v>
          </cell>
          <cell r="F427" t="str">
            <v>1x50</v>
          </cell>
          <cell r="G427">
            <v>50</v>
          </cell>
        </row>
        <row r="428">
          <cell r="B428">
            <v>22112389</v>
          </cell>
          <cell r="C428" t="str">
            <v>LONGCHAMP</v>
          </cell>
          <cell r="D428" t="str">
            <v>CORENTIN</v>
          </cell>
          <cell r="E428">
            <v>1</v>
          </cell>
          <cell r="F428" t="str">
            <v>2 x 50</v>
          </cell>
          <cell r="G428">
            <v>51</v>
          </cell>
        </row>
        <row r="429">
          <cell r="B429">
            <v>22013061</v>
          </cell>
          <cell r="C429" t="str">
            <v>LOPEZ</v>
          </cell>
          <cell r="D429" t="str">
            <v>HUGO</v>
          </cell>
          <cell r="E429">
            <v>2</v>
          </cell>
          <cell r="G429" t="str">
            <v>ABI</v>
          </cell>
        </row>
        <row r="430">
          <cell r="B430">
            <v>22108036</v>
          </cell>
          <cell r="C430" t="str">
            <v>LORCET</v>
          </cell>
          <cell r="D430" t="str">
            <v>JOANE</v>
          </cell>
          <cell r="E430">
            <v>10</v>
          </cell>
          <cell r="F430" t="str">
            <v>6 x 25</v>
          </cell>
          <cell r="G430">
            <v>29</v>
          </cell>
        </row>
        <row r="431">
          <cell r="B431">
            <v>22119799</v>
          </cell>
          <cell r="C431" t="str">
            <v>LOUBEN</v>
          </cell>
          <cell r="D431" t="str">
            <v>MOHAMED</v>
          </cell>
          <cell r="E431">
            <v>1</v>
          </cell>
          <cell r="G431" t="str">
            <v>ABI</v>
          </cell>
        </row>
        <row r="432">
          <cell r="B432">
            <v>22005358</v>
          </cell>
          <cell r="C432" t="str">
            <v>LOUCHE</v>
          </cell>
          <cell r="D432" t="str">
            <v>ÉRIC</v>
          </cell>
          <cell r="E432">
            <v>5</v>
          </cell>
          <cell r="G432" t="str">
            <v>ABI</v>
          </cell>
        </row>
        <row r="433">
          <cell r="B433">
            <v>22106315</v>
          </cell>
          <cell r="C433" t="str">
            <v>LOUKARIF</v>
          </cell>
          <cell r="D433" t="str">
            <v>NASSIM</v>
          </cell>
          <cell r="E433">
            <v>2</v>
          </cell>
          <cell r="F433" t="str">
            <v>6 x 55</v>
          </cell>
          <cell r="G433">
            <v>64</v>
          </cell>
        </row>
        <row r="434">
          <cell r="B434">
            <v>22120237</v>
          </cell>
          <cell r="C434" t="str">
            <v>LOURENCO</v>
          </cell>
          <cell r="D434" t="str">
            <v>MANON</v>
          </cell>
          <cell r="E434">
            <v>6</v>
          </cell>
          <cell r="F434" t="str">
            <v>6 x 30</v>
          </cell>
          <cell r="G434">
            <v>35</v>
          </cell>
        </row>
        <row r="435">
          <cell r="B435">
            <v>22121273</v>
          </cell>
          <cell r="C435" t="str">
            <v>LOUX</v>
          </cell>
          <cell r="D435" t="str">
            <v>YANIS</v>
          </cell>
          <cell r="E435">
            <v>7</v>
          </cell>
          <cell r="F435" t="str">
            <v>3 x 40</v>
          </cell>
          <cell r="G435">
            <v>42</v>
          </cell>
        </row>
        <row r="436">
          <cell r="B436">
            <v>22111250</v>
          </cell>
          <cell r="C436" t="str">
            <v>LUDWILLER</v>
          </cell>
          <cell r="D436" t="str">
            <v>MATTÉO</v>
          </cell>
          <cell r="E436">
            <v>4</v>
          </cell>
          <cell r="F436" t="str">
            <v>2 x 55</v>
          </cell>
          <cell r="G436">
            <v>57</v>
          </cell>
        </row>
        <row r="437">
          <cell r="B437">
            <v>22114512</v>
          </cell>
          <cell r="C437" t="str">
            <v>LUX</v>
          </cell>
          <cell r="D437" t="str">
            <v>EMMA</v>
          </cell>
          <cell r="E437">
            <v>4</v>
          </cell>
          <cell r="F437" t="str">
            <v>3 x 37.5</v>
          </cell>
          <cell r="G437">
            <v>40</v>
          </cell>
        </row>
        <row r="438">
          <cell r="B438">
            <v>22107188</v>
          </cell>
          <cell r="C438" t="str">
            <v>LUX</v>
          </cell>
          <cell r="D438" t="str">
            <v>THÉO</v>
          </cell>
          <cell r="E438">
            <v>6</v>
          </cell>
          <cell r="F438" t="str">
            <v>6 x 50</v>
          </cell>
          <cell r="G438">
            <v>58</v>
          </cell>
        </row>
        <row r="439">
          <cell r="B439">
            <v>21909919</v>
          </cell>
          <cell r="C439" t="str">
            <v>LUZ DUARTE</v>
          </cell>
          <cell r="D439" t="str">
            <v>ALEXANDRE</v>
          </cell>
          <cell r="E439">
            <v>2</v>
          </cell>
          <cell r="G439" t="str">
            <v>ABI</v>
          </cell>
        </row>
        <row r="440">
          <cell r="B440">
            <v>22112554</v>
          </cell>
          <cell r="C440" t="str">
            <v>LUZOLO</v>
          </cell>
          <cell r="D440" t="str">
            <v>MEDI</v>
          </cell>
          <cell r="E440">
            <v>5</v>
          </cell>
          <cell r="F440" t="str">
            <v>6 x 65</v>
          </cell>
          <cell r="G440">
            <v>76</v>
          </cell>
        </row>
        <row r="441">
          <cell r="B441">
            <v>22110891</v>
          </cell>
          <cell r="C441" t="str">
            <v>LY</v>
          </cell>
          <cell r="D441" t="str">
            <v>ARNAUD</v>
          </cell>
          <cell r="E441">
            <v>5</v>
          </cell>
          <cell r="F441" t="str">
            <v>6 x 50</v>
          </cell>
          <cell r="G441">
            <v>58</v>
          </cell>
        </row>
        <row r="442">
          <cell r="B442">
            <v>22009081</v>
          </cell>
          <cell r="C442" t="str">
            <v>LY</v>
          </cell>
          <cell r="D442" t="str">
            <v>JULIAN</v>
          </cell>
          <cell r="E442">
            <v>5</v>
          </cell>
          <cell r="G442" t="str">
            <v>ABI</v>
          </cell>
        </row>
        <row r="443">
          <cell r="B443">
            <v>22012704</v>
          </cell>
          <cell r="C443" t="str">
            <v>LY</v>
          </cell>
          <cell r="D443" t="str">
            <v>NICOLAS</v>
          </cell>
          <cell r="E443">
            <v>2</v>
          </cell>
          <cell r="F443" t="str">
            <v>6 x 85</v>
          </cell>
          <cell r="G443">
            <v>99</v>
          </cell>
        </row>
        <row r="444">
          <cell r="B444">
            <v>22105326</v>
          </cell>
          <cell r="C444" t="str">
            <v>MACK</v>
          </cell>
          <cell r="D444" t="str">
            <v>ZOÉ</v>
          </cell>
          <cell r="E444">
            <v>2</v>
          </cell>
          <cell r="F444" t="str">
            <v>6 x 35</v>
          </cell>
          <cell r="G444">
            <v>41</v>
          </cell>
        </row>
        <row r="445">
          <cell r="B445">
            <v>22109605</v>
          </cell>
          <cell r="C445" t="str">
            <v>MACQUET-- BURGY</v>
          </cell>
          <cell r="D445" t="str">
            <v>LORENZO</v>
          </cell>
          <cell r="E445">
            <v>6</v>
          </cell>
          <cell r="F445" t="str">
            <v>4 x 55</v>
          </cell>
          <cell r="G445">
            <v>60</v>
          </cell>
        </row>
        <row r="446">
          <cell r="B446">
            <v>22107442</v>
          </cell>
          <cell r="C446" t="str">
            <v>MAËS</v>
          </cell>
          <cell r="D446" t="str">
            <v>RAPHAËL</v>
          </cell>
          <cell r="E446">
            <v>10</v>
          </cell>
          <cell r="F446" t="str">
            <v>dispensé</v>
          </cell>
          <cell r="G446" t="str">
            <v>DSP</v>
          </cell>
        </row>
        <row r="447">
          <cell r="B447">
            <v>22108327</v>
          </cell>
          <cell r="C447" t="str">
            <v>MAGNE</v>
          </cell>
          <cell r="D447" t="str">
            <v>GLENN</v>
          </cell>
          <cell r="E447">
            <v>8</v>
          </cell>
          <cell r="F447" t="str">
            <v>6 x 60</v>
          </cell>
          <cell r="G447">
            <v>70</v>
          </cell>
        </row>
        <row r="448">
          <cell r="B448">
            <v>22102117</v>
          </cell>
          <cell r="C448" t="str">
            <v>MAGNE</v>
          </cell>
          <cell r="D448" t="str">
            <v>JOLAN</v>
          </cell>
          <cell r="E448">
            <v>5</v>
          </cell>
          <cell r="F448" t="str">
            <v>2 x 80</v>
          </cell>
          <cell r="G448">
            <v>82</v>
          </cell>
        </row>
        <row r="449">
          <cell r="B449">
            <v>22009423</v>
          </cell>
          <cell r="C449" t="str">
            <v>MAGY</v>
          </cell>
          <cell r="D449" t="str">
            <v>LEONIE</v>
          </cell>
          <cell r="E449">
            <v>5</v>
          </cell>
          <cell r="G449" t="str">
            <v>ABI</v>
          </cell>
        </row>
        <row r="450">
          <cell r="B450">
            <v>22107011</v>
          </cell>
          <cell r="C450" t="str">
            <v>MAIGNANT</v>
          </cell>
          <cell r="D450" t="str">
            <v>AXEL</v>
          </cell>
          <cell r="E450">
            <v>2</v>
          </cell>
          <cell r="F450" t="str">
            <v>6 x 45</v>
          </cell>
          <cell r="G450">
            <v>52</v>
          </cell>
        </row>
        <row r="451">
          <cell r="B451">
            <v>22118732</v>
          </cell>
          <cell r="C451" t="str">
            <v>MAILLIER</v>
          </cell>
          <cell r="D451" t="str">
            <v>PAULINE</v>
          </cell>
          <cell r="E451">
            <v>6</v>
          </cell>
          <cell r="F451" t="str">
            <v>4 x 42.5</v>
          </cell>
          <cell r="G451">
            <v>47</v>
          </cell>
        </row>
        <row r="452">
          <cell r="B452">
            <v>22109311</v>
          </cell>
          <cell r="C452" t="str">
            <v>MAJRI</v>
          </cell>
          <cell r="D452" t="str">
            <v>ZOHRA</v>
          </cell>
          <cell r="E452">
            <v>1</v>
          </cell>
          <cell r="F452" t="str">
            <v>6 x 30</v>
          </cell>
          <cell r="G452">
            <v>35</v>
          </cell>
        </row>
        <row r="453">
          <cell r="B453">
            <v>22105354</v>
          </cell>
          <cell r="C453" t="str">
            <v>MALELA</v>
          </cell>
          <cell r="D453" t="str">
            <v>TIMOTHÉE</v>
          </cell>
          <cell r="E453">
            <v>6</v>
          </cell>
          <cell r="F453" t="str">
            <v>6 x 45</v>
          </cell>
          <cell r="G453">
            <v>52</v>
          </cell>
        </row>
        <row r="454">
          <cell r="B454">
            <v>22104403</v>
          </cell>
          <cell r="C454" t="str">
            <v>MALLEN</v>
          </cell>
          <cell r="D454" t="str">
            <v>LUCIE</v>
          </cell>
          <cell r="E454">
            <v>9</v>
          </cell>
          <cell r="F454" t="str">
            <v>6 x 30</v>
          </cell>
          <cell r="G454">
            <v>35</v>
          </cell>
        </row>
        <row r="455">
          <cell r="B455">
            <v>22118437</v>
          </cell>
          <cell r="C455" t="str">
            <v>MAMA A</v>
          </cell>
          <cell r="D455" t="str">
            <v>NADIL</v>
          </cell>
          <cell r="E455">
            <v>2</v>
          </cell>
          <cell r="F455" t="str">
            <v>4 x 60</v>
          </cell>
          <cell r="G455">
            <v>65</v>
          </cell>
        </row>
        <row r="456">
          <cell r="B456">
            <v>22013616</v>
          </cell>
          <cell r="C456" t="str">
            <v>MARCHAIS</v>
          </cell>
          <cell r="D456" t="str">
            <v>LORINE</v>
          </cell>
          <cell r="E456">
            <v>3</v>
          </cell>
          <cell r="F456" t="str">
            <v>1 x 35</v>
          </cell>
          <cell r="G456">
            <v>35</v>
          </cell>
        </row>
        <row r="457">
          <cell r="B457">
            <v>22106196</v>
          </cell>
          <cell r="C457" t="str">
            <v>MARCHANDISE</v>
          </cell>
          <cell r="D457" t="str">
            <v>CÉLIAN</v>
          </cell>
          <cell r="E457">
            <v>10</v>
          </cell>
          <cell r="F457" t="str">
            <v>6 x 80</v>
          </cell>
          <cell r="G457">
            <v>93</v>
          </cell>
        </row>
        <row r="458">
          <cell r="B458">
            <v>22113430</v>
          </cell>
          <cell r="C458" t="str">
            <v>MARDIROSSIAN</v>
          </cell>
          <cell r="D458" t="str">
            <v>VAINA</v>
          </cell>
          <cell r="E458">
            <v>8</v>
          </cell>
          <cell r="F458" t="str">
            <v>6 x 32.5</v>
          </cell>
          <cell r="G458">
            <v>38</v>
          </cell>
        </row>
        <row r="459">
          <cell r="B459">
            <v>22011532</v>
          </cell>
          <cell r="C459" t="str">
            <v>MARIN</v>
          </cell>
          <cell r="D459" t="str">
            <v>GAUTHIER</v>
          </cell>
          <cell r="E459">
            <v>4</v>
          </cell>
          <cell r="G459" t="str">
            <v>ABI</v>
          </cell>
        </row>
        <row r="460">
          <cell r="B460">
            <v>22011096</v>
          </cell>
          <cell r="C460" t="str">
            <v>MARQUIS</v>
          </cell>
          <cell r="D460" t="str">
            <v>DORIANNE</v>
          </cell>
          <cell r="E460">
            <v>10</v>
          </cell>
          <cell r="F460" t="str">
            <v>2 x 40</v>
          </cell>
          <cell r="G460">
            <v>41</v>
          </cell>
        </row>
        <row r="461">
          <cell r="B461">
            <v>22110343</v>
          </cell>
          <cell r="C461" t="str">
            <v>MARRIERE</v>
          </cell>
          <cell r="D461" t="str">
            <v>PIERRE</v>
          </cell>
          <cell r="E461">
            <v>1</v>
          </cell>
          <cell r="F461" t="str">
            <v>6 x 45</v>
          </cell>
          <cell r="G461">
            <v>52</v>
          </cell>
        </row>
        <row r="462">
          <cell r="B462">
            <v>22108269</v>
          </cell>
          <cell r="C462" t="str">
            <v>MARSAL</v>
          </cell>
          <cell r="D462" t="str">
            <v>JULES</v>
          </cell>
          <cell r="E462">
            <v>5</v>
          </cell>
          <cell r="F462" t="str">
            <v>5 x 57.5</v>
          </cell>
          <cell r="G462">
            <v>64.5</v>
          </cell>
        </row>
        <row r="463">
          <cell r="B463">
            <v>22012585</v>
          </cell>
          <cell r="C463" t="str">
            <v>MARSAT</v>
          </cell>
          <cell r="D463" t="str">
            <v>FÉLIX</v>
          </cell>
          <cell r="E463">
            <v>2</v>
          </cell>
          <cell r="G463" t="str">
            <v>ABI</v>
          </cell>
        </row>
        <row r="464">
          <cell r="B464">
            <v>22118447</v>
          </cell>
          <cell r="C464" t="str">
            <v>MARTIN</v>
          </cell>
          <cell r="D464" t="str">
            <v>VICTOR</v>
          </cell>
          <cell r="E464">
            <v>2</v>
          </cell>
          <cell r="F464" t="str">
            <v>6 x 45</v>
          </cell>
          <cell r="G464">
            <v>52</v>
          </cell>
        </row>
        <row r="465">
          <cell r="B465">
            <v>22105412</v>
          </cell>
          <cell r="C465" t="str">
            <v>MARTINET</v>
          </cell>
          <cell r="D465" t="str">
            <v>MÉLISSA</v>
          </cell>
          <cell r="E465">
            <v>1</v>
          </cell>
          <cell r="F465" t="str">
            <v>6 x 30</v>
          </cell>
          <cell r="G465">
            <v>35</v>
          </cell>
        </row>
        <row r="466">
          <cell r="B466">
            <v>22106918</v>
          </cell>
          <cell r="C466" t="str">
            <v>MASSELOT</v>
          </cell>
          <cell r="D466" t="str">
            <v>OCÉANE</v>
          </cell>
          <cell r="E466">
            <v>6</v>
          </cell>
          <cell r="F466" t="str">
            <v>6 x 30</v>
          </cell>
          <cell r="G466">
            <v>35</v>
          </cell>
        </row>
        <row r="467">
          <cell r="B467">
            <v>22111052</v>
          </cell>
          <cell r="C467" t="str">
            <v>MASSON</v>
          </cell>
          <cell r="D467" t="str">
            <v>TRISTAN</v>
          </cell>
          <cell r="E467">
            <v>2</v>
          </cell>
          <cell r="F467" t="str">
            <v>1 x 55</v>
          </cell>
          <cell r="G467">
            <v>55</v>
          </cell>
        </row>
        <row r="468">
          <cell r="B468">
            <v>22112677</v>
          </cell>
          <cell r="C468" t="str">
            <v>MATHERN</v>
          </cell>
          <cell r="D468" t="str">
            <v>LILIAN</v>
          </cell>
          <cell r="E468">
            <v>7</v>
          </cell>
          <cell r="F468" t="str">
            <v>4 x 55</v>
          </cell>
          <cell r="G468">
            <v>60</v>
          </cell>
        </row>
        <row r="469">
          <cell r="B469">
            <v>22103144</v>
          </cell>
          <cell r="C469" t="str">
            <v>MATHERY</v>
          </cell>
          <cell r="D469" t="str">
            <v>NINON</v>
          </cell>
          <cell r="E469">
            <v>2</v>
          </cell>
          <cell r="F469" t="str">
            <v>3 x 45</v>
          </cell>
          <cell r="G469">
            <v>48</v>
          </cell>
        </row>
        <row r="470">
          <cell r="B470">
            <v>21910833</v>
          </cell>
          <cell r="C470" t="str">
            <v>MATOS SOUSA</v>
          </cell>
          <cell r="D470" t="str">
            <v>RODRIGO</v>
          </cell>
          <cell r="E470">
            <v>10</v>
          </cell>
          <cell r="F470" t="str">
            <v>6 x 40</v>
          </cell>
          <cell r="G470">
            <v>46</v>
          </cell>
        </row>
        <row r="471">
          <cell r="B471">
            <v>22007350</v>
          </cell>
          <cell r="C471" t="str">
            <v>MAUHIN</v>
          </cell>
          <cell r="D471" t="str">
            <v>TANGUY</v>
          </cell>
          <cell r="E471">
            <v>5</v>
          </cell>
          <cell r="G471" t="str">
            <v>ABI</v>
          </cell>
        </row>
        <row r="472">
          <cell r="B472">
            <v>22109926</v>
          </cell>
          <cell r="C472" t="str">
            <v>MAURER</v>
          </cell>
          <cell r="D472" t="str">
            <v>LENA</v>
          </cell>
          <cell r="E472">
            <v>6</v>
          </cell>
          <cell r="F472" t="str">
            <v>6 x 20</v>
          </cell>
          <cell r="G472">
            <v>23.5</v>
          </cell>
        </row>
        <row r="473">
          <cell r="B473">
            <v>22104702</v>
          </cell>
          <cell r="C473" t="str">
            <v>MAURIZE</v>
          </cell>
          <cell r="D473" t="str">
            <v>MARIE-AMALTHEE</v>
          </cell>
          <cell r="E473">
            <v>1</v>
          </cell>
          <cell r="F473" t="str">
            <v>2 x 25</v>
          </cell>
          <cell r="G473">
            <v>26</v>
          </cell>
        </row>
        <row r="474">
          <cell r="B474">
            <v>22109483</v>
          </cell>
          <cell r="C474" t="str">
            <v>MAUVIARD</v>
          </cell>
          <cell r="D474" t="str">
            <v>JULES</v>
          </cell>
          <cell r="E474">
            <v>2</v>
          </cell>
          <cell r="F474" t="str">
            <v>3 x 70</v>
          </cell>
          <cell r="G474">
            <v>74</v>
          </cell>
        </row>
        <row r="475">
          <cell r="B475">
            <v>22015056</v>
          </cell>
          <cell r="C475" t="str">
            <v>MAZELIN</v>
          </cell>
          <cell r="D475" t="str">
            <v>SIMON</v>
          </cell>
          <cell r="E475">
            <v>3</v>
          </cell>
          <cell r="F475" t="str">
            <v>3 x 90</v>
          </cell>
          <cell r="G475">
            <v>95</v>
          </cell>
        </row>
        <row r="476">
          <cell r="B476">
            <v>22120154</v>
          </cell>
          <cell r="C476" t="str">
            <v>MECHERI</v>
          </cell>
          <cell r="D476" t="str">
            <v>AYA</v>
          </cell>
          <cell r="E476">
            <v>10</v>
          </cell>
          <cell r="G476" t="str">
            <v>ABI</v>
          </cell>
        </row>
        <row r="477">
          <cell r="B477">
            <v>22106734</v>
          </cell>
          <cell r="C477" t="str">
            <v>MECKERT</v>
          </cell>
          <cell r="D477" t="str">
            <v>ANTOINE</v>
          </cell>
          <cell r="E477">
            <v>3</v>
          </cell>
          <cell r="F477" t="str">
            <v>5 x 55</v>
          </cell>
          <cell r="G477">
            <v>62</v>
          </cell>
        </row>
        <row r="478">
          <cell r="B478">
            <v>22014743</v>
          </cell>
          <cell r="C478" t="str">
            <v>MEGNIN</v>
          </cell>
          <cell r="D478" t="str">
            <v>IVANOE</v>
          </cell>
          <cell r="E478">
            <v>3</v>
          </cell>
          <cell r="G478" t="str">
            <v>ABI</v>
          </cell>
        </row>
        <row r="479">
          <cell r="B479">
            <v>22114831</v>
          </cell>
          <cell r="C479" t="str">
            <v>MEHAL</v>
          </cell>
          <cell r="D479" t="str">
            <v>LENA</v>
          </cell>
          <cell r="E479">
            <v>10</v>
          </cell>
          <cell r="F479" t="str">
            <v>6 x 35</v>
          </cell>
          <cell r="G479">
            <v>41</v>
          </cell>
        </row>
        <row r="480">
          <cell r="B480">
            <v>22011646</v>
          </cell>
          <cell r="C480" t="str">
            <v>MEHDI</v>
          </cell>
          <cell r="D480" t="str">
            <v>YASSINE</v>
          </cell>
          <cell r="E480">
            <v>1</v>
          </cell>
          <cell r="F480" t="str">
            <v>6 x 40</v>
          </cell>
          <cell r="G480">
            <v>46</v>
          </cell>
        </row>
        <row r="481">
          <cell r="B481">
            <v>22111550</v>
          </cell>
          <cell r="C481" t="str">
            <v>MEISTER</v>
          </cell>
          <cell r="D481" t="str">
            <v>LUCAS</v>
          </cell>
          <cell r="E481">
            <v>6</v>
          </cell>
          <cell r="F481" t="str">
            <v>6 x 52.5</v>
          </cell>
          <cell r="G481">
            <v>61</v>
          </cell>
        </row>
        <row r="482">
          <cell r="B482">
            <v>22111673</v>
          </cell>
          <cell r="C482" t="str">
            <v>MEJIDOV</v>
          </cell>
          <cell r="D482" t="str">
            <v>RIZVAN</v>
          </cell>
          <cell r="E482">
            <v>2</v>
          </cell>
          <cell r="F482" t="str">
            <v>4 x 65</v>
          </cell>
          <cell r="G482">
            <v>71</v>
          </cell>
        </row>
        <row r="483">
          <cell r="B483">
            <v>22117917</v>
          </cell>
          <cell r="C483" t="str">
            <v>MELO BOLANOS</v>
          </cell>
          <cell r="D483" t="str">
            <v>KEVIN</v>
          </cell>
          <cell r="E483">
            <v>2</v>
          </cell>
          <cell r="F483" t="str">
            <v>3 x 60</v>
          </cell>
          <cell r="G483">
            <v>64</v>
          </cell>
        </row>
        <row r="484">
          <cell r="B484">
            <v>22108002</v>
          </cell>
          <cell r="C484" t="str">
            <v>MERAL</v>
          </cell>
          <cell r="D484" t="str">
            <v>OMER FARUK</v>
          </cell>
          <cell r="E484">
            <v>6</v>
          </cell>
          <cell r="F484" t="str">
            <v>1 x 60</v>
          </cell>
          <cell r="G484">
            <v>60</v>
          </cell>
        </row>
        <row r="485">
          <cell r="B485">
            <v>22103538</v>
          </cell>
          <cell r="C485" t="str">
            <v>MERCIER</v>
          </cell>
          <cell r="D485" t="str">
            <v>LOUISE</v>
          </cell>
          <cell r="E485">
            <v>1</v>
          </cell>
          <cell r="F485" t="str">
            <v>1 x 20</v>
          </cell>
          <cell r="G485">
            <v>20</v>
          </cell>
        </row>
        <row r="486">
          <cell r="B486">
            <v>22104201</v>
          </cell>
          <cell r="C486" t="str">
            <v>MERCKEL</v>
          </cell>
          <cell r="D486" t="str">
            <v>ADAM</v>
          </cell>
          <cell r="E486">
            <v>7</v>
          </cell>
          <cell r="F486" t="str">
            <v>6 x 60</v>
          </cell>
          <cell r="G486">
            <v>70</v>
          </cell>
        </row>
        <row r="487">
          <cell r="B487">
            <v>22002493</v>
          </cell>
          <cell r="C487" t="str">
            <v>MERTZ</v>
          </cell>
          <cell r="D487" t="str">
            <v>HUSEYIN</v>
          </cell>
          <cell r="E487">
            <v>2</v>
          </cell>
          <cell r="G487" t="str">
            <v>ABI</v>
          </cell>
        </row>
        <row r="488">
          <cell r="B488">
            <v>22015233</v>
          </cell>
          <cell r="C488" t="str">
            <v>MERZOUGUI</v>
          </cell>
          <cell r="D488" t="str">
            <v>ILAN</v>
          </cell>
          <cell r="E488">
            <v>5</v>
          </cell>
          <cell r="G488" t="str">
            <v>ABI</v>
          </cell>
        </row>
        <row r="489">
          <cell r="B489">
            <v>22010550</v>
          </cell>
          <cell r="C489" t="str">
            <v>METZGER</v>
          </cell>
          <cell r="D489" t="str">
            <v>TRISTAN</v>
          </cell>
          <cell r="E489">
            <v>3</v>
          </cell>
          <cell r="G489" t="str">
            <v>ABI</v>
          </cell>
        </row>
        <row r="490">
          <cell r="B490">
            <v>22113848</v>
          </cell>
          <cell r="C490" t="str">
            <v>MEYER</v>
          </cell>
          <cell r="D490" t="str">
            <v>ERINE</v>
          </cell>
          <cell r="E490">
            <v>3</v>
          </cell>
          <cell r="F490" t="str">
            <v>4 x 35</v>
          </cell>
          <cell r="G490">
            <v>38</v>
          </cell>
        </row>
        <row r="491">
          <cell r="B491">
            <v>22107598</v>
          </cell>
          <cell r="C491" t="str">
            <v>MEYER</v>
          </cell>
          <cell r="D491" t="str">
            <v>HUGO</v>
          </cell>
          <cell r="E491">
            <v>1</v>
          </cell>
          <cell r="G491" t="str">
            <v>ABI</v>
          </cell>
        </row>
        <row r="492">
          <cell r="B492">
            <v>22103727</v>
          </cell>
          <cell r="C492" t="str">
            <v>MEYER</v>
          </cell>
          <cell r="D492" t="str">
            <v>LISA</v>
          </cell>
          <cell r="E492">
            <v>2</v>
          </cell>
          <cell r="F492" t="str">
            <v>1 x 40</v>
          </cell>
          <cell r="G492">
            <v>40</v>
          </cell>
        </row>
        <row r="493">
          <cell r="B493">
            <v>22004503</v>
          </cell>
          <cell r="C493" t="str">
            <v>MEYER</v>
          </cell>
          <cell r="D493" t="str">
            <v>RAPHAËL</v>
          </cell>
          <cell r="E493">
            <v>4</v>
          </cell>
          <cell r="G493" t="str">
            <v>ABI</v>
          </cell>
        </row>
        <row r="494">
          <cell r="B494">
            <v>22108057</v>
          </cell>
          <cell r="C494" t="str">
            <v>MICHEL</v>
          </cell>
          <cell r="D494" t="str">
            <v>CONSTANCE</v>
          </cell>
          <cell r="E494">
            <v>8</v>
          </cell>
          <cell r="F494" t="str">
            <v>6 x 25</v>
          </cell>
          <cell r="G494">
            <v>29</v>
          </cell>
        </row>
        <row r="495">
          <cell r="B495">
            <v>22009745</v>
          </cell>
          <cell r="C495" t="str">
            <v>MICHEL--LEBLOIS</v>
          </cell>
          <cell r="D495" t="str">
            <v>MARIUS</v>
          </cell>
          <cell r="E495">
            <v>10</v>
          </cell>
          <cell r="G495" t="str">
            <v>ABI</v>
          </cell>
        </row>
        <row r="496">
          <cell r="B496">
            <v>22105157</v>
          </cell>
          <cell r="C496" t="str">
            <v>MICHON</v>
          </cell>
          <cell r="D496" t="str">
            <v>ROMAIN</v>
          </cell>
          <cell r="E496">
            <v>6</v>
          </cell>
          <cell r="F496" t="str">
            <v>2 x 50</v>
          </cell>
          <cell r="G496">
            <v>51</v>
          </cell>
        </row>
        <row r="497">
          <cell r="B497">
            <v>22012755</v>
          </cell>
          <cell r="C497" t="str">
            <v>MISDJAN</v>
          </cell>
          <cell r="D497" t="str">
            <v>BIORAN</v>
          </cell>
          <cell r="E497">
            <v>6</v>
          </cell>
          <cell r="G497" t="str">
            <v>ABI</v>
          </cell>
        </row>
        <row r="498">
          <cell r="B498">
            <v>21914334</v>
          </cell>
          <cell r="C498" t="str">
            <v>MOATAMEDI</v>
          </cell>
          <cell r="D498" t="str">
            <v>NAVID</v>
          </cell>
          <cell r="E498">
            <v>3</v>
          </cell>
          <cell r="G498" t="str">
            <v>ABI</v>
          </cell>
        </row>
        <row r="499">
          <cell r="B499">
            <v>22104910</v>
          </cell>
          <cell r="C499" t="str">
            <v>MONTEIRO</v>
          </cell>
          <cell r="D499" t="str">
            <v>LOANE</v>
          </cell>
          <cell r="E499">
            <v>6</v>
          </cell>
          <cell r="F499" t="str">
            <v>4 x 25</v>
          </cell>
          <cell r="G499">
            <v>27</v>
          </cell>
        </row>
        <row r="500">
          <cell r="B500">
            <v>22014343</v>
          </cell>
          <cell r="C500" t="str">
            <v>MONTENERI</v>
          </cell>
          <cell r="D500" t="str">
            <v>MAXIME</v>
          </cell>
          <cell r="E500">
            <v>3</v>
          </cell>
          <cell r="G500" t="str">
            <v>ABI</v>
          </cell>
        </row>
        <row r="501">
          <cell r="B501">
            <v>22118214</v>
          </cell>
          <cell r="C501" t="str">
            <v>MONTES-TERVILLOT</v>
          </cell>
          <cell r="D501" t="str">
            <v>LOU</v>
          </cell>
          <cell r="E501">
            <v>2</v>
          </cell>
          <cell r="F501" t="str">
            <v>6 x 75</v>
          </cell>
          <cell r="G501">
            <v>87</v>
          </cell>
        </row>
        <row r="502">
          <cell r="B502">
            <v>22116030</v>
          </cell>
          <cell r="C502" t="str">
            <v>MONTIEL</v>
          </cell>
          <cell r="D502" t="str">
            <v>ALLAN</v>
          </cell>
          <cell r="E502">
            <v>8</v>
          </cell>
          <cell r="F502" t="str">
            <v>3 x 70</v>
          </cell>
          <cell r="G502">
            <v>74</v>
          </cell>
        </row>
        <row r="503">
          <cell r="B503">
            <v>22118866</v>
          </cell>
          <cell r="C503" t="str">
            <v>MOONIEN</v>
          </cell>
          <cell r="D503" t="str">
            <v>ADAM</v>
          </cell>
          <cell r="E503">
            <v>2</v>
          </cell>
          <cell r="G503" t="str">
            <v>ABI</v>
          </cell>
        </row>
        <row r="504">
          <cell r="B504">
            <v>22103696</v>
          </cell>
          <cell r="C504" t="str">
            <v>MORANTE</v>
          </cell>
          <cell r="D504" t="str">
            <v>LUCAS</v>
          </cell>
          <cell r="E504">
            <v>1</v>
          </cell>
          <cell r="F504" t="str">
            <v>5 x 80</v>
          </cell>
          <cell r="G504">
            <v>90</v>
          </cell>
        </row>
        <row r="505">
          <cell r="B505">
            <v>22006350</v>
          </cell>
          <cell r="C505" t="str">
            <v>MOREAU</v>
          </cell>
          <cell r="D505" t="str">
            <v>SYDNEY</v>
          </cell>
          <cell r="E505">
            <v>2</v>
          </cell>
          <cell r="G505" t="str">
            <v>ABI</v>
          </cell>
        </row>
        <row r="506">
          <cell r="B506">
            <v>22104853</v>
          </cell>
          <cell r="C506" t="str">
            <v>MORGENTHALER</v>
          </cell>
          <cell r="D506" t="str">
            <v>GAËL</v>
          </cell>
          <cell r="E506">
            <v>2</v>
          </cell>
          <cell r="F506" t="str">
            <v>3 x 60</v>
          </cell>
          <cell r="G506">
            <v>64</v>
          </cell>
        </row>
        <row r="507">
          <cell r="B507">
            <v>22107259</v>
          </cell>
          <cell r="C507" t="str">
            <v>MORI</v>
          </cell>
          <cell r="D507" t="str">
            <v>ROBIN</v>
          </cell>
          <cell r="E507">
            <v>4</v>
          </cell>
          <cell r="F507" t="str">
            <v>6 x 55</v>
          </cell>
          <cell r="G507">
            <v>64</v>
          </cell>
        </row>
        <row r="508">
          <cell r="B508">
            <v>22103738</v>
          </cell>
          <cell r="C508" t="str">
            <v>MORIO</v>
          </cell>
          <cell r="D508" t="str">
            <v>EMELINE</v>
          </cell>
          <cell r="E508">
            <v>8</v>
          </cell>
          <cell r="F508" t="str">
            <v>6 x 20</v>
          </cell>
          <cell r="G508">
            <v>23.5</v>
          </cell>
        </row>
        <row r="509">
          <cell r="B509">
            <v>22107703</v>
          </cell>
          <cell r="C509" t="str">
            <v>MOUTH</v>
          </cell>
          <cell r="D509" t="str">
            <v>QUENTIN</v>
          </cell>
          <cell r="E509">
            <v>6</v>
          </cell>
          <cell r="F509" t="str">
            <v>3 x 50</v>
          </cell>
          <cell r="G509">
            <v>53</v>
          </cell>
        </row>
        <row r="510">
          <cell r="B510">
            <v>22120233</v>
          </cell>
          <cell r="C510" t="str">
            <v>MUKOKA</v>
          </cell>
          <cell r="D510" t="str">
            <v>SERGE</v>
          </cell>
          <cell r="E510">
            <v>10</v>
          </cell>
          <cell r="F510" t="str">
            <v>6 x 20</v>
          </cell>
          <cell r="G510">
            <v>23.5</v>
          </cell>
        </row>
        <row r="511">
          <cell r="B511">
            <v>22112409</v>
          </cell>
          <cell r="C511" t="str">
            <v>MULENDA</v>
          </cell>
          <cell r="D511" t="str">
            <v>BECUMENCE</v>
          </cell>
          <cell r="E511">
            <v>6</v>
          </cell>
          <cell r="F511" t="str">
            <v>6 x 50</v>
          </cell>
          <cell r="G511">
            <v>58</v>
          </cell>
        </row>
        <row r="512">
          <cell r="B512">
            <v>22111464</v>
          </cell>
          <cell r="C512" t="str">
            <v>MULLENBACH</v>
          </cell>
          <cell r="D512" t="str">
            <v>HUGO</v>
          </cell>
          <cell r="E512">
            <v>6</v>
          </cell>
          <cell r="F512" t="str">
            <v>1 x 65</v>
          </cell>
          <cell r="G512">
            <v>65</v>
          </cell>
        </row>
        <row r="513">
          <cell r="B513">
            <v>22106843</v>
          </cell>
          <cell r="C513" t="str">
            <v>MULLER</v>
          </cell>
          <cell r="D513" t="str">
            <v>ELIOT</v>
          </cell>
          <cell r="E513">
            <v>4</v>
          </cell>
          <cell r="F513" t="str">
            <v>1 x 62.5</v>
          </cell>
          <cell r="G513">
            <v>62.5</v>
          </cell>
        </row>
        <row r="514">
          <cell r="B514">
            <v>22107220</v>
          </cell>
          <cell r="C514" t="str">
            <v>MULLER</v>
          </cell>
          <cell r="D514" t="str">
            <v>ETHAN</v>
          </cell>
          <cell r="E514">
            <v>7</v>
          </cell>
          <cell r="F514" t="str">
            <v>6 x 45</v>
          </cell>
          <cell r="G514">
            <v>52</v>
          </cell>
        </row>
        <row r="515">
          <cell r="B515">
            <v>22007280</v>
          </cell>
          <cell r="C515" t="str">
            <v>MULLER</v>
          </cell>
          <cell r="D515" t="str">
            <v>HUGO</v>
          </cell>
          <cell r="E515">
            <v>5</v>
          </cell>
          <cell r="G515" t="str">
            <v>ABI</v>
          </cell>
        </row>
        <row r="516">
          <cell r="B516">
            <v>22105901</v>
          </cell>
          <cell r="C516" t="str">
            <v>MULLER</v>
          </cell>
          <cell r="D516" t="str">
            <v>LOUISON</v>
          </cell>
          <cell r="E516">
            <v>10</v>
          </cell>
          <cell r="F516" t="str">
            <v>4 x 70</v>
          </cell>
          <cell r="G516">
            <v>76</v>
          </cell>
        </row>
        <row r="517">
          <cell r="B517">
            <v>22113184</v>
          </cell>
          <cell r="C517" t="str">
            <v>MULLER</v>
          </cell>
          <cell r="D517" t="str">
            <v>OCEANNE</v>
          </cell>
          <cell r="E517">
            <v>3</v>
          </cell>
          <cell r="G517" t="str">
            <v>ABI</v>
          </cell>
        </row>
        <row r="518">
          <cell r="B518">
            <v>22110624</v>
          </cell>
          <cell r="C518" t="str">
            <v>MULLIQI</v>
          </cell>
          <cell r="D518" t="str">
            <v>LAURENT</v>
          </cell>
          <cell r="E518">
            <v>10</v>
          </cell>
          <cell r="G518" t="str">
            <v>ABI</v>
          </cell>
        </row>
        <row r="519">
          <cell r="B519">
            <v>22118061</v>
          </cell>
          <cell r="C519" t="str">
            <v>MURER</v>
          </cell>
          <cell r="D519" t="str">
            <v>LOUIS</v>
          </cell>
          <cell r="E519">
            <v>9</v>
          </cell>
          <cell r="F519" t="str">
            <v>6 x 40</v>
          </cell>
          <cell r="G519">
            <v>46</v>
          </cell>
        </row>
        <row r="520">
          <cell r="B520">
            <v>22113852</v>
          </cell>
          <cell r="C520" t="str">
            <v>MUSAEV</v>
          </cell>
          <cell r="D520" t="str">
            <v>DENI</v>
          </cell>
          <cell r="E520">
            <v>2</v>
          </cell>
          <cell r="F520" t="str">
            <v>4 x 60</v>
          </cell>
          <cell r="G520">
            <v>65</v>
          </cell>
        </row>
        <row r="521">
          <cell r="B521">
            <v>22114378</v>
          </cell>
          <cell r="C521" t="str">
            <v>NAFATI</v>
          </cell>
          <cell r="D521" t="str">
            <v>ABDEL-BADIH</v>
          </cell>
          <cell r="E521">
            <v>8</v>
          </cell>
          <cell r="F521" t="str">
            <v>2 x 100</v>
          </cell>
          <cell r="G521">
            <v>103</v>
          </cell>
        </row>
        <row r="522">
          <cell r="B522">
            <v>22111919</v>
          </cell>
          <cell r="C522" t="str">
            <v>NAGEL</v>
          </cell>
          <cell r="D522" t="str">
            <v>ARTHUR</v>
          </cell>
          <cell r="E522">
            <v>5</v>
          </cell>
          <cell r="F522" t="str">
            <v>5 x 65</v>
          </cell>
          <cell r="G522">
            <v>73</v>
          </cell>
        </row>
        <row r="523">
          <cell r="B523">
            <v>22008074</v>
          </cell>
          <cell r="C523" t="str">
            <v>NAITLAMAAZ</v>
          </cell>
          <cell r="D523" t="str">
            <v>IMRANE YANIS</v>
          </cell>
          <cell r="E523">
            <v>1</v>
          </cell>
          <cell r="G523" t="str">
            <v>ABI</v>
          </cell>
        </row>
        <row r="524">
          <cell r="B524">
            <v>22120613</v>
          </cell>
          <cell r="C524" t="str">
            <v>NAJEM</v>
          </cell>
          <cell r="D524" t="str">
            <v>IHSANE</v>
          </cell>
          <cell r="E524">
            <v>3</v>
          </cell>
          <cell r="F524" t="str">
            <v>6 x 80</v>
          </cell>
          <cell r="G524">
            <v>93</v>
          </cell>
        </row>
        <row r="525">
          <cell r="B525">
            <v>22107191</v>
          </cell>
          <cell r="C525" t="str">
            <v>NARTH</v>
          </cell>
          <cell r="D525" t="str">
            <v>MATTEO</v>
          </cell>
          <cell r="E525">
            <v>9</v>
          </cell>
          <cell r="F525" t="str">
            <v>3 x 47.5</v>
          </cell>
          <cell r="G525">
            <v>50.5</v>
          </cell>
        </row>
        <row r="526">
          <cell r="B526">
            <v>22105421</v>
          </cell>
          <cell r="C526" t="str">
            <v>NAUROY</v>
          </cell>
          <cell r="D526" t="str">
            <v>SALOME</v>
          </cell>
          <cell r="E526">
            <v>1</v>
          </cell>
          <cell r="F526" t="str">
            <v>2 x 30</v>
          </cell>
          <cell r="G526">
            <v>31</v>
          </cell>
        </row>
        <row r="527">
          <cell r="B527">
            <v>22105644</v>
          </cell>
          <cell r="C527" t="str">
            <v>N'DINGA</v>
          </cell>
          <cell r="D527" t="str">
            <v>TSENDZEL</v>
          </cell>
          <cell r="E527">
            <v>10</v>
          </cell>
          <cell r="F527" t="str">
            <v>6 x 65</v>
          </cell>
          <cell r="G527">
            <v>75.5</v>
          </cell>
        </row>
        <row r="528">
          <cell r="B528">
            <v>22114471</v>
          </cell>
          <cell r="C528" t="str">
            <v>NEGRE</v>
          </cell>
          <cell r="D528" t="str">
            <v>THIBAUT</v>
          </cell>
          <cell r="E528">
            <v>5</v>
          </cell>
          <cell r="F528" t="str">
            <v>6 x 30</v>
          </cell>
          <cell r="G528">
            <v>35</v>
          </cell>
        </row>
        <row r="529">
          <cell r="B529">
            <v>22009683</v>
          </cell>
          <cell r="C529" t="str">
            <v>NÉROME</v>
          </cell>
          <cell r="D529" t="str">
            <v>JORY</v>
          </cell>
          <cell r="E529">
            <v>4</v>
          </cell>
          <cell r="G529" t="str">
            <v>ABI</v>
          </cell>
        </row>
        <row r="530">
          <cell r="B530">
            <v>22117804</v>
          </cell>
          <cell r="C530" t="str">
            <v>NGUIAMBA</v>
          </cell>
          <cell r="D530" t="str">
            <v>BASTIEN</v>
          </cell>
          <cell r="E530">
            <v>5</v>
          </cell>
          <cell r="F530" t="str">
            <v>1 x 65</v>
          </cell>
          <cell r="G530">
            <v>65</v>
          </cell>
        </row>
        <row r="531">
          <cell r="B531">
            <v>22115358</v>
          </cell>
          <cell r="C531" t="str">
            <v>NICKLER</v>
          </cell>
          <cell r="D531" t="str">
            <v>LANA</v>
          </cell>
          <cell r="E531">
            <v>6</v>
          </cell>
          <cell r="F531" t="str">
            <v>6 x 30</v>
          </cell>
          <cell r="G531">
            <v>35</v>
          </cell>
        </row>
        <row r="532">
          <cell r="B532">
            <v>22014202</v>
          </cell>
          <cell r="C532" t="str">
            <v>NKODIA</v>
          </cell>
          <cell r="D532" t="str">
            <v>JASON</v>
          </cell>
          <cell r="E532">
            <v>7</v>
          </cell>
          <cell r="F532" t="str">
            <v>6 x 70</v>
          </cell>
          <cell r="G532">
            <v>81</v>
          </cell>
        </row>
        <row r="533">
          <cell r="B533">
            <v>22116601</v>
          </cell>
          <cell r="C533" t="str">
            <v>NOE</v>
          </cell>
          <cell r="D533" t="str">
            <v>YANNIS</v>
          </cell>
          <cell r="E533">
            <v>9</v>
          </cell>
          <cell r="F533" t="str">
            <v>6 x 40</v>
          </cell>
          <cell r="G533">
            <v>46</v>
          </cell>
        </row>
        <row r="534">
          <cell r="B534">
            <v>22109001</v>
          </cell>
          <cell r="C534" t="str">
            <v>NOEL</v>
          </cell>
          <cell r="D534" t="str">
            <v>JADE</v>
          </cell>
          <cell r="E534">
            <v>7</v>
          </cell>
          <cell r="F534" t="str">
            <v>1 x 40</v>
          </cell>
          <cell r="G534">
            <v>40</v>
          </cell>
        </row>
        <row r="535">
          <cell r="B535">
            <v>22117420</v>
          </cell>
          <cell r="C535" t="str">
            <v>NONNENMACHER</v>
          </cell>
          <cell r="D535" t="str">
            <v>BRUNO</v>
          </cell>
          <cell r="E535">
            <v>8</v>
          </cell>
          <cell r="F535" t="str">
            <v>6 x 45</v>
          </cell>
          <cell r="G535">
            <v>52</v>
          </cell>
        </row>
        <row r="536">
          <cell r="B536">
            <v>22108149</v>
          </cell>
          <cell r="C536" t="str">
            <v>OBERTIN</v>
          </cell>
          <cell r="D536" t="str">
            <v>GABIN</v>
          </cell>
          <cell r="E536">
            <v>9</v>
          </cell>
          <cell r="F536" t="str">
            <v>6 x 65</v>
          </cell>
          <cell r="G536">
            <v>76</v>
          </cell>
        </row>
        <row r="537">
          <cell r="B537">
            <v>22013113</v>
          </cell>
          <cell r="C537" t="str">
            <v>OBRY</v>
          </cell>
          <cell r="D537" t="str">
            <v>CLEMENT</v>
          </cell>
          <cell r="E537">
            <v>2</v>
          </cell>
          <cell r="F537" t="str">
            <v>3 x 50</v>
          </cell>
          <cell r="G537">
            <v>53</v>
          </cell>
        </row>
        <row r="538">
          <cell r="B538">
            <v>22111449</v>
          </cell>
          <cell r="C538" t="str">
            <v>OELRICH</v>
          </cell>
          <cell r="D538" t="str">
            <v>MATTIS</v>
          </cell>
          <cell r="E538">
            <v>5</v>
          </cell>
          <cell r="F538" t="str">
            <v>3 x 55</v>
          </cell>
          <cell r="G538">
            <v>58</v>
          </cell>
        </row>
        <row r="539">
          <cell r="B539">
            <v>22106785</v>
          </cell>
          <cell r="C539" t="str">
            <v>OGRZALL</v>
          </cell>
          <cell r="D539" t="str">
            <v>SAMUEL</v>
          </cell>
          <cell r="E539">
            <v>5</v>
          </cell>
          <cell r="G539" t="str">
            <v>ABI</v>
          </cell>
        </row>
        <row r="540">
          <cell r="B540">
            <v>22105128</v>
          </cell>
          <cell r="C540" t="str">
            <v>OSTERMANN</v>
          </cell>
          <cell r="D540" t="str">
            <v>TIMOTHÉ</v>
          </cell>
          <cell r="E540">
            <v>8</v>
          </cell>
          <cell r="F540" t="str">
            <v>6 x 45</v>
          </cell>
          <cell r="G540">
            <v>52</v>
          </cell>
        </row>
        <row r="541">
          <cell r="B541">
            <v>22107070</v>
          </cell>
          <cell r="C541" t="str">
            <v>OTTINGER</v>
          </cell>
          <cell r="D541" t="str">
            <v>EMILIEN</v>
          </cell>
          <cell r="E541">
            <v>3</v>
          </cell>
          <cell r="F541" t="str">
            <v>1 x 60</v>
          </cell>
          <cell r="G541">
            <v>60</v>
          </cell>
        </row>
        <row r="542">
          <cell r="B542">
            <v>22014390</v>
          </cell>
          <cell r="C542" t="str">
            <v>OUALDKADI</v>
          </cell>
          <cell r="D542" t="str">
            <v>SHIREL</v>
          </cell>
          <cell r="E542">
            <v>7</v>
          </cell>
          <cell r="F542" t="str">
            <v>6 x 15</v>
          </cell>
          <cell r="G542">
            <v>18</v>
          </cell>
        </row>
        <row r="543">
          <cell r="B543">
            <v>22106302</v>
          </cell>
          <cell r="C543" t="str">
            <v>OUDET</v>
          </cell>
          <cell r="D543" t="str">
            <v>OCÉANE</v>
          </cell>
          <cell r="E543">
            <v>6</v>
          </cell>
          <cell r="F543" t="str">
            <v>5 x 32.5</v>
          </cell>
          <cell r="G543">
            <v>37</v>
          </cell>
        </row>
        <row r="544">
          <cell r="B544">
            <v>22109340</v>
          </cell>
          <cell r="C544" t="str">
            <v>OUEDRAOGO--SEILLY</v>
          </cell>
          <cell r="D544" t="str">
            <v>NINA</v>
          </cell>
          <cell r="E544">
            <v>10</v>
          </cell>
          <cell r="F544" t="str">
            <v>1 x 45</v>
          </cell>
          <cell r="G544">
            <v>45</v>
          </cell>
        </row>
        <row r="545">
          <cell r="B545">
            <v>22118571</v>
          </cell>
          <cell r="C545" t="str">
            <v>OZDEMIR</v>
          </cell>
          <cell r="D545" t="str">
            <v>SELENA</v>
          </cell>
          <cell r="E545">
            <v>7</v>
          </cell>
          <cell r="F545" t="str">
            <v>3 x 37.5</v>
          </cell>
          <cell r="G545">
            <v>39.5</v>
          </cell>
        </row>
        <row r="546">
          <cell r="B546">
            <v>22111091</v>
          </cell>
          <cell r="C546" t="str">
            <v>PAGGIN</v>
          </cell>
          <cell r="D546" t="str">
            <v>THIBAUT</v>
          </cell>
          <cell r="E546">
            <v>10</v>
          </cell>
          <cell r="F546" t="str">
            <v>dispensé</v>
          </cell>
          <cell r="G546" t="str">
            <v>DSP</v>
          </cell>
        </row>
        <row r="547">
          <cell r="B547">
            <v>22111380</v>
          </cell>
          <cell r="C547" t="str">
            <v>PAMART</v>
          </cell>
          <cell r="D547" t="str">
            <v>FLORIAN</v>
          </cell>
          <cell r="E547">
            <v>8</v>
          </cell>
          <cell r="F547" t="str">
            <v>6 x 80</v>
          </cell>
          <cell r="G547">
            <v>93</v>
          </cell>
        </row>
        <row r="548">
          <cell r="B548">
            <v>22111792</v>
          </cell>
          <cell r="C548" t="str">
            <v>PANSA</v>
          </cell>
          <cell r="D548" t="str">
            <v>FRANCHESCO</v>
          </cell>
          <cell r="E548">
            <v>1</v>
          </cell>
          <cell r="F548" t="str">
            <v>3 x 55</v>
          </cell>
          <cell r="G548">
            <v>58</v>
          </cell>
        </row>
        <row r="549">
          <cell r="B549">
            <v>22110649</v>
          </cell>
          <cell r="C549" t="str">
            <v>PARENA</v>
          </cell>
          <cell r="D549" t="str">
            <v>RAOUL</v>
          </cell>
          <cell r="E549">
            <v>5</v>
          </cell>
          <cell r="F549" t="str">
            <v>2 x 90</v>
          </cell>
          <cell r="G549">
            <v>93</v>
          </cell>
        </row>
        <row r="550">
          <cell r="B550">
            <v>22007234</v>
          </cell>
          <cell r="C550" t="str">
            <v>PARQUIER</v>
          </cell>
          <cell r="D550" t="str">
            <v>MARGO</v>
          </cell>
          <cell r="E550">
            <v>5</v>
          </cell>
          <cell r="G550" t="str">
            <v>ABI</v>
          </cell>
        </row>
        <row r="551">
          <cell r="B551">
            <v>22015397</v>
          </cell>
          <cell r="C551" t="str">
            <v>PECHIN</v>
          </cell>
          <cell r="D551" t="str">
            <v>KYLIAN</v>
          </cell>
          <cell r="E551">
            <v>8</v>
          </cell>
          <cell r="F551" t="str">
            <v>3 x 65</v>
          </cell>
          <cell r="G551">
            <v>69</v>
          </cell>
        </row>
        <row r="552">
          <cell r="B552">
            <v>22113551</v>
          </cell>
          <cell r="C552" t="str">
            <v>PELAMATTI</v>
          </cell>
          <cell r="D552" t="str">
            <v>KATIE</v>
          </cell>
          <cell r="E552">
            <v>1</v>
          </cell>
          <cell r="F552" t="str">
            <v>4 x 45</v>
          </cell>
          <cell r="G552">
            <v>49</v>
          </cell>
        </row>
        <row r="553">
          <cell r="B553">
            <v>22110712</v>
          </cell>
          <cell r="C553" t="str">
            <v>PELKA</v>
          </cell>
          <cell r="D553" t="str">
            <v>EDWIN</v>
          </cell>
          <cell r="E553">
            <v>10</v>
          </cell>
          <cell r="F553" t="str">
            <v>6 x 75</v>
          </cell>
          <cell r="G553">
            <v>87</v>
          </cell>
        </row>
        <row r="554">
          <cell r="B554">
            <v>22111418</v>
          </cell>
          <cell r="C554" t="str">
            <v>PERINET</v>
          </cell>
          <cell r="D554" t="str">
            <v>MATTEO</v>
          </cell>
          <cell r="E554">
            <v>10</v>
          </cell>
          <cell r="F554" t="str">
            <v>6 x 45</v>
          </cell>
          <cell r="G554">
            <v>52</v>
          </cell>
        </row>
        <row r="555">
          <cell r="B555">
            <v>22015482</v>
          </cell>
          <cell r="C555" t="str">
            <v>PERNOT</v>
          </cell>
          <cell r="D555" t="str">
            <v>ANAÏS</v>
          </cell>
          <cell r="E555">
            <v>3</v>
          </cell>
          <cell r="F555" t="str">
            <v>2 x 37.5</v>
          </cell>
          <cell r="G555">
            <v>38.5</v>
          </cell>
        </row>
        <row r="556">
          <cell r="B556">
            <v>22108441</v>
          </cell>
          <cell r="C556" t="str">
            <v>PESCH</v>
          </cell>
          <cell r="D556" t="str">
            <v>KOLYA</v>
          </cell>
          <cell r="E556">
            <v>4</v>
          </cell>
          <cell r="F556" t="str">
            <v>6 x 55</v>
          </cell>
          <cell r="G556">
            <v>64</v>
          </cell>
        </row>
        <row r="557">
          <cell r="B557">
            <v>22011784</v>
          </cell>
          <cell r="C557" t="str">
            <v>PESTELARD</v>
          </cell>
          <cell r="D557" t="str">
            <v>LOUIS</v>
          </cell>
          <cell r="E557">
            <v>1</v>
          </cell>
          <cell r="F557" t="str">
            <v>3 x 55</v>
          </cell>
          <cell r="G557">
            <v>58</v>
          </cell>
        </row>
        <row r="558">
          <cell r="B558">
            <v>22105549</v>
          </cell>
          <cell r="C558" t="str">
            <v>PFLIMLIN</v>
          </cell>
          <cell r="D558" t="str">
            <v>LÉA</v>
          </cell>
          <cell r="E558">
            <v>10</v>
          </cell>
          <cell r="F558" t="str">
            <v>6 x 30</v>
          </cell>
          <cell r="G558">
            <v>35</v>
          </cell>
        </row>
        <row r="559">
          <cell r="B559">
            <v>22107987</v>
          </cell>
          <cell r="C559" t="str">
            <v>PHAL</v>
          </cell>
          <cell r="D559" t="str">
            <v>LAURYN</v>
          </cell>
          <cell r="E559">
            <v>6</v>
          </cell>
          <cell r="F559" t="str">
            <v>3 x 25</v>
          </cell>
          <cell r="G559">
            <v>27</v>
          </cell>
        </row>
        <row r="560">
          <cell r="B560">
            <v>22105268</v>
          </cell>
          <cell r="C560" t="str">
            <v>PIAZZON</v>
          </cell>
          <cell r="D560" t="str">
            <v>ROMAIN</v>
          </cell>
          <cell r="E560">
            <v>1</v>
          </cell>
          <cell r="F560" t="str">
            <v>1 x 65</v>
          </cell>
          <cell r="G560">
            <v>65</v>
          </cell>
        </row>
        <row r="561">
          <cell r="B561">
            <v>22107652</v>
          </cell>
          <cell r="C561" t="str">
            <v>PLOTZE</v>
          </cell>
          <cell r="D561" t="str">
            <v>TINO</v>
          </cell>
          <cell r="E561">
            <v>1</v>
          </cell>
          <cell r="F561" t="str">
            <v>1 x 50</v>
          </cell>
          <cell r="G561">
            <v>50</v>
          </cell>
        </row>
        <row r="562">
          <cell r="B562">
            <v>22109164</v>
          </cell>
          <cell r="C562" t="str">
            <v>POIRÉ</v>
          </cell>
          <cell r="D562" t="str">
            <v>LOÏS</v>
          </cell>
          <cell r="E562">
            <v>5</v>
          </cell>
          <cell r="F562" t="str">
            <v>5 x 45</v>
          </cell>
          <cell r="G562">
            <v>51</v>
          </cell>
        </row>
        <row r="563">
          <cell r="B563">
            <v>22010816</v>
          </cell>
          <cell r="C563" t="str">
            <v>PROVOT</v>
          </cell>
          <cell r="D563" t="str">
            <v>DAVID</v>
          </cell>
          <cell r="E563">
            <v>4</v>
          </cell>
          <cell r="G563" t="str">
            <v>ABI</v>
          </cell>
        </row>
        <row r="564">
          <cell r="B564">
            <v>22004276</v>
          </cell>
          <cell r="C564" t="str">
            <v>PUGLIESE</v>
          </cell>
          <cell r="D564" t="str">
            <v>JOHANN</v>
          </cell>
          <cell r="E564">
            <v>1</v>
          </cell>
          <cell r="F564" t="str">
            <v>5 x 65</v>
          </cell>
          <cell r="G564">
            <v>73</v>
          </cell>
        </row>
        <row r="565">
          <cell r="B565">
            <v>22112317</v>
          </cell>
          <cell r="C565" t="str">
            <v>QUENAULT</v>
          </cell>
          <cell r="D565" t="str">
            <v>RAPHAEL</v>
          </cell>
          <cell r="E565">
            <v>3</v>
          </cell>
          <cell r="F565" t="str">
            <v>3 x 80</v>
          </cell>
          <cell r="G565">
            <v>85</v>
          </cell>
        </row>
        <row r="566">
          <cell r="B566">
            <v>22007307</v>
          </cell>
          <cell r="C566" t="str">
            <v>RACON</v>
          </cell>
          <cell r="D566" t="str">
            <v>SAMUEL</v>
          </cell>
          <cell r="E566">
            <v>7</v>
          </cell>
          <cell r="F566" t="str">
            <v>2 x 85</v>
          </cell>
          <cell r="G566">
            <v>87</v>
          </cell>
        </row>
        <row r="567">
          <cell r="B567">
            <v>22003012</v>
          </cell>
          <cell r="C567" t="str">
            <v>RAFFIN</v>
          </cell>
          <cell r="D567" t="str">
            <v>JULIEN</v>
          </cell>
          <cell r="E567">
            <v>8</v>
          </cell>
          <cell r="F567" t="str">
            <v>1 x 90</v>
          </cell>
          <cell r="G567">
            <v>90</v>
          </cell>
        </row>
        <row r="568">
          <cell r="B568">
            <v>22005264</v>
          </cell>
          <cell r="C568" t="str">
            <v>RAMBOARISON-LALAO</v>
          </cell>
          <cell r="D568" t="str">
            <v>LIVA</v>
          </cell>
          <cell r="E568">
            <v>10</v>
          </cell>
          <cell r="F568" t="str">
            <v>3 x 50</v>
          </cell>
          <cell r="G568">
            <v>53</v>
          </cell>
        </row>
        <row r="569">
          <cell r="B569">
            <v>22110279</v>
          </cell>
          <cell r="C569" t="str">
            <v>RAOMERISON RAZAFINIMANANA</v>
          </cell>
          <cell r="D569" t="str">
            <v>DAVID</v>
          </cell>
          <cell r="E569">
            <v>9</v>
          </cell>
          <cell r="F569" t="str">
            <v>2 x 50</v>
          </cell>
          <cell r="G569">
            <v>51</v>
          </cell>
        </row>
        <row r="570">
          <cell r="B570">
            <v>22114024</v>
          </cell>
          <cell r="C570" t="str">
            <v>RAPPOLD</v>
          </cell>
          <cell r="D570" t="str">
            <v>OCEANE</v>
          </cell>
          <cell r="E570">
            <v>7</v>
          </cell>
          <cell r="F570" t="str">
            <v>6 x 20</v>
          </cell>
          <cell r="G570">
            <v>23.5</v>
          </cell>
        </row>
        <row r="571">
          <cell r="B571">
            <v>22009681</v>
          </cell>
          <cell r="C571" t="str">
            <v>RASSON</v>
          </cell>
          <cell r="D571" t="str">
            <v>MARIE</v>
          </cell>
          <cell r="E571">
            <v>7</v>
          </cell>
          <cell r="G571" t="str">
            <v>ABI</v>
          </cell>
        </row>
        <row r="572">
          <cell r="B572">
            <v>22111832</v>
          </cell>
          <cell r="C572" t="str">
            <v>RATTIER</v>
          </cell>
          <cell r="D572" t="str">
            <v>LUCAS</v>
          </cell>
          <cell r="E572">
            <v>7</v>
          </cell>
          <cell r="F572" t="str">
            <v>3 x 70</v>
          </cell>
          <cell r="G572">
            <v>74</v>
          </cell>
        </row>
        <row r="573">
          <cell r="B573">
            <v>22017022</v>
          </cell>
          <cell r="C573" t="str">
            <v>RAZEM</v>
          </cell>
          <cell r="D573" t="str">
            <v>RAYAN</v>
          </cell>
          <cell r="E573">
            <v>10</v>
          </cell>
          <cell r="F573" t="str">
            <v>6 x 50</v>
          </cell>
          <cell r="G573">
            <v>58</v>
          </cell>
        </row>
        <row r="574">
          <cell r="B574">
            <v>22108160</v>
          </cell>
          <cell r="C574" t="str">
            <v>REGNERY</v>
          </cell>
          <cell r="D574" t="str">
            <v>TOM</v>
          </cell>
          <cell r="E574">
            <v>7</v>
          </cell>
          <cell r="G574" t="str">
            <v>ABI</v>
          </cell>
        </row>
        <row r="575">
          <cell r="B575">
            <v>22002432</v>
          </cell>
          <cell r="C575" t="str">
            <v>REICHEL</v>
          </cell>
          <cell r="D575" t="str">
            <v>DESIREE</v>
          </cell>
          <cell r="E575">
            <v>4</v>
          </cell>
          <cell r="G575" t="str">
            <v>ABI</v>
          </cell>
        </row>
        <row r="576">
          <cell r="B576">
            <v>21815151</v>
          </cell>
          <cell r="C576" t="str">
            <v>REIMAN BARRANTES</v>
          </cell>
          <cell r="D576" t="str">
            <v>AMANDA</v>
          </cell>
          <cell r="E576">
            <v>5</v>
          </cell>
          <cell r="G576" t="str">
            <v>ABI</v>
          </cell>
        </row>
        <row r="577">
          <cell r="B577">
            <v>22110611</v>
          </cell>
          <cell r="C577" t="str">
            <v>REIMINGER</v>
          </cell>
          <cell r="D577" t="str">
            <v>BENJAMIN</v>
          </cell>
          <cell r="E577">
            <v>8</v>
          </cell>
          <cell r="F577" t="str">
            <v>2 x 32.5</v>
          </cell>
          <cell r="G577">
            <v>33.5</v>
          </cell>
        </row>
        <row r="578">
          <cell r="B578">
            <v>22106277</v>
          </cell>
          <cell r="C578" t="str">
            <v>REUTENAUER</v>
          </cell>
          <cell r="D578" t="str">
            <v>ROMAIN</v>
          </cell>
          <cell r="E578">
            <v>9</v>
          </cell>
          <cell r="F578" t="str">
            <v>4 x 60</v>
          </cell>
          <cell r="G578">
            <v>65</v>
          </cell>
        </row>
        <row r="579">
          <cell r="B579">
            <v>22108113</v>
          </cell>
          <cell r="C579" t="str">
            <v>REZICINER</v>
          </cell>
          <cell r="D579" t="str">
            <v>LISA</v>
          </cell>
          <cell r="E579">
            <v>2</v>
          </cell>
          <cell r="G579" t="str">
            <v>ABI</v>
          </cell>
        </row>
        <row r="580">
          <cell r="B580">
            <v>22110242</v>
          </cell>
          <cell r="C580" t="str">
            <v>RIBEIRO</v>
          </cell>
          <cell r="D580" t="str">
            <v>HUGO</v>
          </cell>
          <cell r="E580">
            <v>1</v>
          </cell>
          <cell r="F580" t="str">
            <v>6 x 47.5</v>
          </cell>
          <cell r="G580">
            <v>55</v>
          </cell>
        </row>
        <row r="581">
          <cell r="B581">
            <v>22108294</v>
          </cell>
          <cell r="C581" t="str">
            <v>RINCKEL</v>
          </cell>
          <cell r="D581" t="str">
            <v>CORENTIN</v>
          </cell>
          <cell r="E581">
            <v>6</v>
          </cell>
          <cell r="F581" t="str">
            <v>2 x 40</v>
          </cell>
          <cell r="G581">
            <v>41</v>
          </cell>
        </row>
        <row r="582">
          <cell r="B582">
            <v>22010303</v>
          </cell>
          <cell r="C582" t="str">
            <v>RITTER</v>
          </cell>
          <cell r="D582" t="str">
            <v>JESSY</v>
          </cell>
          <cell r="E582">
            <v>3</v>
          </cell>
          <cell r="G582" t="str">
            <v>ABI</v>
          </cell>
        </row>
        <row r="583">
          <cell r="B583">
            <v>22104387</v>
          </cell>
          <cell r="C583" t="str">
            <v>RITZENTHALER</v>
          </cell>
          <cell r="D583" t="str">
            <v>EVA</v>
          </cell>
          <cell r="E583">
            <v>3</v>
          </cell>
          <cell r="F583" t="str">
            <v>1 x 30</v>
          </cell>
          <cell r="G583">
            <v>30</v>
          </cell>
        </row>
        <row r="584">
          <cell r="B584">
            <v>22107627</v>
          </cell>
          <cell r="C584" t="str">
            <v>RIVERA</v>
          </cell>
          <cell r="D584" t="str">
            <v>JONATHAN</v>
          </cell>
          <cell r="E584">
            <v>7</v>
          </cell>
          <cell r="F584" t="str">
            <v>6 x 70</v>
          </cell>
          <cell r="G584">
            <v>81</v>
          </cell>
        </row>
        <row r="585">
          <cell r="B585">
            <v>22108513</v>
          </cell>
          <cell r="C585" t="str">
            <v>RIVIERE</v>
          </cell>
          <cell r="D585" t="str">
            <v>GABRIEL</v>
          </cell>
          <cell r="E585">
            <v>10</v>
          </cell>
          <cell r="F585" t="str">
            <v>6 x 40</v>
          </cell>
          <cell r="G585">
            <v>46</v>
          </cell>
        </row>
        <row r="586">
          <cell r="B586">
            <v>22100223</v>
          </cell>
          <cell r="C586" t="str">
            <v>RODIER</v>
          </cell>
          <cell r="D586" t="str">
            <v>BORIS</v>
          </cell>
          <cell r="E586">
            <v>7</v>
          </cell>
          <cell r="F586" t="str">
            <v>3 x 55</v>
          </cell>
          <cell r="G586">
            <v>58</v>
          </cell>
        </row>
        <row r="587">
          <cell r="B587">
            <v>22108777</v>
          </cell>
          <cell r="C587" t="str">
            <v>ROECKLIN</v>
          </cell>
          <cell r="D587" t="str">
            <v>SANTIAGO</v>
          </cell>
          <cell r="E587">
            <v>8</v>
          </cell>
          <cell r="F587" t="str">
            <v>6 x 50</v>
          </cell>
          <cell r="G587">
            <v>58</v>
          </cell>
        </row>
        <row r="588">
          <cell r="B588">
            <v>22015109</v>
          </cell>
          <cell r="C588" t="str">
            <v>ROGOL</v>
          </cell>
          <cell r="D588" t="str">
            <v>ANDERSON</v>
          </cell>
          <cell r="E588">
            <v>7</v>
          </cell>
          <cell r="F588" t="str">
            <v>2 x 80</v>
          </cell>
          <cell r="G588">
            <v>82</v>
          </cell>
        </row>
        <row r="589">
          <cell r="B589">
            <v>22000279</v>
          </cell>
          <cell r="C589" t="str">
            <v>ROMANO</v>
          </cell>
          <cell r="D589" t="str">
            <v>BASTIEN</v>
          </cell>
          <cell r="E589">
            <v>7</v>
          </cell>
          <cell r="F589" t="str">
            <v>4 x 55</v>
          </cell>
          <cell r="G589">
            <v>60</v>
          </cell>
        </row>
        <row r="590">
          <cell r="B590">
            <v>21905808</v>
          </cell>
          <cell r="C590" t="str">
            <v>ROOS</v>
          </cell>
          <cell r="D590" t="str">
            <v>LOU-MAAIA</v>
          </cell>
          <cell r="E590">
            <v>1</v>
          </cell>
          <cell r="F590" t="str">
            <v>6 x 25</v>
          </cell>
          <cell r="G590">
            <v>29</v>
          </cell>
        </row>
        <row r="591">
          <cell r="B591">
            <v>22000641</v>
          </cell>
          <cell r="C591" t="str">
            <v>ROSENBERG</v>
          </cell>
          <cell r="D591" t="str">
            <v>ROBERTO</v>
          </cell>
          <cell r="E591">
            <v>3</v>
          </cell>
          <cell r="G591" t="str">
            <v>ABI</v>
          </cell>
        </row>
        <row r="592">
          <cell r="B592">
            <v>21910456</v>
          </cell>
          <cell r="C592" t="str">
            <v>ROTH</v>
          </cell>
          <cell r="D592" t="str">
            <v>LUCAS</v>
          </cell>
          <cell r="E592">
            <v>10</v>
          </cell>
          <cell r="G592" t="str">
            <v>ABI</v>
          </cell>
        </row>
        <row r="593">
          <cell r="B593">
            <v>22106800</v>
          </cell>
          <cell r="C593" t="str">
            <v>ROTH</v>
          </cell>
          <cell r="D593" t="str">
            <v>NICOLAS</v>
          </cell>
          <cell r="E593">
            <v>7</v>
          </cell>
          <cell r="F593" t="str">
            <v>2 x 65</v>
          </cell>
          <cell r="G593">
            <v>67</v>
          </cell>
        </row>
        <row r="594">
          <cell r="B594">
            <v>22103564</v>
          </cell>
          <cell r="C594" t="str">
            <v>RUCH</v>
          </cell>
          <cell r="D594" t="str">
            <v>DAVID</v>
          </cell>
          <cell r="E594">
            <v>1</v>
          </cell>
          <cell r="F594" t="str">
            <v>4 x 45</v>
          </cell>
          <cell r="G594">
            <v>49</v>
          </cell>
        </row>
        <row r="595">
          <cell r="B595">
            <v>22111723</v>
          </cell>
          <cell r="C595" t="str">
            <v>RUCH</v>
          </cell>
          <cell r="D595" t="str">
            <v>VICTOR</v>
          </cell>
          <cell r="E595">
            <v>3</v>
          </cell>
          <cell r="F595" t="str">
            <v>6 x 55</v>
          </cell>
          <cell r="G595">
            <v>64</v>
          </cell>
        </row>
        <row r="596">
          <cell r="B596">
            <v>22103794</v>
          </cell>
          <cell r="C596" t="str">
            <v>RUHL</v>
          </cell>
          <cell r="D596" t="str">
            <v>ELYNE</v>
          </cell>
          <cell r="E596">
            <v>10</v>
          </cell>
          <cell r="F596" t="str">
            <v>6 x 22.5</v>
          </cell>
          <cell r="G596">
            <v>26.5</v>
          </cell>
        </row>
        <row r="597">
          <cell r="B597">
            <v>22010546</v>
          </cell>
          <cell r="C597" t="str">
            <v>SAADALLAH</v>
          </cell>
          <cell r="D597" t="str">
            <v>ASSAN</v>
          </cell>
          <cell r="E597">
            <v>6</v>
          </cell>
          <cell r="G597" t="str">
            <v>ABI</v>
          </cell>
        </row>
        <row r="598">
          <cell r="B598">
            <v>22109241</v>
          </cell>
          <cell r="C598" t="str">
            <v>SADERI</v>
          </cell>
          <cell r="D598" t="str">
            <v>BRUNO</v>
          </cell>
          <cell r="E598">
            <v>1</v>
          </cell>
          <cell r="F598" t="str">
            <v>6 x 60</v>
          </cell>
          <cell r="G598">
            <v>70</v>
          </cell>
        </row>
        <row r="599">
          <cell r="B599">
            <v>22117906</v>
          </cell>
          <cell r="C599" t="str">
            <v>SADIKI</v>
          </cell>
          <cell r="D599" t="str">
            <v>VALDON</v>
          </cell>
          <cell r="E599">
            <v>10</v>
          </cell>
          <cell r="F599" t="str">
            <v>6 x 37.5</v>
          </cell>
          <cell r="G599">
            <v>43.5</v>
          </cell>
        </row>
        <row r="600">
          <cell r="B600">
            <v>22108557</v>
          </cell>
          <cell r="C600" t="str">
            <v>SAID</v>
          </cell>
          <cell r="D600" t="str">
            <v>GABRIEL</v>
          </cell>
          <cell r="E600">
            <v>9</v>
          </cell>
          <cell r="F600" t="str">
            <v>4 x 55</v>
          </cell>
          <cell r="G600">
            <v>60</v>
          </cell>
        </row>
        <row r="601">
          <cell r="B601">
            <v>22011330</v>
          </cell>
          <cell r="C601" t="str">
            <v>SANTORO</v>
          </cell>
          <cell r="D601" t="str">
            <v>BASILE</v>
          </cell>
          <cell r="E601">
            <v>4</v>
          </cell>
          <cell r="G601" t="str">
            <v>ABI</v>
          </cell>
        </row>
        <row r="602">
          <cell r="B602">
            <v>22110341</v>
          </cell>
          <cell r="C602" t="str">
            <v>SAOUI</v>
          </cell>
          <cell r="D602" t="str">
            <v>ACHRAF</v>
          </cell>
          <cell r="E602">
            <v>8</v>
          </cell>
          <cell r="G602" t="str">
            <v>ABI</v>
          </cell>
        </row>
        <row r="603">
          <cell r="B603">
            <v>22002388</v>
          </cell>
          <cell r="C603" t="str">
            <v>SARAFALY</v>
          </cell>
          <cell r="D603" t="str">
            <v>GAUTIER</v>
          </cell>
          <cell r="E603">
            <v>5</v>
          </cell>
          <cell r="F603" t="str">
            <v>2 x 65</v>
          </cell>
          <cell r="G603">
            <v>67</v>
          </cell>
        </row>
        <row r="604">
          <cell r="B604">
            <v>22104247</v>
          </cell>
          <cell r="C604" t="str">
            <v>SARRAS</v>
          </cell>
          <cell r="D604" t="str">
            <v>NOLAN</v>
          </cell>
          <cell r="E604">
            <v>7</v>
          </cell>
          <cell r="F604" t="str">
            <v>6 x 55</v>
          </cell>
          <cell r="G604">
            <v>64</v>
          </cell>
        </row>
        <row r="605">
          <cell r="B605">
            <v>21910242</v>
          </cell>
          <cell r="C605" t="str">
            <v>SASORITH</v>
          </cell>
          <cell r="D605" t="str">
            <v>PATIPHANE</v>
          </cell>
          <cell r="E605">
            <v>7</v>
          </cell>
          <cell r="F605" t="str">
            <v>2 x 80</v>
          </cell>
          <cell r="G605">
            <v>82</v>
          </cell>
        </row>
        <row r="606">
          <cell r="B606">
            <v>22017400</v>
          </cell>
          <cell r="C606" t="str">
            <v>SASORITH</v>
          </cell>
          <cell r="D606" t="str">
            <v>TAO-FIK</v>
          </cell>
          <cell r="E606">
            <v>10</v>
          </cell>
          <cell r="G606" t="str">
            <v>ABI</v>
          </cell>
        </row>
        <row r="607">
          <cell r="B607">
            <v>22113056</v>
          </cell>
          <cell r="C607" t="str">
            <v>SAUTER</v>
          </cell>
          <cell r="D607" t="str">
            <v>ELISE</v>
          </cell>
          <cell r="E607">
            <v>1</v>
          </cell>
          <cell r="F607" t="str">
            <v>4 x 30</v>
          </cell>
          <cell r="G607">
            <v>33</v>
          </cell>
        </row>
        <row r="608">
          <cell r="B608">
            <v>21910480</v>
          </cell>
          <cell r="C608" t="str">
            <v>SCHATZ</v>
          </cell>
          <cell r="D608" t="str">
            <v>ANTONIN</v>
          </cell>
          <cell r="E608">
            <v>3</v>
          </cell>
          <cell r="G608" t="str">
            <v>ABI</v>
          </cell>
        </row>
        <row r="609">
          <cell r="B609">
            <v>21909938</v>
          </cell>
          <cell r="C609" t="str">
            <v>SCHAUB</v>
          </cell>
          <cell r="D609" t="str">
            <v>TRISTAN</v>
          </cell>
          <cell r="E609">
            <v>3</v>
          </cell>
          <cell r="G609" t="str">
            <v>ABI</v>
          </cell>
        </row>
        <row r="610">
          <cell r="B610">
            <v>22105018</v>
          </cell>
          <cell r="C610" t="str">
            <v>SCHAULY</v>
          </cell>
          <cell r="D610" t="str">
            <v>LUCAS</v>
          </cell>
          <cell r="E610">
            <v>3</v>
          </cell>
          <cell r="F610" t="str">
            <v>5 x 45</v>
          </cell>
          <cell r="G610">
            <v>51</v>
          </cell>
        </row>
        <row r="611">
          <cell r="B611">
            <v>22105333</v>
          </cell>
          <cell r="C611" t="str">
            <v>SCHENHERR</v>
          </cell>
          <cell r="D611" t="str">
            <v>TÉO</v>
          </cell>
          <cell r="E611">
            <v>7</v>
          </cell>
          <cell r="F611" t="str">
            <v>4 x 50</v>
          </cell>
          <cell r="G611">
            <v>55</v>
          </cell>
        </row>
        <row r="612">
          <cell r="B612">
            <v>22009118</v>
          </cell>
          <cell r="C612" t="str">
            <v>SCHEUER</v>
          </cell>
          <cell r="D612" t="str">
            <v>JADE</v>
          </cell>
          <cell r="E612">
            <v>5</v>
          </cell>
          <cell r="F612" t="str">
            <v>6 x 25</v>
          </cell>
          <cell r="G612">
            <v>29</v>
          </cell>
        </row>
        <row r="613">
          <cell r="B613">
            <v>22010980</v>
          </cell>
          <cell r="C613" t="str">
            <v>SCHICKEL</v>
          </cell>
          <cell r="D613" t="str">
            <v>YANN</v>
          </cell>
          <cell r="E613">
            <v>3</v>
          </cell>
          <cell r="F613" t="str">
            <v>2 x 50</v>
          </cell>
          <cell r="G613">
            <v>51</v>
          </cell>
        </row>
        <row r="614">
          <cell r="B614">
            <v>22002365</v>
          </cell>
          <cell r="C614" t="str">
            <v>SCHINDELMEYER</v>
          </cell>
          <cell r="D614" t="str">
            <v>YANIS</v>
          </cell>
          <cell r="E614">
            <v>3</v>
          </cell>
          <cell r="G614" t="str">
            <v>ABI</v>
          </cell>
        </row>
        <row r="615">
          <cell r="B615">
            <v>22005569</v>
          </cell>
          <cell r="C615" t="str">
            <v>SCHMID</v>
          </cell>
          <cell r="D615" t="str">
            <v>ANGELIKA</v>
          </cell>
          <cell r="E615">
            <v>3</v>
          </cell>
          <cell r="G615" t="str">
            <v>ABI</v>
          </cell>
        </row>
        <row r="616">
          <cell r="B616">
            <v>22006231</v>
          </cell>
          <cell r="C616" t="str">
            <v>SCHMITT</v>
          </cell>
          <cell r="D616" t="str">
            <v>ARNO</v>
          </cell>
          <cell r="E616">
            <v>4</v>
          </cell>
          <cell r="F616" t="str">
            <v>6 x 60</v>
          </cell>
          <cell r="G616">
            <v>70</v>
          </cell>
        </row>
        <row r="617">
          <cell r="B617">
            <v>22110450</v>
          </cell>
          <cell r="C617" t="str">
            <v>SCHMITT</v>
          </cell>
          <cell r="D617" t="str">
            <v>ELIAN</v>
          </cell>
          <cell r="E617">
            <v>6</v>
          </cell>
          <cell r="F617" t="str">
            <v>6 x 85</v>
          </cell>
          <cell r="G617">
            <v>99</v>
          </cell>
        </row>
        <row r="618">
          <cell r="B618">
            <v>22013186</v>
          </cell>
          <cell r="C618" t="str">
            <v>SCHMITT</v>
          </cell>
          <cell r="D618" t="str">
            <v>ELODIE</v>
          </cell>
          <cell r="E618">
            <v>1</v>
          </cell>
          <cell r="G618" t="str">
            <v>ABI</v>
          </cell>
        </row>
        <row r="619">
          <cell r="B619">
            <v>22112329</v>
          </cell>
          <cell r="C619" t="str">
            <v>SCHNEIDER</v>
          </cell>
          <cell r="D619" t="str">
            <v>INES</v>
          </cell>
          <cell r="E619">
            <v>7</v>
          </cell>
          <cell r="F619" t="str">
            <v>5 x 35</v>
          </cell>
          <cell r="G619">
            <v>39.5</v>
          </cell>
        </row>
        <row r="620">
          <cell r="B620">
            <v>22118208</v>
          </cell>
          <cell r="C620" t="str">
            <v>SCHNEIDER</v>
          </cell>
          <cell r="D620" t="str">
            <v>MATTHIEU</v>
          </cell>
          <cell r="E620">
            <v>3</v>
          </cell>
          <cell r="F620" t="str">
            <v>6 x 50</v>
          </cell>
          <cell r="G620">
            <v>58</v>
          </cell>
        </row>
        <row r="621">
          <cell r="B621">
            <v>22107678</v>
          </cell>
          <cell r="C621" t="str">
            <v>SCHNEIDER</v>
          </cell>
          <cell r="D621" t="str">
            <v>ROMAIN</v>
          </cell>
          <cell r="E621">
            <v>6</v>
          </cell>
          <cell r="F621" t="str">
            <v>1 x 50</v>
          </cell>
          <cell r="G621">
            <v>50</v>
          </cell>
        </row>
        <row r="622">
          <cell r="B622">
            <v>21907489</v>
          </cell>
          <cell r="C622" t="str">
            <v>SCHNEIDERLIN</v>
          </cell>
          <cell r="D622" t="str">
            <v>JORDAN</v>
          </cell>
          <cell r="E622">
            <v>1</v>
          </cell>
          <cell r="G622" t="str">
            <v>ABI</v>
          </cell>
        </row>
        <row r="623">
          <cell r="B623">
            <v>22001342</v>
          </cell>
          <cell r="C623" t="str">
            <v>SCHNELLER</v>
          </cell>
          <cell r="D623" t="str">
            <v>ARTHUR</v>
          </cell>
          <cell r="E623">
            <v>5</v>
          </cell>
          <cell r="G623" t="str">
            <v>ABI</v>
          </cell>
        </row>
        <row r="624">
          <cell r="B624">
            <v>22104960</v>
          </cell>
          <cell r="C624" t="str">
            <v>SCHOENEBECK</v>
          </cell>
          <cell r="D624" t="str">
            <v>MATHÉO</v>
          </cell>
          <cell r="E624">
            <v>7</v>
          </cell>
          <cell r="F624" t="str">
            <v>4 x 62.5</v>
          </cell>
          <cell r="G624">
            <v>68.5</v>
          </cell>
        </row>
        <row r="625">
          <cell r="B625">
            <v>22106861</v>
          </cell>
          <cell r="C625" t="str">
            <v>SCHOEPFER</v>
          </cell>
          <cell r="D625" t="str">
            <v>ADRIEN</v>
          </cell>
          <cell r="E625">
            <v>1</v>
          </cell>
          <cell r="F625" t="str">
            <v>2 x 75</v>
          </cell>
          <cell r="G625">
            <v>77</v>
          </cell>
        </row>
        <row r="626">
          <cell r="B626">
            <v>22113336</v>
          </cell>
          <cell r="C626" t="str">
            <v>SCHUBNEL</v>
          </cell>
          <cell r="D626" t="str">
            <v>VICTOR</v>
          </cell>
          <cell r="E626">
            <v>2</v>
          </cell>
          <cell r="G626" t="str">
            <v>ABI</v>
          </cell>
        </row>
        <row r="627">
          <cell r="B627">
            <v>22103880</v>
          </cell>
          <cell r="C627" t="str">
            <v>SCHUMACHER</v>
          </cell>
          <cell r="D627" t="str">
            <v>ANTOINE</v>
          </cell>
          <cell r="E627">
            <v>9</v>
          </cell>
          <cell r="F627" t="str">
            <v>2 x 42.5</v>
          </cell>
          <cell r="G627">
            <v>43.5</v>
          </cell>
        </row>
        <row r="628">
          <cell r="B628">
            <v>22115076</v>
          </cell>
          <cell r="C628" t="str">
            <v>SCHUPP</v>
          </cell>
          <cell r="D628" t="str">
            <v>ARTHUR</v>
          </cell>
          <cell r="E628">
            <v>7</v>
          </cell>
          <cell r="F628" t="str">
            <v>3 x 75</v>
          </cell>
          <cell r="G628">
            <v>79</v>
          </cell>
        </row>
        <row r="629">
          <cell r="B629">
            <v>22014833</v>
          </cell>
          <cell r="C629" t="str">
            <v>SCHUSTER</v>
          </cell>
          <cell r="D629" t="str">
            <v>GÉRALD</v>
          </cell>
          <cell r="E629">
            <v>5</v>
          </cell>
          <cell r="G629" t="str">
            <v>ABI</v>
          </cell>
        </row>
        <row r="630">
          <cell r="B630">
            <v>22109168</v>
          </cell>
          <cell r="C630" t="str">
            <v>SCHWARTZ</v>
          </cell>
          <cell r="D630" t="str">
            <v>SAMUEL</v>
          </cell>
          <cell r="E630">
            <v>8</v>
          </cell>
          <cell r="F630" t="str">
            <v>2 x 80</v>
          </cell>
          <cell r="G630">
            <v>82</v>
          </cell>
        </row>
        <row r="631">
          <cell r="B631">
            <v>22110878</v>
          </cell>
          <cell r="C631" t="str">
            <v>SCHWARTZ</v>
          </cell>
          <cell r="D631" t="str">
            <v>SIMON</v>
          </cell>
          <cell r="E631">
            <v>6</v>
          </cell>
          <cell r="F631" t="str">
            <v>2 x 65</v>
          </cell>
          <cell r="G631">
            <v>67</v>
          </cell>
        </row>
        <row r="632">
          <cell r="B632">
            <v>22117694</v>
          </cell>
          <cell r="C632" t="str">
            <v>SELLIER</v>
          </cell>
          <cell r="D632" t="str">
            <v>ANATOLE</v>
          </cell>
          <cell r="E632">
            <v>8</v>
          </cell>
          <cell r="F632" t="str">
            <v>3 x 60</v>
          </cell>
          <cell r="G632">
            <v>64</v>
          </cell>
        </row>
        <row r="633">
          <cell r="B633">
            <v>22112375</v>
          </cell>
          <cell r="C633" t="str">
            <v>SENTURK</v>
          </cell>
          <cell r="D633" t="str">
            <v>ALEXIS</v>
          </cell>
          <cell r="E633">
            <v>3</v>
          </cell>
          <cell r="F633" t="str">
            <v>6 x 30</v>
          </cell>
          <cell r="G633">
            <v>35</v>
          </cell>
        </row>
        <row r="634">
          <cell r="B634">
            <v>22105317</v>
          </cell>
          <cell r="C634" t="str">
            <v>SÉRY</v>
          </cell>
          <cell r="D634" t="str">
            <v>LUCAS</v>
          </cell>
          <cell r="E634">
            <v>6</v>
          </cell>
          <cell r="F634" t="str">
            <v>6 x 50</v>
          </cell>
          <cell r="G634">
            <v>58</v>
          </cell>
        </row>
        <row r="635">
          <cell r="B635">
            <v>21904341</v>
          </cell>
          <cell r="C635" t="str">
            <v>SHARIFI TAFRESHI</v>
          </cell>
          <cell r="D635" t="str">
            <v>ALEXANDRE</v>
          </cell>
          <cell r="E635">
            <v>7</v>
          </cell>
          <cell r="F635" t="str">
            <v>5 x 55</v>
          </cell>
          <cell r="G635">
            <v>62</v>
          </cell>
        </row>
        <row r="636">
          <cell r="B636">
            <v>22110132</v>
          </cell>
          <cell r="C636" t="str">
            <v>SILBERNAGEL</v>
          </cell>
          <cell r="D636" t="str">
            <v>MATTHIAS</v>
          </cell>
          <cell r="E636">
            <v>6</v>
          </cell>
          <cell r="G636" t="str">
            <v>ABI</v>
          </cell>
        </row>
        <row r="637">
          <cell r="B637">
            <v>22011389</v>
          </cell>
          <cell r="C637" t="str">
            <v>SIMON</v>
          </cell>
          <cell r="D637" t="str">
            <v>EMMA</v>
          </cell>
          <cell r="E637">
            <v>3</v>
          </cell>
          <cell r="F637" t="str">
            <v>3 x 30</v>
          </cell>
          <cell r="G637">
            <v>32</v>
          </cell>
        </row>
        <row r="638">
          <cell r="B638">
            <v>22119606</v>
          </cell>
          <cell r="C638" t="str">
            <v>SIMON</v>
          </cell>
          <cell r="D638" t="str">
            <v>LÉNA</v>
          </cell>
          <cell r="E638">
            <v>6</v>
          </cell>
          <cell r="F638" t="str">
            <v>dispensé</v>
          </cell>
          <cell r="G638" t="str">
            <v>DSP</v>
          </cell>
        </row>
        <row r="639">
          <cell r="B639">
            <v>22108875</v>
          </cell>
          <cell r="C639" t="str">
            <v>SIMON</v>
          </cell>
          <cell r="D639" t="str">
            <v>MARIE</v>
          </cell>
          <cell r="E639">
            <v>7</v>
          </cell>
          <cell r="F639" t="str">
            <v>6 x 20</v>
          </cell>
          <cell r="G639">
            <v>23.5</v>
          </cell>
        </row>
        <row r="640">
          <cell r="B640">
            <v>22005248</v>
          </cell>
          <cell r="C640" t="str">
            <v>SINA</v>
          </cell>
          <cell r="D640" t="str">
            <v>JEAN-NICOLAS</v>
          </cell>
          <cell r="E640">
            <v>3</v>
          </cell>
          <cell r="G640" t="str">
            <v>ABI</v>
          </cell>
        </row>
        <row r="641">
          <cell r="B641">
            <v>22109191</v>
          </cell>
          <cell r="C641" t="str">
            <v>SISSOKO</v>
          </cell>
          <cell r="D641" t="str">
            <v>MAÏMOUNA</v>
          </cell>
          <cell r="E641">
            <v>1</v>
          </cell>
          <cell r="F641" t="str">
            <v>3 x 37.5</v>
          </cell>
          <cell r="G641">
            <v>39.5</v>
          </cell>
        </row>
        <row r="642">
          <cell r="B642">
            <v>22105468</v>
          </cell>
          <cell r="C642" t="str">
            <v>SITTLER</v>
          </cell>
          <cell r="D642" t="str">
            <v>LÉO</v>
          </cell>
          <cell r="E642">
            <v>10</v>
          </cell>
          <cell r="F642" t="str">
            <v>2 x 50</v>
          </cell>
          <cell r="G642">
            <v>51</v>
          </cell>
        </row>
        <row r="643">
          <cell r="B643">
            <v>22115731</v>
          </cell>
          <cell r="C643" t="str">
            <v>SOENE</v>
          </cell>
          <cell r="D643" t="str">
            <v>LOÏC</v>
          </cell>
          <cell r="E643">
            <v>6</v>
          </cell>
          <cell r="F643" t="str">
            <v xml:space="preserve">4 x 50 </v>
          </cell>
          <cell r="G643">
            <v>55</v>
          </cell>
        </row>
        <row r="644">
          <cell r="B644">
            <v>22013767</v>
          </cell>
          <cell r="C644" t="str">
            <v>SONNTAG</v>
          </cell>
          <cell r="D644" t="str">
            <v>LOÏS</v>
          </cell>
          <cell r="E644">
            <v>1</v>
          </cell>
          <cell r="F644" t="str">
            <v>4 x 60</v>
          </cell>
          <cell r="G644">
            <v>65</v>
          </cell>
        </row>
        <row r="645">
          <cell r="B645">
            <v>22100339</v>
          </cell>
          <cell r="C645" t="str">
            <v>SOUANE</v>
          </cell>
          <cell r="D645" t="str">
            <v>MOHAMED</v>
          </cell>
          <cell r="E645">
            <v>6</v>
          </cell>
          <cell r="F645" t="str">
            <v>3 x 45</v>
          </cell>
          <cell r="G645">
            <v>48</v>
          </cell>
        </row>
        <row r="646">
          <cell r="B646">
            <v>22106703</v>
          </cell>
          <cell r="C646" t="str">
            <v>SPEISSER</v>
          </cell>
          <cell r="D646" t="str">
            <v>LOUIS</v>
          </cell>
          <cell r="E646">
            <v>6</v>
          </cell>
          <cell r="F646" t="str">
            <v>4 x 80</v>
          </cell>
          <cell r="G646">
            <v>87</v>
          </cell>
        </row>
        <row r="647">
          <cell r="B647">
            <v>22006191</v>
          </cell>
          <cell r="C647" t="str">
            <v>SPIEGEL</v>
          </cell>
          <cell r="D647" t="str">
            <v>MAÏCKEL</v>
          </cell>
          <cell r="E647">
            <v>5</v>
          </cell>
          <cell r="F647" t="str">
            <v>6 x 55</v>
          </cell>
          <cell r="G647">
            <v>64</v>
          </cell>
        </row>
        <row r="648">
          <cell r="B648">
            <v>22104912</v>
          </cell>
          <cell r="C648" t="str">
            <v>SPIESER</v>
          </cell>
          <cell r="D648" t="str">
            <v>MATTÉO</v>
          </cell>
          <cell r="E648">
            <v>3</v>
          </cell>
          <cell r="F648" t="str">
            <v>5 x 55</v>
          </cell>
          <cell r="G648">
            <v>62</v>
          </cell>
        </row>
        <row r="649">
          <cell r="B649">
            <v>22107310</v>
          </cell>
          <cell r="C649" t="str">
            <v>SPINDLER</v>
          </cell>
          <cell r="D649" t="str">
            <v>CLARA</v>
          </cell>
          <cell r="E649">
            <v>4</v>
          </cell>
          <cell r="G649" t="str">
            <v>ABI</v>
          </cell>
        </row>
        <row r="650">
          <cell r="B650">
            <v>22111445</v>
          </cell>
          <cell r="C650" t="str">
            <v>STAALI</v>
          </cell>
          <cell r="D650" t="str">
            <v>MOHAMED</v>
          </cell>
          <cell r="E650">
            <v>6</v>
          </cell>
          <cell r="F650" t="str">
            <v>1 x 100</v>
          </cell>
          <cell r="G650">
            <v>100</v>
          </cell>
        </row>
        <row r="651">
          <cell r="B651">
            <v>22014861</v>
          </cell>
          <cell r="C651" t="str">
            <v>STALLER</v>
          </cell>
          <cell r="D651" t="str">
            <v>ROBIN</v>
          </cell>
          <cell r="E651">
            <v>7</v>
          </cell>
          <cell r="G651" t="str">
            <v>ABI</v>
          </cell>
        </row>
        <row r="652">
          <cell r="B652">
            <v>22111083</v>
          </cell>
          <cell r="C652" t="str">
            <v>STEGER</v>
          </cell>
          <cell r="D652" t="str">
            <v>MELVYN</v>
          </cell>
          <cell r="E652">
            <v>1</v>
          </cell>
          <cell r="F652" t="str">
            <v>6 x 45</v>
          </cell>
          <cell r="G652">
            <v>52</v>
          </cell>
        </row>
        <row r="653">
          <cell r="B653">
            <v>22103955</v>
          </cell>
          <cell r="C653" t="str">
            <v>STEIDEL</v>
          </cell>
          <cell r="D653" t="str">
            <v>ERINE</v>
          </cell>
          <cell r="E653">
            <v>3</v>
          </cell>
          <cell r="G653" t="str">
            <v>ABI</v>
          </cell>
        </row>
        <row r="654">
          <cell r="B654">
            <v>22102067</v>
          </cell>
          <cell r="C654" t="str">
            <v>STEIMER</v>
          </cell>
          <cell r="D654" t="str">
            <v>ELISA</v>
          </cell>
          <cell r="E654">
            <v>3</v>
          </cell>
          <cell r="F654" t="str">
            <v>1 x 35</v>
          </cell>
          <cell r="G654">
            <v>35</v>
          </cell>
        </row>
        <row r="655">
          <cell r="B655">
            <v>22107539</v>
          </cell>
          <cell r="C655" t="str">
            <v>STEINBRUNN</v>
          </cell>
          <cell r="D655" t="str">
            <v>MATTHIEU</v>
          </cell>
          <cell r="E655">
            <v>7</v>
          </cell>
          <cell r="F655" t="str">
            <v>6 x 65</v>
          </cell>
          <cell r="G655">
            <v>76</v>
          </cell>
        </row>
        <row r="656">
          <cell r="B656">
            <v>22106209</v>
          </cell>
          <cell r="C656" t="str">
            <v>STEINMETZ</v>
          </cell>
          <cell r="D656" t="str">
            <v>ADRIEN</v>
          </cell>
          <cell r="E656">
            <v>6</v>
          </cell>
          <cell r="F656" t="str">
            <v>6 x 50</v>
          </cell>
          <cell r="G656">
            <v>58</v>
          </cell>
        </row>
        <row r="657">
          <cell r="B657">
            <v>22113581</v>
          </cell>
          <cell r="C657" t="str">
            <v>STEPHAN</v>
          </cell>
          <cell r="D657" t="str">
            <v>KILIAN</v>
          </cell>
          <cell r="E657">
            <v>10</v>
          </cell>
          <cell r="F657" t="str">
            <v>2 x 60</v>
          </cell>
          <cell r="G657">
            <v>62</v>
          </cell>
        </row>
        <row r="658">
          <cell r="B658">
            <v>22110637</v>
          </cell>
          <cell r="C658" t="str">
            <v>STIEFEL</v>
          </cell>
          <cell r="D658" t="str">
            <v>ANTOINE</v>
          </cell>
          <cell r="E658">
            <v>3</v>
          </cell>
          <cell r="F658" t="str">
            <v>6 x 60</v>
          </cell>
          <cell r="G658">
            <v>70</v>
          </cell>
        </row>
        <row r="659">
          <cell r="B659">
            <v>22107637</v>
          </cell>
          <cell r="C659" t="str">
            <v>STILTZ</v>
          </cell>
          <cell r="D659" t="str">
            <v>CORENTIN</v>
          </cell>
          <cell r="E659">
            <v>9</v>
          </cell>
          <cell r="F659" t="str">
            <v>2 x 40</v>
          </cell>
          <cell r="G659">
            <v>41</v>
          </cell>
        </row>
        <row r="660">
          <cell r="B660">
            <v>22109660</v>
          </cell>
          <cell r="C660" t="str">
            <v>STIRLING</v>
          </cell>
          <cell r="D660" t="str">
            <v>LÉO</v>
          </cell>
          <cell r="E660">
            <v>1</v>
          </cell>
          <cell r="F660" t="str">
            <v>4 x 65</v>
          </cell>
          <cell r="G660">
            <v>71</v>
          </cell>
        </row>
        <row r="661">
          <cell r="B661">
            <v>22107458</v>
          </cell>
          <cell r="C661" t="str">
            <v>STOLL</v>
          </cell>
          <cell r="D661" t="str">
            <v>THOMAS</v>
          </cell>
          <cell r="E661">
            <v>10</v>
          </cell>
          <cell r="F661" t="str">
            <v>5 x 70</v>
          </cell>
          <cell r="G661">
            <v>79</v>
          </cell>
        </row>
        <row r="662">
          <cell r="B662">
            <v>22008677</v>
          </cell>
          <cell r="C662" t="str">
            <v>STOMP</v>
          </cell>
          <cell r="D662" t="str">
            <v>KAREL</v>
          </cell>
          <cell r="E662">
            <v>3</v>
          </cell>
          <cell r="F662" t="str">
            <v>6 x 50</v>
          </cell>
          <cell r="G662">
            <v>58</v>
          </cell>
        </row>
        <row r="663">
          <cell r="B663">
            <v>22110453</v>
          </cell>
          <cell r="C663" t="str">
            <v>STRIEBIG</v>
          </cell>
          <cell r="D663" t="str">
            <v>CEDRIC-SYAM</v>
          </cell>
          <cell r="E663">
            <v>10</v>
          </cell>
          <cell r="F663" t="str">
            <v>1 x 70</v>
          </cell>
          <cell r="G663">
            <v>70</v>
          </cell>
        </row>
        <row r="664">
          <cell r="B664">
            <v>22108773</v>
          </cell>
          <cell r="C664" t="str">
            <v>STUCK</v>
          </cell>
          <cell r="D664" t="str">
            <v>EMILIE</v>
          </cell>
          <cell r="E664">
            <v>3</v>
          </cell>
          <cell r="F664" t="str">
            <v>6 x 20</v>
          </cell>
          <cell r="G664">
            <v>23.5</v>
          </cell>
        </row>
        <row r="665">
          <cell r="B665">
            <v>22002328</v>
          </cell>
          <cell r="C665" t="str">
            <v>STUMPERT</v>
          </cell>
          <cell r="D665" t="str">
            <v>PAUL</v>
          </cell>
          <cell r="E665">
            <v>10</v>
          </cell>
          <cell r="F665" t="str">
            <v>2 x 65</v>
          </cell>
          <cell r="G665">
            <v>67</v>
          </cell>
        </row>
        <row r="666">
          <cell r="B666">
            <v>22106830</v>
          </cell>
          <cell r="C666" t="str">
            <v>SUTTER</v>
          </cell>
          <cell r="D666" t="str">
            <v>GAUTIER</v>
          </cell>
          <cell r="E666">
            <v>3</v>
          </cell>
          <cell r="F666" t="str">
            <v>3 x 55</v>
          </cell>
          <cell r="G666">
            <v>58</v>
          </cell>
        </row>
        <row r="667">
          <cell r="B667">
            <v>22109462</v>
          </cell>
          <cell r="C667" t="str">
            <v>TABAKOVIC</v>
          </cell>
          <cell r="D667" t="str">
            <v>KERIM</v>
          </cell>
          <cell r="E667">
            <v>6</v>
          </cell>
          <cell r="F667" t="str">
            <v>6 x 40</v>
          </cell>
          <cell r="G667">
            <v>46</v>
          </cell>
        </row>
        <row r="668">
          <cell r="B668">
            <v>22111101</v>
          </cell>
          <cell r="C668" t="str">
            <v>TABARANT</v>
          </cell>
          <cell r="D668" t="str">
            <v>ANYLIA</v>
          </cell>
          <cell r="E668">
            <v>9</v>
          </cell>
          <cell r="G668" t="str">
            <v>ABI</v>
          </cell>
        </row>
        <row r="669">
          <cell r="B669">
            <v>22109789</v>
          </cell>
          <cell r="C669" t="str">
            <v>TAHRIOUI</v>
          </cell>
          <cell r="D669" t="str">
            <v>IMAD</v>
          </cell>
          <cell r="E669">
            <v>6</v>
          </cell>
          <cell r="F669" t="str">
            <v>3 x 110</v>
          </cell>
          <cell r="G669">
            <v>116</v>
          </cell>
        </row>
        <row r="670">
          <cell r="B670">
            <v>22013568</v>
          </cell>
          <cell r="C670" t="str">
            <v>TAKALINE</v>
          </cell>
          <cell r="D670" t="str">
            <v>JAHED</v>
          </cell>
          <cell r="E670">
            <v>3</v>
          </cell>
          <cell r="F670" t="str">
            <v>1 x 55</v>
          </cell>
          <cell r="G670">
            <v>55</v>
          </cell>
        </row>
        <row r="671">
          <cell r="B671">
            <v>22109973</v>
          </cell>
          <cell r="C671" t="str">
            <v>TALARICO</v>
          </cell>
          <cell r="D671" t="str">
            <v>SERENA</v>
          </cell>
          <cell r="E671">
            <v>3</v>
          </cell>
          <cell r="F671" t="str">
            <v>3 x 35</v>
          </cell>
          <cell r="G671">
            <v>37</v>
          </cell>
        </row>
        <row r="672">
          <cell r="B672">
            <v>22105834</v>
          </cell>
          <cell r="C672" t="str">
            <v>TANCELIN</v>
          </cell>
          <cell r="D672" t="str">
            <v>YOAN</v>
          </cell>
          <cell r="E672">
            <v>1</v>
          </cell>
          <cell r="F672" t="str">
            <v>3 x 60</v>
          </cell>
          <cell r="G672">
            <v>64</v>
          </cell>
        </row>
        <row r="673">
          <cell r="B673">
            <v>22114296</v>
          </cell>
          <cell r="C673" t="str">
            <v>TARRAPEY</v>
          </cell>
          <cell r="D673" t="str">
            <v>QUENTIN</v>
          </cell>
          <cell r="E673">
            <v>10</v>
          </cell>
          <cell r="F673" t="str">
            <v>6 x 40</v>
          </cell>
          <cell r="G673">
            <v>46</v>
          </cell>
        </row>
        <row r="674">
          <cell r="B674">
            <v>22020240</v>
          </cell>
          <cell r="C674" t="str">
            <v>TAVAKOLI</v>
          </cell>
          <cell r="D674" t="str">
            <v>ZARAH</v>
          </cell>
          <cell r="E674">
            <v>10</v>
          </cell>
          <cell r="F674" t="str">
            <v>6 x 20</v>
          </cell>
          <cell r="G674">
            <v>23.5</v>
          </cell>
        </row>
        <row r="675">
          <cell r="B675">
            <v>22008848</v>
          </cell>
          <cell r="C675" t="str">
            <v>TAVERNARO</v>
          </cell>
          <cell r="D675" t="str">
            <v>NICOLAS</v>
          </cell>
          <cell r="E675">
            <v>6</v>
          </cell>
          <cell r="F675" t="str">
            <v>4 x 55</v>
          </cell>
          <cell r="G675">
            <v>60</v>
          </cell>
        </row>
        <row r="676">
          <cell r="B676">
            <v>21815822</v>
          </cell>
          <cell r="C676" t="str">
            <v>TAYEBI</v>
          </cell>
          <cell r="D676" t="str">
            <v>ILIAS</v>
          </cell>
          <cell r="E676">
            <v>8</v>
          </cell>
          <cell r="F676" t="str">
            <v>6 x 75</v>
          </cell>
          <cell r="G676">
            <v>87</v>
          </cell>
        </row>
        <row r="677">
          <cell r="B677">
            <v>22110699</v>
          </cell>
          <cell r="C677" t="str">
            <v>TAZABAEV</v>
          </cell>
          <cell r="D677" t="str">
            <v>ADAM</v>
          </cell>
          <cell r="E677">
            <v>7</v>
          </cell>
          <cell r="F677" t="str">
            <v>2 x 100</v>
          </cell>
          <cell r="G677">
            <v>103</v>
          </cell>
        </row>
        <row r="678">
          <cell r="B678">
            <v>22103245</v>
          </cell>
          <cell r="C678" t="str">
            <v>TEIKEMEIER</v>
          </cell>
          <cell r="D678" t="str">
            <v>COLIN</v>
          </cell>
          <cell r="E678">
            <v>7</v>
          </cell>
          <cell r="G678" t="str">
            <v>ABI</v>
          </cell>
        </row>
        <row r="679">
          <cell r="B679">
            <v>22108086</v>
          </cell>
          <cell r="C679" t="str">
            <v>TEIXEIRA DE SOUSA</v>
          </cell>
          <cell r="D679" t="str">
            <v>ANDRÉ</v>
          </cell>
          <cell r="E679">
            <v>9</v>
          </cell>
          <cell r="F679" t="str">
            <v>6 x 60</v>
          </cell>
          <cell r="G679">
            <v>70</v>
          </cell>
        </row>
        <row r="680">
          <cell r="B680">
            <v>22115672</v>
          </cell>
          <cell r="C680" t="str">
            <v>TERMINN</v>
          </cell>
          <cell r="D680" t="str">
            <v>QUENTIN</v>
          </cell>
          <cell r="E680">
            <v>3</v>
          </cell>
          <cell r="F680" t="str">
            <v>3 x 40</v>
          </cell>
          <cell r="G680">
            <v>42</v>
          </cell>
        </row>
        <row r="681">
          <cell r="B681">
            <v>22106072</v>
          </cell>
          <cell r="C681" t="str">
            <v>TISSERAND</v>
          </cell>
          <cell r="D681" t="str">
            <v>ESTELLE</v>
          </cell>
          <cell r="E681">
            <v>10</v>
          </cell>
          <cell r="F681" t="str">
            <v>6 x 25</v>
          </cell>
          <cell r="G681">
            <v>29</v>
          </cell>
        </row>
        <row r="682">
          <cell r="B682">
            <v>22120144</v>
          </cell>
          <cell r="C682" t="str">
            <v>TJON A PAN</v>
          </cell>
          <cell r="D682" t="str">
            <v>TIMOTHY</v>
          </cell>
          <cell r="E682">
            <v>2</v>
          </cell>
          <cell r="G682" t="str">
            <v>ABI</v>
          </cell>
        </row>
        <row r="683">
          <cell r="B683">
            <v>22116375</v>
          </cell>
          <cell r="C683" t="str">
            <v>TONELLI</v>
          </cell>
          <cell r="D683" t="str">
            <v>VICTOR</v>
          </cell>
          <cell r="E683">
            <v>5</v>
          </cell>
          <cell r="F683" t="str">
            <v>6 x 45</v>
          </cell>
          <cell r="G683">
            <v>52</v>
          </cell>
        </row>
        <row r="684">
          <cell r="B684">
            <v>22012221</v>
          </cell>
          <cell r="C684" t="str">
            <v>TOSSA GBEGO</v>
          </cell>
          <cell r="D684" t="str">
            <v>PASCAL</v>
          </cell>
          <cell r="E684">
            <v>1</v>
          </cell>
          <cell r="G684" t="str">
            <v>ABI</v>
          </cell>
        </row>
        <row r="685">
          <cell r="B685">
            <v>22112382</v>
          </cell>
          <cell r="C685" t="str">
            <v>TOUIS</v>
          </cell>
          <cell r="D685" t="str">
            <v>JILLALI</v>
          </cell>
          <cell r="E685">
            <v>6</v>
          </cell>
          <cell r="F685" t="str">
            <v>6 x 50</v>
          </cell>
          <cell r="G685">
            <v>58</v>
          </cell>
        </row>
        <row r="686">
          <cell r="B686">
            <v>22112942</v>
          </cell>
          <cell r="C686" t="str">
            <v>TOURKI</v>
          </cell>
          <cell r="D686" t="str">
            <v>ZIED</v>
          </cell>
          <cell r="E686">
            <v>10</v>
          </cell>
          <cell r="F686" t="str">
            <v>6 x 45</v>
          </cell>
          <cell r="G686">
            <v>52</v>
          </cell>
        </row>
        <row r="687">
          <cell r="B687">
            <v>22004913</v>
          </cell>
          <cell r="C687" t="str">
            <v>TRANG</v>
          </cell>
          <cell r="D687" t="str">
            <v>JOHNNY</v>
          </cell>
          <cell r="E687">
            <v>3</v>
          </cell>
          <cell r="G687" t="str">
            <v>ABI</v>
          </cell>
        </row>
        <row r="688">
          <cell r="B688">
            <v>22018168</v>
          </cell>
          <cell r="C688" t="str">
            <v>TRAORE</v>
          </cell>
          <cell r="D688" t="str">
            <v>DAVID</v>
          </cell>
          <cell r="E688">
            <v>8</v>
          </cell>
          <cell r="G688" t="str">
            <v>ABI</v>
          </cell>
        </row>
        <row r="689">
          <cell r="B689">
            <v>21907926</v>
          </cell>
          <cell r="C689" t="str">
            <v>TRIPODI</v>
          </cell>
          <cell r="D689" t="str">
            <v>MATTÉO</v>
          </cell>
          <cell r="E689">
            <v>10</v>
          </cell>
          <cell r="G689" t="str">
            <v>ABI</v>
          </cell>
        </row>
        <row r="690">
          <cell r="B690">
            <v>22013642</v>
          </cell>
          <cell r="C690" t="str">
            <v>TRIPOTIN</v>
          </cell>
          <cell r="D690" t="str">
            <v>EMILE</v>
          </cell>
          <cell r="E690">
            <v>3</v>
          </cell>
          <cell r="F690" t="str">
            <v>2 x 75</v>
          </cell>
          <cell r="G690">
            <v>77</v>
          </cell>
        </row>
        <row r="691">
          <cell r="B691">
            <v>22106747</v>
          </cell>
          <cell r="C691" t="str">
            <v>TROADEC</v>
          </cell>
          <cell r="D691" t="str">
            <v>ERWAN</v>
          </cell>
          <cell r="E691">
            <v>9</v>
          </cell>
          <cell r="F691" t="str">
            <v>5 x 52.5</v>
          </cell>
          <cell r="G691">
            <v>59.5</v>
          </cell>
        </row>
        <row r="692">
          <cell r="B692">
            <v>22112497</v>
          </cell>
          <cell r="C692" t="str">
            <v>TROG</v>
          </cell>
          <cell r="D692" t="str">
            <v>PHILIPPE</v>
          </cell>
          <cell r="E692">
            <v>3</v>
          </cell>
          <cell r="F692" t="str">
            <v>6 x 50</v>
          </cell>
          <cell r="G692">
            <v>58</v>
          </cell>
        </row>
        <row r="693">
          <cell r="B693">
            <v>22113742</v>
          </cell>
          <cell r="C693" t="str">
            <v>TSCHAN</v>
          </cell>
          <cell r="D693" t="str">
            <v>LEA</v>
          </cell>
          <cell r="E693">
            <v>10</v>
          </cell>
          <cell r="F693" t="str">
            <v>3 x 37.5</v>
          </cell>
          <cell r="G693">
            <v>39.5</v>
          </cell>
        </row>
        <row r="694">
          <cell r="B694">
            <v>22104211</v>
          </cell>
          <cell r="C694" t="str">
            <v>TSCHEDERNIG</v>
          </cell>
          <cell r="D694" t="str">
            <v>YANIS</v>
          </cell>
          <cell r="E694">
            <v>9</v>
          </cell>
          <cell r="F694" t="str">
            <v>6 x 50</v>
          </cell>
          <cell r="G694">
            <v>58</v>
          </cell>
        </row>
        <row r="695">
          <cell r="B695">
            <v>22110358</v>
          </cell>
          <cell r="C695" t="str">
            <v>TUNA</v>
          </cell>
          <cell r="D695" t="str">
            <v>SEMIH</v>
          </cell>
          <cell r="E695">
            <v>7</v>
          </cell>
          <cell r="F695" t="str">
            <v>2 x 40</v>
          </cell>
          <cell r="G695">
            <v>41</v>
          </cell>
        </row>
        <row r="696">
          <cell r="B696">
            <v>22111854</v>
          </cell>
          <cell r="C696" t="str">
            <v>TURANSZKY-HUSSER</v>
          </cell>
          <cell r="D696" t="str">
            <v>MELISSA</v>
          </cell>
          <cell r="E696">
            <v>3</v>
          </cell>
          <cell r="F696" t="str">
            <v>4 x 25</v>
          </cell>
          <cell r="G696">
            <v>27.5</v>
          </cell>
        </row>
        <row r="697">
          <cell r="B697">
            <v>22104090</v>
          </cell>
          <cell r="C697" t="str">
            <v>ÜNAL</v>
          </cell>
          <cell r="D697" t="str">
            <v>KAAN</v>
          </cell>
          <cell r="E697">
            <v>6</v>
          </cell>
          <cell r="F697" t="str">
            <v>4 x 40</v>
          </cell>
          <cell r="G697">
            <v>44</v>
          </cell>
        </row>
        <row r="698">
          <cell r="B698">
            <v>22100150</v>
          </cell>
          <cell r="C698" t="str">
            <v>VACANT</v>
          </cell>
          <cell r="D698" t="str">
            <v>LÉA</v>
          </cell>
          <cell r="E698">
            <v>6</v>
          </cell>
          <cell r="F698" t="str">
            <v>3 x 30</v>
          </cell>
          <cell r="G698">
            <v>32</v>
          </cell>
        </row>
        <row r="699">
          <cell r="B699">
            <v>22109908</v>
          </cell>
          <cell r="C699" t="str">
            <v>VAGNER</v>
          </cell>
          <cell r="D699" t="str">
            <v>INES</v>
          </cell>
          <cell r="E699">
            <v>10</v>
          </cell>
          <cell r="F699" t="str">
            <v>6 x 27.5</v>
          </cell>
          <cell r="G699">
            <v>32.5</v>
          </cell>
        </row>
        <row r="700">
          <cell r="B700">
            <v>22006058</v>
          </cell>
          <cell r="C700" t="str">
            <v>VALIBOUZE</v>
          </cell>
          <cell r="D700" t="str">
            <v>LÉO</v>
          </cell>
          <cell r="E700">
            <v>1</v>
          </cell>
          <cell r="F700" t="str">
            <v>3 x 60</v>
          </cell>
          <cell r="G700">
            <v>64</v>
          </cell>
        </row>
        <row r="701">
          <cell r="B701">
            <v>22006500</v>
          </cell>
          <cell r="C701" t="str">
            <v>VALLOT</v>
          </cell>
          <cell r="D701" t="str">
            <v>CLÉMENT</v>
          </cell>
          <cell r="E701">
            <v>4</v>
          </cell>
          <cell r="G701" t="str">
            <v>ABI</v>
          </cell>
        </row>
        <row r="702">
          <cell r="B702">
            <v>22108240</v>
          </cell>
          <cell r="C702" t="str">
            <v>VALYNSEELE</v>
          </cell>
          <cell r="D702" t="str">
            <v>YANN</v>
          </cell>
          <cell r="E702">
            <v>10</v>
          </cell>
          <cell r="F702" t="str">
            <v>1 x 70</v>
          </cell>
          <cell r="G702">
            <v>70</v>
          </cell>
        </row>
        <row r="703">
          <cell r="B703">
            <v>22003623</v>
          </cell>
          <cell r="C703" t="str">
            <v>VO</v>
          </cell>
          <cell r="D703" t="str">
            <v>MEGHAN</v>
          </cell>
          <cell r="E703">
            <v>1</v>
          </cell>
          <cell r="G703" t="str">
            <v>ABI</v>
          </cell>
        </row>
        <row r="704">
          <cell r="B704">
            <v>50200386</v>
          </cell>
          <cell r="C704" t="str">
            <v>VOGEL</v>
          </cell>
          <cell r="D704" t="str">
            <v>GREGORY</v>
          </cell>
          <cell r="E704">
            <v>8</v>
          </cell>
          <cell r="F704" t="str">
            <v>3 x 90</v>
          </cell>
          <cell r="G704">
            <v>95</v>
          </cell>
        </row>
        <row r="705">
          <cell r="B705">
            <v>22108340</v>
          </cell>
          <cell r="C705" t="str">
            <v>WABARTHA</v>
          </cell>
          <cell r="D705" t="str">
            <v>MARTIN</v>
          </cell>
          <cell r="E705">
            <v>10</v>
          </cell>
          <cell r="F705" t="str">
            <v>6 x 50</v>
          </cell>
          <cell r="G705">
            <v>58</v>
          </cell>
        </row>
        <row r="706">
          <cell r="B706">
            <v>22112368</v>
          </cell>
          <cell r="C706" t="str">
            <v>WACK</v>
          </cell>
          <cell r="D706" t="str">
            <v>TOMI</v>
          </cell>
          <cell r="E706">
            <v>10</v>
          </cell>
          <cell r="F706" t="str">
            <v>1 x 50</v>
          </cell>
          <cell r="G706">
            <v>50</v>
          </cell>
        </row>
        <row r="707">
          <cell r="B707">
            <v>22108271</v>
          </cell>
          <cell r="C707" t="str">
            <v>WAGNER</v>
          </cell>
          <cell r="D707" t="str">
            <v>CYPRIEN</v>
          </cell>
          <cell r="E707">
            <v>5</v>
          </cell>
          <cell r="G707" t="str">
            <v>ABI</v>
          </cell>
        </row>
        <row r="708">
          <cell r="B708">
            <v>22007470</v>
          </cell>
          <cell r="C708" t="str">
            <v>WASSER</v>
          </cell>
          <cell r="D708" t="str">
            <v>YANNIS</v>
          </cell>
          <cell r="E708">
            <v>4</v>
          </cell>
          <cell r="G708" t="str">
            <v>ABI</v>
          </cell>
        </row>
        <row r="709">
          <cell r="B709">
            <v>22003725</v>
          </cell>
          <cell r="C709" t="str">
            <v>WATRIN</v>
          </cell>
          <cell r="D709" t="str">
            <v>ANASTASIA</v>
          </cell>
          <cell r="E709">
            <v>4</v>
          </cell>
          <cell r="G709" t="str">
            <v>ABI</v>
          </cell>
        </row>
        <row r="710">
          <cell r="B710">
            <v>22010160</v>
          </cell>
          <cell r="C710" t="str">
            <v>WATZKY</v>
          </cell>
          <cell r="D710" t="str">
            <v>EMMANUELLE</v>
          </cell>
          <cell r="E710">
            <v>10</v>
          </cell>
          <cell r="G710" t="str">
            <v>ABI</v>
          </cell>
        </row>
        <row r="711">
          <cell r="B711">
            <v>22110511</v>
          </cell>
          <cell r="C711" t="str">
            <v>WEBER</v>
          </cell>
          <cell r="D711" t="str">
            <v>PIERRE</v>
          </cell>
          <cell r="E711">
            <v>4</v>
          </cell>
          <cell r="F711" t="str">
            <v>6 x 80</v>
          </cell>
          <cell r="G711">
            <v>93</v>
          </cell>
        </row>
        <row r="712">
          <cell r="B712">
            <v>22106540</v>
          </cell>
          <cell r="C712" t="str">
            <v>WEEBER</v>
          </cell>
          <cell r="D712" t="str">
            <v>EMILIE</v>
          </cell>
          <cell r="E712">
            <v>10</v>
          </cell>
          <cell r="F712" t="str">
            <v>6 x 20</v>
          </cell>
          <cell r="G712">
            <v>23.5</v>
          </cell>
        </row>
        <row r="713">
          <cell r="B713">
            <v>22109794</v>
          </cell>
          <cell r="C713" t="str">
            <v>WEINZAEPFLEN</v>
          </cell>
          <cell r="D713" t="str">
            <v>EMERIC</v>
          </cell>
          <cell r="E713">
            <v>10</v>
          </cell>
          <cell r="F713" t="str">
            <v>3 x 65</v>
          </cell>
          <cell r="G713">
            <v>69</v>
          </cell>
        </row>
        <row r="714">
          <cell r="B714">
            <v>22117150</v>
          </cell>
          <cell r="C714" t="str">
            <v>WEISS</v>
          </cell>
          <cell r="D714" t="str">
            <v>EMMY</v>
          </cell>
          <cell r="E714">
            <v>8</v>
          </cell>
          <cell r="F714" t="str">
            <v>6 x 30</v>
          </cell>
          <cell r="G714">
            <v>35</v>
          </cell>
        </row>
        <row r="715">
          <cell r="B715">
            <v>22010246</v>
          </cell>
          <cell r="C715" t="str">
            <v>WEISS</v>
          </cell>
          <cell r="D715" t="str">
            <v>LÉO</v>
          </cell>
          <cell r="E715">
            <v>6</v>
          </cell>
          <cell r="F715" t="str">
            <v>2 x 55</v>
          </cell>
          <cell r="G715">
            <v>57</v>
          </cell>
        </row>
        <row r="716">
          <cell r="B716">
            <v>21907437</v>
          </cell>
          <cell r="C716" t="str">
            <v>WENDLING</v>
          </cell>
          <cell r="D716" t="str">
            <v>ROBIN</v>
          </cell>
          <cell r="E716">
            <v>4</v>
          </cell>
          <cell r="G716" t="str">
            <v>ABI</v>
          </cell>
        </row>
        <row r="717">
          <cell r="B717">
            <v>22109161</v>
          </cell>
          <cell r="C717" t="str">
            <v>WETZEL-KALTENBRUN</v>
          </cell>
          <cell r="D717" t="str">
            <v>CLÉMENT</v>
          </cell>
          <cell r="E717">
            <v>4</v>
          </cell>
          <cell r="F717" t="str">
            <v>6 x 65</v>
          </cell>
          <cell r="G717">
            <v>76</v>
          </cell>
        </row>
        <row r="718">
          <cell r="B718">
            <v>22104708</v>
          </cell>
          <cell r="C718" t="str">
            <v>WILHELM</v>
          </cell>
          <cell r="D718" t="str">
            <v>THIBAULT</v>
          </cell>
          <cell r="E718">
            <v>5</v>
          </cell>
          <cell r="F718" t="str">
            <v>1 x 70</v>
          </cell>
          <cell r="G718">
            <v>70</v>
          </cell>
        </row>
        <row r="719">
          <cell r="B719">
            <v>22107186</v>
          </cell>
          <cell r="C719" t="str">
            <v>WILLKOMM</v>
          </cell>
          <cell r="D719" t="str">
            <v>LISE</v>
          </cell>
          <cell r="E719">
            <v>5</v>
          </cell>
          <cell r="F719" t="str">
            <v>1 x 35</v>
          </cell>
          <cell r="G719">
            <v>35</v>
          </cell>
        </row>
        <row r="720">
          <cell r="B720">
            <v>22112087</v>
          </cell>
          <cell r="C720" t="str">
            <v>WIRCKEL</v>
          </cell>
          <cell r="D720" t="str">
            <v>TIMOTHEE</v>
          </cell>
          <cell r="E720">
            <v>3</v>
          </cell>
          <cell r="F720" t="str">
            <v>5 x 60</v>
          </cell>
          <cell r="G720">
            <v>67</v>
          </cell>
        </row>
        <row r="721">
          <cell r="B721">
            <v>22003883</v>
          </cell>
          <cell r="C721" t="str">
            <v>WITTMER</v>
          </cell>
          <cell r="D721" t="str">
            <v>NICOLAS</v>
          </cell>
          <cell r="E721">
            <v>7</v>
          </cell>
          <cell r="F721" t="str">
            <v>4 x 60</v>
          </cell>
          <cell r="G721">
            <v>65</v>
          </cell>
        </row>
        <row r="722">
          <cell r="B722">
            <v>22002955</v>
          </cell>
          <cell r="C722" t="str">
            <v>WOELFL</v>
          </cell>
          <cell r="D722" t="str">
            <v>VALENTIN</v>
          </cell>
          <cell r="E722">
            <v>3</v>
          </cell>
          <cell r="G722" t="str">
            <v>ABI</v>
          </cell>
        </row>
        <row r="723">
          <cell r="B723">
            <v>22108104</v>
          </cell>
          <cell r="C723" t="str">
            <v>WOLFF</v>
          </cell>
          <cell r="D723" t="str">
            <v>ALEXANDRE</v>
          </cell>
          <cell r="E723">
            <v>7</v>
          </cell>
          <cell r="F723" t="str">
            <v>6 x 65</v>
          </cell>
          <cell r="G723">
            <v>76</v>
          </cell>
        </row>
        <row r="724">
          <cell r="B724">
            <v>22118439</v>
          </cell>
          <cell r="C724" t="str">
            <v>WURTZ</v>
          </cell>
          <cell r="D724" t="str">
            <v>LOÏC</v>
          </cell>
          <cell r="E724">
            <v>7</v>
          </cell>
          <cell r="G724" t="str">
            <v>ABI</v>
          </cell>
        </row>
        <row r="725">
          <cell r="B725">
            <v>22120840</v>
          </cell>
          <cell r="C725" t="str">
            <v xml:space="preserve">YANAL </v>
          </cell>
          <cell r="D725" t="str">
            <v>MUSTAPHA</v>
          </cell>
          <cell r="E725">
            <v>1</v>
          </cell>
          <cell r="F725" t="str">
            <v>6 x 50</v>
          </cell>
          <cell r="G725">
            <v>58</v>
          </cell>
        </row>
        <row r="726">
          <cell r="B726">
            <v>22003194</v>
          </cell>
          <cell r="C726" t="str">
            <v>YANG</v>
          </cell>
          <cell r="D726" t="str">
            <v>DAVID</v>
          </cell>
          <cell r="E726">
            <v>7</v>
          </cell>
          <cell r="G726" t="str">
            <v>ABI</v>
          </cell>
        </row>
        <row r="727">
          <cell r="B727">
            <v>22122644</v>
          </cell>
          <cell r="C727" t="str">
            <v>YERN</v>
          </cell>
          <cell r="D727" t="str">
            <v>ALEXANDRE</v>
          </cell>
          <cell r="E727">
            <v>7</v>
          </cell>
          <cell r="F727" t="str">
            <v>6 x 50</v>
          </cell>
          <cell r="G727">
            <v>58</v>
          </cell>
        </row>
        <row r="728">
          <cell r="B728">
            <v>22109082</v>
          </cell>
          <cell r="C728" t="str">
            <v>ZACHER</v>
          </cell>
          <cell r="D728" t="str">
            <v>ANTOINE</v>
          </cell>
          <cell r="E728">
            <v>5</v>
          </cell>
          <cell r="F728" t="str">
            <v>2 x 40</v>
          </cell>
          <cell r="G728">
            <v>41</v>
          </cell>
        </row>
        <row r="729">
          <cell r="B729">
            <v>22114415</v>
          </cell>
          <cell r="C729" t="str">
            <v>ZANETTI</v>
          </cell>
          <cell r="D729" t="str">
            <v>ELIO</v>
          </cell>
          <cell r="E729">
            <v>8</v>
          </cell>
          <cell r="F729" t="str">
            <v>6 x 65</v>
          </cell>
          <cell r="G729">
            <v>76</v>
          </cell>
        </row>
        <row r="730">
          <cell r="B730">
            <v>22107852</v>
          </cell>
          <cell r="C730" t="str">
            <v>ZARZOURI</v>
          </cell>
          <cell r="D730" t="str">
            <v>YOUNES</v>
          </cell>
          <cell r="E730">
            <v>6</v>
          </cell>
          <cell r="F730" t="str">
            <v>3 x 80</v>
          </cell>
          <cell r="G730">
            <v>85</v>
          </cell>
        </row>
        <row r="731">
          <cell r="B731">
            <v>22107014</v>
          </cell>
          <cell r="C731" t="str">
            <v>ZIEGLER</v>
          </cell>
          <cell r="D731" t="str">
            <v>GILLES</v>
          </cell>
          <cell r="E731">
            <v>10</v>
          </cell>
          <cell r="F731" t="str">
            <v>2 x 60</v>
          </cell>
          <cell r="G731">
            <v>62</v>
          </cell>
        </row>
        <row r="732">
          <cell r="B732">
            <v>22106796</v>
          </cell>
          <cell r="C732" t="str">
            <v>ZIMMER</v>
          </cell>
          <cell r="D732" t="str">
            <v>BAPTISTE</v>
          </cell>
          <cell r="E732">
            <v>4</v>
          </cell>
          <cell r="F732" t="str">
            <v>4 x 60</v>
          </cell>
          <cell r="G732">
            <v>65</v>
          </cell>
        </row>
        <row r="733">
          <cell r="B733">
            <v>22105551</v>
          </cell>
          <cell r="C733" t="str">
            <v>ZIMMERMANN</v>
          </cell>
          <cell r="D733" t="str">
            <v>JÉRÔME</v>
          </cell>
          <cell r="E733">
            <v>7</v>
          </cell>
          <cell r="F733" t="str">
            <v>2 x 55</v>
          </cell>
          <cell r="G733">
            <v>57</v>
          </cell>
        </row>
        <row r="734">
          <cell r="B734">
            <v>22122722</v>
          </cell>
          <cell r="C734" t="str">
            <v>ZOELLER</v>
          </cell>
          <cell r="D734" t="str">
            <v>JONATHAN</v>
          </cell>
          <cell r="E734">
            <v>1</v>
          </cell>
          <cell r="F734" t="str">
            <v>6 x 42</v>
          </cell>
          <cell r="G734">
            <v>49</v>
          </cell>
        </row>
      </sheetData>
      <sheetData sheetId="2">
        <row r="2">
          <cell r="A2">
            <v>22102162</v>
          </cell>
          <cell r="B2" t="str">
            <v>ADAM</v>
          </cell>
          <cell r="C2" t="str">
            <v>MARINE</v>
          </cell>
          <cell r="D2" t="str">
            <v>F</v>
          </cell>
          <cell r="E2">
            <v>37.83</v>
          </cell>
        </row>
        <row r="3">
          <cell r="A3">
            <v>22105696</v>
          </cell>
          <cell r="B3" t="str">
            <v>AFFENBERGER</v>
          </cell>
          <cell r="C3" t="str">
            <v>LUKA</v>
          </cell>
          <cell r="D3" t="str">
            <v>M</v>
          </cell>
          <cell r="E3">
            <v>39.32</v>
          </cell>
        </row>
        <row r="4">
          <cell r="A4">
            <v>22110212</v>
          </cell>
          <cell r="B4" t="str">
            <v>AHMED BOUDOUDA</v>
          </cell>
          <cell r="C4" t="str">
            <v>YACINE</v>
          </cell>
          <cell r="D4" t="str">
            <v>M</v>
          </cell>
          <cell r="E4">
            <v>41.78</v>
          </cell>
        </row>
        <row r="5">
          <cell r="A5">
            <v>22108692</v>
          </cell>
          <cell r="B5" t="str">
            <v>AIT JLOULAT</v>
          </cell>
          <cell r="C5" t="str">
            <v>ZAYD</v>
          </cell>
          <cell r="D5" t="str">
            <v>M</v>
          </cell>
          <cell r="E5" t="str">
            <v>ABI</v>
          </cell>
        </row>
        <row r="6">
          <cell r="A6">
            <v>22105851</v>
          </cell>
          <cell r="B6" t="str">
            <v>AJENOE</v>
          </cell>
          <cell r="C6" t="str">
            <v>SYLKK</v>
          </cell>
          <cell r="D6" t="str">
            <v>M</v>
          </cell>
          <cell r="E6">
            <v>40.43</v>
          </cell>
        </row>
        <row r="7">
          <cell r="A7">
            <v>22115080</v>
          </cell>
          <cell r="B7" t="str">
            <v>ALEMSHIRAZI</v>
          </cell>
          <cell r="C7" t="str">
            <v>SEYEDEH YASAMAN</v>
          </cell>
          <cell r="D7" t="str">
            <v>F</v>
          </cell>
          <cell r="E7" t="str">
            <v>ABI</v>
          </cell>
        </row>
        <row r="8">
          <cell r="A8">
            <v>22111172</v>
          </cell>
          <cell r="B8" t="str">
            <v>ALJAF</v>
          </cell>
          <cell r="C8" t="str">
            <v>AHMAD</v>
          </cell>
          <cell r="D8" t="str">
            <v>M</v>
          </cell>
          <cell r="E8">
            <v>40.299999999999997</v>
          </cell>
        </row>
        <row r="9">
          <cell r="A9">
            <v>22107414</v>
          </cell>
          <cell r="B9" t="str">
            <v>ALLAND</v>
          </cell>
          <cell r="C9" t="str">
            <v>EMILE</v>
          </cell>
          <cell r="D9" t="str">
            <v>M</v>
          </cell>
          <cell r="E9">
            <v>40.049999999999997</v>
          </cell>
        </row>
        <row r="10">
          <cell r="A10">
            <v>22005960</v>
          </cell>
          <cell r="B10" t="str">
            <v>ALRIC</v>
          </cell>
          <cell r="C10" t="str">
            <v>MARIO</v>
          </cell>
          <cell r="D10" t="str">
            <v>M</v>
          </cell>
          <cell r="E10">
            <v>43.45</v>
          </cell>
        </row>
        <row r="11">
          <cell r="A11">
            <v>22121589</v>
          </cell>
          <cell r="B11" t="str">
            <v>AMBOS</v>
          </cell>
          <cell r="C11" t="str">
            <v>DORYAN</v>
          </cell>
          <cell r="D11" t="str">
            <v>M</v>
          </cell>
          <cell r="E11">
            <v>46.61</v>
          </cell>
        </row>
        <row r="12">
          <cell r="A12">
            <v>22122426</v>
          </cell>
          <cell r="B12" t="str">
            <v>AMRANI</v>
          </cell>
          <cell r="C12" t="str">
            <v>ZAKARYA</v>
          </cell>
          <cell r="D12" t="str">
            <v>M</v>
          </cell>
          <cell r="E12">
            <v>53.14</v>
          </cell>
        </row>
        <row r="13">
          <cell r="A13">
            <v>22107974</v>
          </cell>
          <cell r="B13" t="str">
            <v>ANDRÉ</v>
          </cell>
          <cell r="C13" t="str">
            <v>CAMILLE</v>
          </cell>
          <cell r="D13" t="str">
            <v>F</v>
          </cell>
          <cell r="E13">
            <v>53</v>
          </cell>
        </row>
        <row r="14">
          <cell r="A14">
            <v>22112812</v>
          </cell>
          <cell r="B14" t="str">
            <v>ANDRES</v>
          </cell>
          <cell r="C14" t="str">
            <v>LENNY</v>
          </cell>
          <cell r="D14" t="str">
            <v>M</v>
          </cell>
          <cell r="E14">
            <v>36.28</v>
          </cell>
        </row>
        <row r="15">
          <cell r="A15">
            <v>22119455</v>
          </cell>
          <cell r="B15" t="str">
            <v>ANDRIAMAMPIANINA</v>
          </cell>
          <cell r="C15" t="str">
            <v>TOKY</v>
          </cell>
          <cell r="D15" t="str">
            <v>M</v>
          </cell>
          <cell r="E15">
            <v>54.44</v>
          </cell>
        </row>
        <row r="16">
          <cell r="A16">
            <v>22113521</v>
          </cell>
          <cell r="B16" t="str">
            <v>ARNOLD</v>
          </cell>
          <cell r="C16" t="str">
            <v>ROMUALD</v>
          </cell>
          <cell r="D16" t="str">
            <v>M</v>
          </cell>
          <cell r="E16">
            <v>39.35</v>
          </cell>
        </row>
        <row r="17">
          <cell r="A17">
            <v>22103342</v>
          </cell>
          <cell r="B17" t="str">
            <v>AUBUT</v>
          </cell>
          <cell r="C17" t="str">
            <v>SAMUEL</v>
          </cell>
          <cell r="D17" t="str">
            <v>M</v>
          </cell>
          <cell r="E17">
            <v>45.31</v>
          </cell>
        </row>
        <row r="18">
          <cell r="A18">
            <v>22101788</v>
          </cell>
          <cell r="B18" t="str">
            <v>AVAYSOV</v>
          </cell>
          <cell r="C18" t="str">
            <v>MANSUR</v>
          </cell>
          <cell r="D18" t="str">
            <v>M</v>
          </cell>
          <cell r="E18" t="str">
            <v>ABI</v>
          </cell>
        </row>
        <row r="19">
          <cell r="A19">
            <v>22120074</v>
          </cell>
          <cell r="B19" t="str">
            <v>AVOINE</v>
          </cell>
          <cell r="C19" t="str">
            <v>MILO</v>
          </cell>
          <cell r="D19" t="str">
            <v>M</v>
          </cell>
          <cell r="E19" t="str">
            <v>ABI</v>
          </cell>
        </row>
        <row r="20">
          <cell r="A20">
            <v>22106534</v>
          </cell>
          <cell r="B20" t="str">
            <v>BADER</v>
          </cell>
          <cell r="C20" t="str">
            <v>THIBAULT</v>
          </cell>
          <cell r="D20" t="str">
            <v>M</v>
          </cell>
          <cell r="E20">
            <v>37.409999999999997</v>
          </cell>
        </row>
        <row r="21">
          <cell r="A21">
            <v>22103595</v>
          </cell>
          <cell r="B21" t="str">
            <v>BAJORSKI</v>
          </cell>
          <cell r="C21" t="str">
            <v>HENRI</v>
          </cell>
          <cell r="D21" t="str">
            <v>M</v>
          </cell>
          <cell r="E21">
            <v>38.1</v>
          </cell>
        </row>
        <row r="22">
          <cell r="A22">
            <v>22107611</v>
          </cell>
          <cell r="B22" t="str">
            <v>BAKARI</v>
          </cell>
          <cell r="C22" t="str">
            <v>KASSIM</v>
          </cell>
          <cell r="D22" t="str">
            <v>M</v>
          </cell>
          <cell r="E22">
            <v>93.44</v>
          </cell>
        </row>
        <row r="23">
          <cell r="A23">
            <v>22119613</v>
          </cell>
          <cell r="B23" t="str">
            <v>BALTZER</v>
          </cell>
          <cell r="C23" t="str">
            <v>CHLOÉ</v>
          </cell>
          <cell r="D23" t="str">
            <v>F</v>
          </cell>
          <cell r="E23">
            <v>51.25</v>
          </cell>
        </row>
        <row r="24">
          <cell r="A24">
            <v>22106538</v>
          </cell>
          <cell r="B24" t="str">
            <v>BASSEVILLE</v>
          </cell>
          <cell r="C24" t="str">
            <v>STEEVEN</v>
          </cell>
          <cell r="D24" t="str">
            <v>M</v>
          </cell>
          <cell r="E24">
            <v>37.299999999999997</v>
          </cell>
        </row>
        <row r="25">
          <cell r="A25">
            <v>22106502</v>
          </cell>
          <cell r="B25" t="str">
            <v>BASTIAN</v>
          </cell>
          <cell r="C25" t="str">
            <v>ROMAIN</v>
          </cell>
          <cell r="D25" t="str">
            <v>M</v>
          </cell>
          <cell r="E25" t="str">
            <v>ABI</v>
          </cell>
        </row>
        <row r="26">
          <cell r="A26">
            <v>21909462</v>
          </cell>
          <cell r="B26" t="str">
            <v>BASTIER</v>
          </cell>
          <cell r="C26" t="str">
            <v>PAUL</v>
          </cell>
          <cell r="D26" t="str">
            <v>M</v>
          </cell>
          <cell r="E26">
            <v>42.95</v>
          </cell>
        </row>
        <row r="27">
          <cell r="A27">
            <v>22006991</v>
          </cell>
          <cell r="B27" t="str">
            <v>BAUMLIN</v>
          </cell>
          <cell r="C27" t="str">
            <v>TITOUAN</v>
          </cell>
          <cell r="D27" t="str">
            <v>M</v>
          </cell>
          <cell r="E27">
            <v>43.98</v>
          </cell>
        </row>
        <row r="28">
          <cell r="A28">
            <v>22008798</v>
          </cell>
          <cell r="B28" t="str">
            <v>BEAUDOING</v>
          </cell>
          <cell r="C28" t="str">
            <v>VIRGIL</v>
          </cell>
          <cell r="D28" t="str">
            <v>M</v>
          </cell>
          <cell r="E28">
            <v>37.71</v>
          </cell>
        </row>
        <row r="29">
          <cell r="A29">
            <v>22104735</v>
          </cell>
          <cell r="B29" t="str">
            <v>BECKER</v>
          </cell>
          <cell r="C29" t="str">
            <v>ANTONIN</v>
          </cell>
          <cell r="D29" t="str">
            <v>M</v>
          </cell>
          <cell r="E29">
            <v>38.119999999999997</v>
          </cell>
        </row>
        <row r="30">
          <cell r="A30">
            <v>22106935</v>
          </cell>
          <cell r="B30" t="str">
            <v>BECKER</v>
          </cell>
          <cell r="C30" t="str">
            <v>HECTOR</v>
          </cell>
          <cell r="D30" t="str">
            <v>M</v>
          </cell>
          <cell r="E30">
            <v>31.44</v>
          </cell>
        </row>
        <row r="31">
          <cell r="A31">
            <v>22110880</v>
          </cell>
          <cell r="B31" t="str">
            <v>BEI</v>
          </cell>
          <cell r="C31" t="str">
            <v>FÉLIX</v>
          </cell>
          <cell r="D31" t="str">
            <v>M</v>
          </cell>
          <cell r="E31" t="str">
            <v>ABI</v>
          </cell>
        </row>
        <row r="32">
          <cell r="A32">
            <v>22110970</v>
          </cell>
          <cell r="B32" t="str">
            <v>BELKAHLA</v>
          </cell>
          <cell r="C32" t="str">
            <v>YOUCEF AYOUB</v>
          </cell>
          <cell r="D32" t="str">
            <v>M</v>
          </cell>
          <cell r="E32">
            <v>46.78</v>
          </cell>
        </row>
        <row r="33">
          <cell r="A33">
            <v>22011094</v>
          </cell>
          <cell r="B33" t="str">
            <v>BELKHADIR</v>
          </cell>
          <cell r="C33" t="str">
            <v>MAHER</v>
          </cell>
          <cell r="D33" t="str">
            <v>M</v>
          </cell>
          <cell r="E33" t="str">
            <v>ABI</v>
          </cell>
        </row>
        <row r="34">
          <cell r="A34">
            <v>22016921</v>
          </cell>
          <cell r="B34" t="str">
            <v>BELMADANI</v>
          </cell>
          <cell r="C34" t="str">
            <v>MOHAMED</v>
          </cell>
          <cell r="D34" t="str">
            <v>M</v>
          </cell>
          <cell r="E34" t="str">
            <v>ABI</v>
          </cell>
        </row>
        <row r="35">
          <cell r="A35">
            <v>22113263</v>
          </cell>
          <cell r="B35" t="str">
            <v>BEN JABA</v>
          </cell>
          <cell r="C35" t="str">
            <v>HAKIM</v>
          </cell>
          <cell r="D35" t="str">
            <v>M</v>
          </cell>
          <cell r="E35">
            <v>66.599999999999994</v>
          </cell>
        </row>
        <row r="36">
          <cell r="A36">
            <v>21912101</v>
          </cell>
          <cell r="B36" t="str">
            <v>BENAALI</v>
          </cell>
          <cell r="C36" t="str">
            <v>ZAKARIA</v>
          </cell>
          <cell r="D36" t="str">
            <v>M</v>
          </cell>
          <cell r="E36">
            <v>62</v>
          </cell>
        </row>
        <row r="37">
          <cell r="A37">
            <v>22103793</v>
          </cell>
          <cell r="B37" t="str">
            <v>BENAZAIZ</v>
          </cell>
          <cell r="C37" t="str">
            <v>YASSINE</v>
          </cell>
          <cell r="D37" t="str">
            <v>M</v>
          </cell>
          <cell r="E37">
            <v>39.08</v>
          </cell>
        </row>
        <row r="38">
          <cell r="A38">
            <v>22107449</v>
          </cell>
          <cell r="B38" t="str">
            <v>BENSAID</v>
          </cell>
          <cell r="C38" t="str">
            <v>SAMY</v>
          </cell>
          <cell r="D38" t="str">
            <v>M</v>
          </cell>
          <cell r="E38">
            <v>53.07</v>
          </cell>
        </row>
        <row r="39">
          <cell r="A39">
            <v>22118802</v>
          </cell>
          <cell r="B39" t="str">
            <v>BERGER</v>
          </cell>
          <cell r="C39" t="str">
            <v>MIA</v>
          </cell>
          <cell r="D39" t="str">
            <v>F</v>
          </cell>
          <cell r="E39">
            <v>55.56</v>
          </cell>
        </row>
        <row r="40">
          <cell r="A40">
            <v>22111111</v>
          </cell>
          <cell r="B40" t="str">
            <v>BERTAPELLE</v>
          </cell>
          <cell r="C40" t="str">
            <v>GABIN</v>
          </cell>
          <cell r="D40" t="str">
            <v>M</v>
          </cell>
          <cell r="E40">
            <v>37.4</v>
          </cell>
        </row>
        <row r="41">
          <cell r="A41">
            <v>22110662</v>
          </cell>
          <cell r="B41" t="str">
            <v>BERTIN</v>
          </cell>
          <cell r="C41" t="str">
            <v>ANAEL</v>
          </cell>
          <cell r="D41" t="str">
            <v>M</v>
          </cell>
          <cell r="E41">
            <v>36.659999999999997</v>
          </cell>
        </row>
        <row r="42">
          <cell r="A42">
            <v>22115139</v>
          </cell>
          <cell r="B42" t="str">
            <v>BERTOLI</v>
          </cell>
          <cell r="C42" t="str">
            <v>BASTIEN</v>
          </cell>
          <cell r="D42" t="str">
            <v>M</v>
          </cell>
          <cell r="E42" t="str">
            <v>ABI</v>
          </cell>
        </row>
        <row r="43">
          <cell r="A43">
            <v>22103920</v>
          </cell>
          <cell r="B43" t="str">
            <v>BESCOND</v>
          </cell>
          <cell r="C43" t="str">
            <v>YOAN</v>
          </cell>
          <cell r="D43" t="str">
            <v>M</v>
          </cell>
          <cell r="E43" t="str">
            <v>ABI</v>
          </cell>
        </row>
        <row r="44">
          <cell r="A44">
            <v>22108696</v>
          </cell>
          <cell r="B44" t="str">
            <v>BEYREUTHER</v>
          </cell>
          <cell r="C44" t="str">
            <v>LÉA</v>
          </cell>
          <cell r="D44" t="str">
            <v>F</v>
          </cell>
          <cell r="E44">
            <v>39.979999999999997</v>
          </cell>
        </row>
        <row r="45">
          <cell r="A45">
            <v>22012984</v>
          </cell>
          <cell r="B45" t="str">
            <v>BIECHLER</v>
          </cell>
          <cell r="C45" t="str">
            <v>THÉO</v>
          </cell>
          <cell r="D45" t="str">
            <v>M</v>
          </cell>
          <cell r="E45">
            <v>37.08</v>
          </cell>
        </row>
        <row r="46">
          <cell r="A46">
            <v>22111460</v>
          </cell>
          <cell r="B46" t="str">
            <v>BIGAULT</v>
          </cell>
          <cell r="C46" t="str">
            <v>EMELYNE</v>
          </cell>
          <cell r="D46" t="str">
            <v>F</v>
          </cell>
          <cell r="E46">
            <v>46.62</v>
          </cell>
        </row>
        <row r="47">
          <cell r="A47">
            <v>22004722</v>
          </cell>
          <cell r="B47" t="str">
            <v>BILGER-BERAUD</v>
          </cell>
          <cell r="C47" t="str">
            <v>LUDOVIC</v>
          </cell>
          <cell r="D47" t="str">
            <v>M</v>
          </cell>
          <cell r="E47">
            <v>43.63</v>
          </cell>
        </row>
        <row r="48">
          <cell r="A48">
            <v>22107599</v>
          </cell>
          <cell r="B48" t="str">
            <v>BILON</v>
          </cell>
          <cell r="C48" t="str">
            <v>CORENTIN</v>
          </cell>
          <cell r="D48" t="str">
            <v>M</v>
          </cell>
          <cell r="E48">
            <v>35.4</v>
          </cell>
        </row>
        <row r="49">
          <cell r="A49">
            <v>22005967</v>
          </cell>
          <cell r="B49" t="str">
            <v>BIOT</v>
          </cell>
          <cell r="C49" t="str">
            <v>ANTHONIN</v>
          </cell>
          <cell r="D49" t="str">
            <v>M</v>
          </cell>
          <cell r="E49">
            <v>41.06</v>
          </cell>
        </row>
        <row r="50">
          <cell r="A50">
            <v>22109811</v>
          </cell>
          <cell r="B50" t="str">
            <v>BIRKEL</v>
          </cell>
          <cell r="C50" t="str">
            <v>NOAH</v>
          </cell>
          <cell r="D50" t="str">
            <v>M</v>
          </cell>
          <cell r="E50">
            <v>43.67</v>
          </cell>
        </row>
        <row r="51">
          <cell r="A51">
            <v>22117909</v>
          </cell>
          <cell r="B51" t="str">
            <v>BISCHOPFF</v>
          </cell>
          <cell r="C51" t="str">
            <v>NOA</v>
          </cell>
          <cell r="D51" t="str">
            <v>M</v>
          </cell>
          <cell r="E51">
            <v>39.53</v>
          </cell>
        </row>
        <row r="52">
          <cell r="A52">
            <v>21805418</v>
          </cell>
          <cell r="B52" t="str">
            <v>BLANC</v>
          </cell>
          <cell r="C52" t="str">
            <v>LOREDANA</v>
          </cell>
          <cell r="D52" t="str">
            <v>F</v>
          </cell>
          <cell r="E52">
            <v>41.16</v>
          </cell>
        </row>
        <row r="53">
          <cell r="A53">
            <v>22108161</v>
          </cell>
          <cell r="B53" t="str">
            <v>BLANSCHÉ</v>
          </cell>
          <cell r="C53" t="str">
            <v>HUGO</v>
          </cell>
          <cell r="D53" t="str">
            <v>M</v>
          </cell>
          <cell r="E53">
            <v>35.44</v>
          </cell>
        </row>
        <row r="54">
          <cell r="A54">
            <v>22010652</v>
          </cell>
          <cell r="B54" t="str">
            <v>BLAZEVIC</v>
          </cell>
          <cell r="C54" t="str">
            <v>CHIARA</v>
          </cell>
          <cell r="D54" t="str">
            <v>F</v>
          </cell>
          <cell r="E54" t="str">
            <v>ABI</v>
          </cell>
        </row>
        <row r="55">
          <cell r="A55">
            <v>22123367</v>
          </cell>
          <cell r="B55" t="str">
            <v>BLOUIN</v>
          </cell>
          <cell r="C55" t="str">
            <v>TIM</v>
          </cell>
          <cell r="D55" t="str">
            <v>M</v>
          </cell>
          <cell r="E55">
            <v>30.1</v>
          </cell>
        </row>
        <row r="56">
          <cell r="A56">
            <v>22108997</v>
          </cell>
          <cell r="B56" t="str">
            <v>BOCHINGER</v>
          </cell>
          <cell r="C56" t="str">
            <v>NATHAN</v>
          </cell>
          <cell r="D56" t="str">
            <v>M</v>
          </cell>
          <cell r="E56" t="str">
            <v>ABI</v>
          </cell>
        </row>
        <row r="57">
          <cell r="A57">
            <v>22106811</v>
          </cell>
          <cell r="B57" t="str">
            <v>BOCK</v>
          </cell>
          <cell r="C57" t="str">
            <v>LUCAS</v>
          </cell>
          <cell r="D57" t="str">
            <v>M</v>
          </cell>
          <cell r="E57">
            <v>43.58</v>
          </cell>
        </row>
        <row r="58">
          <cell r="A58">
            <v>22110832</v>
          </cell>
          <cell r="B58" t="str">
            <v>BOEHLER</v>
          </cell>
          <cell r="C58" t="str">
            <v>YOAN</v>
          </cell>
          <cell r="D58" t="str">
            <v>M</v>
          </cell>
          <cell r="E58">
            <v>37.03</v>
          </cell>
        </row>
        <row r="59">
          <cell r="A59">
            <v>22121139</v>
          </cell>
          <cell r="B59" t="str">
            <v>BOEHM</v>
          </cell>
          <cell r="C59" t="str">
            <v>JEROME</v>
          </cell>
          <cell r="D59" t="str">
            <v>M</v>
          </cell>
          <cell r="E59" t="str">
            <v>ABI</v>
          </cell>
        </row>
        <row r="60">
          <cell r="A60">
            <v>22007199</v>
          </cell>
          <cell r="B60" t="str">
            <v>BOLLINGER</v>
          </cell>
          <cell r="C60" t="str">
            <v>THOMAS</v>
          </cell>
          <cell r="D60" t="str">
            <v>M</v>
          </cell>
          <cell r="E60">
            <v>43.93</v>
          </cell>
        </row>
        <row r="61">
          <cell r="A61">
            <v>22112176</v>
          </cell>
          <cell r="B61" t="str">
            <v>BORG</v>
          </cell>
          <cell r="C61" t="str">
            <v>QUENTIN</v>
          </cell>
          <cell r="D61" t="str">
            <v>M</v>
          </cell>
          <cell r="E61" t="str">
            <v>ABI</v>
          </cell>
        </row>
        <row r="62">
          <cell r="A62">
            <v>22109909</v>
          </cell>
          <cell r="B62" t="str">
            <v>BORNI</v>
          </cell>
          <cell r="C62" t="str">
            <v>MATEO</v>
          </cell>
          <cell r="D62" t="str">
            <v>M</v>
          </cell>
          <cell r="E62" t="str">
            <v>ABI</v>
          </cell>
        </row>
        <row r="63">
          <cell r="A63">
            <v>22115110</v>
          </cell>
          <cell r="B63" t="str">
            <v>BOUANOU</v>
          </cell>
          <cell r="C63" t="str">
            <v>RICARDO</v>
          </cell>
          <cell r="D63" t="str">
            <v>M</v>
          </cell>
          <cell r="E63">
            <v>34.75</v>
          </cell>
        </row>
        <row r="64">
          <cell r="A64">
            <v>22114073</v>
          </cell>
          <cell r="B64" t="str">
            <v>BOUAZIZ</v>
          </cell>
          <cell r="C64" t="str">
            <v>DAMIEN</v>
          </cell>
          <cell r="D64" t="str">
            <v>M</v>
          </cell>
          <cell r="E64">
            <v>36.36</v>
          </cell>
        </row>
        <row r="65">
          <cell r="A65">
            <v>22108797</v>
          </cell>
          <cell r="B65" t="str">
            <v>BOUCHELKIA-ANGELIER</v>
          </cell>
          <cell r="C65" t="str">
            <v>TAMARA</v>
          </cell>
          <cell r="D65" t="str">
            <v>F</v>
          </cell>
          <cell r="E65">
            <v>39.47</v>
          </cell>
        </row>
        <row r="66">
          <cell r="A66">
            <v>22107182</v>
          </cell>
          <cell r="B66" t="str">
            <v>BOUCLET</v>
          </cell>
          <cell r="C66" t="str">
            <v>OSCAR</v>
          </cell>
          <cell r="D66" t="str">
            <v>M</v>
          </cell>
          <cell r="E66">
            <v>33.21</v>
          </cell>
        </row>
        <row r="67">
          <cell r="A67">
            <v>22017391</v>
          </cell>
          <cell r="B67" t="str">
            <v>BOUDJEMA</v>
          </cell>
          <cell r="C67" t="str">
            <v>NEHAUT</v>
          </cell>
          <cell r="D67" t="str">
            <v>M</v>
          </cell>
          <cell r="E67">
            <v>37.39</v>
          </cell>
        </row>
        <row r="68">
          <cell r="A68">
            <v>22012782</v>
          </cell>
          <cell r="B68" t="str">
            <v>BOUFFAY</v>
          </cell>
          <cell r="C68" t="str">
            <v>AXEL</v>
          </cell>
          <cell r="D68" t="str">
            <v>M</v>
          </cell>
          <cell r="E68">
            <v>33.46</v>
          </cell>
        </row>
        <row r="69">
          <cell r="A69">
            <v>22113295</v>
          </cell>
          <cell r="B69" t="str">
            <v>BOUNOUA</v>
          </cell>
          <cell r="C69" t="str">
            <v>ANTOINE</v>
          </cell>
          <cell r="D69" t="str">
            <v>M</v>
          </cell>
          <cell r="E69">
            <v>36.65</v>
          </cell>
        </row>
        <row r="70">
          <cell r="A70">
            <v>22111547</v>
          </cell>
          <cell r="B70" t="str">
            <v>BOURTALE</v>
          </cell>
          <cell r="C70" t="str">
            <v>ILIAS</v>
          </cell>
          <cell r="D70" t="str">
            <v>M</v>
          </cell>
          <cell r="E70" t="str">
            <v>ABI</v>
          </cell>
        </row>
        <row r="71">
          <cell r="A71">
            <v>22007311</v>
          </cell>
          <cell r="B71" t="str">
            <v>BOUSSIF</v>
          </cell>
          <cell r="C71" t="str">
            <v>RIMANE</v>
          </cell>
          <cell r="D71" t="str">
            <v>M</v>
          </cell>
          <cell r="E71">
            <v>44.97</v>
          </cell>
        </row>
        <row r="72">
          <cell r="A72">
            <v>22102681</v>
          </cell>
          <cell r="B72" t="str">
            <v>BOUTS</v>
          </cell>
          <cell r="C72" t="str">
            <v>LOANE</v>
          </cell>
          <cell r="D72" t="str">
            <v>F</v>
          </cell>
          <cell r="E72" t="str">
            <v>ABI</v>
          </cell>
        </row>
        <row r="73">
          <cell r="A73">
            <v>22000538</v>
          </cell>
          <cell r="B73" t="str">
            <v>BOUZEGGOU</v>
          </cell>
          <cell r="C73" t="str">
            <v>IHSSANE</v>
          </cell>
          <cell r="D73" t="str">
            <v>F</v>
          </cell>
          <cell r="E73" t="str">
            <v>ABI</v>
          </cell>
        </row>
        <row r="74">
          <cell r="A74">
            <v>22113147</v>
          </cell>
          <cell r="B74" t="str">
            <v>BOUZEKRI</v>
          </cell>
          <cell r="C74" t="str">
            <v>ERWAN</v>
          </cell>
          <cell r="D74" t="str">
            <v>M</v>
          </cell>
          <cell r="E74" t="str">
            <v>ABI</v>
          </cell>
        </row>
        <row r="75">
          <cell r="A75">
            <v>22111220</v>
          </cell>
          <cell r="B75" t="str">
            <v>BRANCO RODRIGUES</v>
          </cell>
          <cell r="C75" t="str">
            <v>DORIANO</v>
          </cell>
          <cell r="D75" t="str">
            <v>M</v>
          </cell>
          <cell r="E75">
            <v>44.77</v>
          </cell>
        </row>
        <row r="76">
          <cell r="A76">
            <v>22118865</v>
          </cell>
          <cell r="B76" t="str">
            <v>BRAND</v>
          </cell>
          <cell r="C76" t="str">
            <v>MELINA</v>
          </cell>
          <cell r="D76" t="str">
            <v>F</v>
          </cell>
          <cell r="E76">
            <v>44.06</v>
          </cell>
        </row>
        <row r="77">
          <cell r="A77">
            <v>22111904</v>
          </cell>
          <cell r="B77" t="str">
            <v>BRECHENMACHER</v>
          </cell>
          <cell r="C77" t="str">
            <v>LUCAS</v>
          </cell>
          <cell r="D77" t="str">
            <v>M</v>
          </cell>
          <cell r="E77">
            <v>36.729999999999997</v>
          </cell>
        </row>
        <row r="78">
          <cell r="A78">
            <v>22010454</v>
          </cell>
          <cell r="B78" t="str">
            <v>BREITEL</v>
          </cell>
          <cell r="C78" t="str">
            <v>AMANDINE</v>
          </cell>
          <cell r="D78" t="str">
            <v>F</v>
          </cell>
          <cell r="E78">
            <v>43.48</v>
          </cell>
        </row>
        <row r="79">
          <cell r="A79">
            <v>22118263</v>
          </cell>
          <cell r="B79" t="str">
            <v>BRIAND</v>
          </cell>
          <cell r="C79" t="str">
            <v>ANTOINE</v>
          </cell>
          <cell r="D79" t="str">
            <v>M</v>
          </cell>
          <cell r="E79">
            <v>34.880000000000003</v>
          </cell>
        </row>
        <row r="80">
          <cell r="A80">
            <v>22109263</v>
          </cell>
          <cell r="B80" t="str">
            <v>BRIESCH</v>
          </cell>
          <cell r="C80" t="str">
            <v>LOUIS</v>
          </cell>
          <cell r="D80" t="str">
            <v>M</v>
          </cell>
          <cell r="E80" t="str">
            <v>ABI</v>
          </cell>
        </row>
        <row r="81">
          <cell r="A81">
            <v>22108351</v>
          </cell>
          <cell r="B81" t="str">
            <v>BROCKER</v>
          </cell>
          <cell r="C81" t="str">
            <v>NOÉ</v>
          </cell>
          <cell r="D81" t="str">
            <v>M</v>
          </cell>
          <cell r="E81">
            <v>35.119999999999997</v>
          </cell>
        </row>
        <row r="82">
          <cell r="A82">
            <v>22110541</v>
          </cell>
          <cell r="B82" t="str">
            <v>BROUILLARD</v>
          </cell>
          <cell r="C82" t="str">
            <v>JASON</v>
          </cell>
          <cell r="D82" t="str">
            <v>M</v>
          </cell>
          <cell r="E82" t="str">
            <v>ABI</v>
          </cell>
        </row>
        <row r="83">
          <cell r="A83">
            <v>22107314</v>
          </cell>
          <cell r="B83" t="str">
            <v>BRUGNANO</v>
          </cell>
          <cell r="C83" t="str">
            <v>THOMAS</v>
          </cell>
          <cell r="D83" t="str">
            <v>M</v>
          </cell>
          <cell r="E83" t="str">
            <v>ABI</v>
          </cell>
        </row>
        <row r="84">
          <cell r="A84">
            <v>22109075</v>
          </cell>
          <cell r="B84" t="str">
            <v>BURIG</v>
          </cell>
          <cell r="C84" t="str">
            <v>GAYANE</v>
          </cell>
          <cell r="D84" t="str">
            <v>F</v>
          </cell>
          <cell r="E84">
            <v>43.17</v>
          </cell>
        </row>
        <row r="85">
          <cell r="A85">
            <v>22107271</v>
          </cell>
          <cell r="B85" t="str">
            <v>BUSCHÉ</v>
          </cell>
          <cell r="C85" t="str">
            <v>MARGAUX</v>
          </cell>
          <cell r="D85" t="str">
            <v>F</v>
          </cell>
          <cell r="E85">
            <v>31.96</v>
          </cell>
        </row>
        <row r="86">
          <cell r="A86">
            <v>22110148</v>
          </cell>
          <cell r="B86" t="str">
            <v>BUSSER</v>
          </cell>
          <cell r="C86" t="str">
            <v>BENJAMIN</v>
          </cell>
          <cell r="D86" t="str">
            <v>M</v>
          </cell>
          <cell r="E86">
            <v>33.799999999999997</v>
          </cell>
        </row>
        <row r="87">
          <cell r="A87">
            <v>22102896</v>
          </cell>
          <cell r="B87" t="str">
            <v>CACHEUX</v>
          </cell>
          <cell r="C87" t="str">
            <v>LILI</v>
          </cell>
          <cell r="D87" t="str">
            <v>F</v>
          </cell>
          <cell r="E87">
            <v>53.54</v>
          </cell>
        </row>
        <row r="88">
          <cell r="A88">
            <v>21903666</v>
          </cell>
          <cell r="B88" t="str">
            <v>CAMBON</v>
          </cell>
          <cell r="C88" t="str">
            <v>MAËL</v>
          </cell>
          <cell r="D88" t="str">
            <v>M</v>
          </cell>
          <cell r="E88">
            <v>40.22</v>
          </cell>
        </row>
        <row r="89">
          <cell r="A89">
            <v>22117276</v>
          </cell>
          <cell r="B89" t="str">
            <v>CANAVY</v>
          </cell>
          <cell r="C89" t="str">
            <v>ALIK</v>
          </cell>
          <cell r="D89" t="str">
            <v>M</v>
          </cell>
          <cell r="E89" t="str">
            <v>ABI</v>
          </cell>
        </row>
        <row r="90">
          <cell r="A90">
            <v>22113318</v>
          </cell>
          <cell r="B90" t="str">
            <v>CARPANEN</v>
          </cell>
          <cell r="C90" t="str">
            <v>ELISA</v>
          </cell>
          <cell r="D90" t="str">
            <v>F</v>
          </cell>
          <cell r="E90">
            <v>49.71</v>
          </cell>
        </row>
        <row r="91">
          <cell r="A91">
            <v>22109689</v>
          </cell>
          <cell r="B91" t="str">
            <v>CASPAR</v>
          </cell>
          <cell r="C91" t="str">
            <v>CORENTIN</v>
          </cell>
          <cell r="D91" t="str">
            <v>M</v>
          </cell>
          <cell r="E91">
            <v>36.200000000000003</v>
          </cell>
        </row>
        <row r="92">
          <cell r="A92">
            <v>22110748</v>
          </cell>
          <cell r="B92" t="str">
            <v>CAVALIER</v>
          </cell>
          <cell r="C92" t="str">
            <v>JONATHAN</v>
          </cell>
          <cell r="D92" t="str">
            <v>M</v>
          </cell>
          <cell r="E92">
            <v>38.53</v>
          </cell>
        </row>
        <row r="93">
          <cell r="A93">
            <v>22110278</v>
          </cell>
          <cell r="B93" t="str">
            <v>CAZANOVE</v>
          </cell>
          <cell r="C93" t="str">
            <v>NATHAN</v>
          </cell>
          <cell r="D93" t="str">
            <v>M</v>
          </cell>
          <cell r="E93" t="str">
            <v>ABI</v>
          </cell>
        </row>
        <row r="94">
          <cell r="A94">
            <v>22007447</v>
          </cell>
          <cell r="B94" t="str">
            <v>CENGIZ</v>
          </cell>
          <cell r="C94" t="str">
            <v>DILARA</v>
          </cell>
          <cell r="D94" t="str">
            <v>F</v>
          </cell>
          <cell r="E94">
            <v>45.33</v>
          </cell>
        </row>
        <row r="95">
          <cell r="A95">
            <v>22009997</v>
          </cell>
          <cell r="B95" t="str">
            <v>CESCA</v>
          </cell>
          <cell r="C95" t="str">
            <v>LÉO</v>
          </cell>
          <cell r="D95" t="str">
            <v>M</v>
          </cell>
          <cell r="E95" t="str">
            <v>ABI</v>
          </cell>
        </row>
        <row r="96">
          <cell r="A96">
            <v>22108570</v>
          </cell>
          <cell r="B96" t="str">
            <v>CHAIB</v>
          </cell>
          <cell r="C96" t="str">
            <v>MOHAMED-ALI</v>
          </cell>
          <cell r="D96" t="str">
            <v>M</v>
          </cell>
          <cell r="E96">
            <v>65.16</v>
          </cell>
        </row>
        <row r="97">
          <cell r="A97">
            <v>22111159</v>
          </cell>
          <cell r="B97" t="str">
            <v>CHAMSOUDINOV</v>
          </cell>
          <cell r="C97" t="str">
            <v>RAS-BOULAT</v>
          </cell>
          <cell r="D97" t="str">
            <v>M</v>
          </cell>
          <cell r="E97">
            <v>37.950000000000003</v>
          </cell>
        </row>
        <row r="98">
          <cell r="A98">
            <v>22111566</v>
          </cell>
          <cell r="B98" t="str">
            <v>CHANCEL</v>
          </cell>
          <cell r="C98" t="str">
            <v>CLEMENT</v>
          </cell>
          <cell r="D98" t="str">
            <v>M</v>
          </cell>
          <cell r="E98" t="str">
            <v>ABI</v>
          </cell>
        </row>
        <row r="99">
          <cell r="A99">
            <v>22110924</v>
          </cell>
          <cell r="B99" t="str">
            <v>CHEKATT</v>
          </cell>
          <cell r="C99" t="str">
            <v>AMINE</v>
          </cell>
          <cell r="D99" t="str">
            <v>M</v>
          </cell>
          <cell r="E99">
            <v>41.55</v>
          </cell>
        </row>
        <row r="100">
          <cell r="A100">
            <v>22113415</v>
          </cell>
          <cell r="B100" t="str">
            <v>CHEKATT</v>
          </cell>
          <cell r="C100" t="str">
            <v>YANIS</v>
          </cell>
          <cell r="D100" t="str">
            <v>M</v>
          </cell>
          <cell r="E100">
            <v>38.049999999999997</v>
          </cell>
        </row>
        <row r="101">
          <cell r="A101">
            <v>22104014</v>
          </cell>
          <cell r="B101" t="str">
            <v>CHERNINE</v>
          </cell>
          <cell r="C101" t="str">
            <v>MATÉO</v>
          </cell>
          <cell r="D101" t="str">
            <v>M</v>
          </cell>
          <cell r="E101">
            <v>31.77</v>
          </cell>
        </row>
        <row r="102">
          <cell r="A102">
            <v>22109975</v>
          </cell>
          <cell r="B102" t="str">
            <v>CHEVAL</v>
          </cell>
          <cell r="C102" t="str">
            <v>ROBIN</v>
          </cell>
          <cell r="D102" t="str">
            <v>M</v>
          </cell>
          <cell r="E102">
            <v>37.54</v>
          </cell>
        </row>
        <row r="103">
          <cell r="A103">
            <v>22109831</v>
          </cell>
          <cell r="B103" t="str">
            <v>CHIESA</v>
          </cell>
          <cell r="C103" t="str">
            <v>ANAÏS</v>
          </cell>
          <cell r="D103" t="str">
            <v>F</v>
          </cell>
          <cell r="E103">
            <v>55.38</v>
          </cell>
        </row>
        <row r="104">
          <cell r="A104">
            <v>22103243</v>
          </cell>
          <cell r="B104" t="str">
            <v>CHRISTMANN</v>
          </cell>
          <cell r="C104" t="str">
            <v>COLINE</v>
          </cell>
          <cell r="D104" t="str">
            <v>F</v>
          </cell>
          <cell r="E104" t="str">
            <v>ABI</v>
          </cell>
        </row>
        <row r="105">
          <cell r="A105">
            <v>22118048</v>
          </cell>
          <cell r="B105" t="str">
            <v>CHRISTMANN</v>
          </cell>
          <cell r="C105" t="str">
            <v>SALOMÉ</v>
          </cell>
          <cell r="D105" t="str">
            <v>F</v>
          </cell>
          <cell r="E105">
            <v>62.45</v>
          </cell>
        </row>
        <row r="106">
          <cell r="A106">
            <v>22117574</v>
          </cell>
          <cell r="B106" t="str">
            <v>CIESLIK</v>
          </cell>
          <cell r="C106" t="str">
            <v>ANDRZEJ</v>
          </cell>
          <cell r="D106" t="str">
            <v>M</v>
          </cell>
          <cell r="E106" t="str">
            <v>ABI</v>
          </cell>
        </row>
        <row r="107">
          <cell r="A107">
            <v>21806458</v>
          </cell>
          <cell r="B107" t="str">
            <v>CIFT</v>
          </cell>
          <cell r="C107" t="str">
            <v>KEREM</v>
          </cell>
          <cell r="D107" t="str">
            <v>M</v>
          </cell>
          <cell r="E107">
            <v>35.159999999999997</v>
          </cell>
        </row>
        <row r="108">
          <cell r="A108">
            <v>22106633</v>
          </cell>
          <cell r="B108" t="str">
            <v>ÇIL</v>
          </cell>
          <cell r="C108" t="str">
            <v>VEYSEL</v>
          </cell>
          <cell r="D108" t="str">
            <v>M</v>
          </cell>
          <cell r="E108">
            <v>48.12</v>
          </cell>
        </row>
        <row r="109">
          <cell r="A109">
            <v>22109998</v>
          </cell>
          <cell r="B109" t="str">
            <v>CLAUDEL</v>
          </cell>
          <cell r="C109" t="str">
            <v>LÉANE</v>
          </cell>
          <cell r="D109" t="str">
            <v>F</v>
          </cell>
          <cell r="E109">
            <v>44.29</v>
          </cell>
        </row>
        <row r="110">
          <cell r="A110">
            <v>22102676</v>
          </cell>
          <cell r="B110" t="str">
            <v>COHONER</v>
          </cell>
          <cell r="C110" t="str">
            <v>YANIS</v>
          </cell>
          <cell r="D110" t="str">
            <v>M</v>
          </cell>
          <cell r="E110">
            <v>43.16</v>
          </cell>
        </row>
        <row r="111">
          <cell r="A111">
            <v>22105494</v>
          </cell>
          <cell r="B111" t="str">
            <v>COLLARD</v>
          </cell>
          <cell r="C111" t="str">
            <v>CHARLOTTE</v>
          </cell>
          <cell r="D111" t="str">
            <v>F</v>
          </cell>
          <cell r="E111">
            <v>36.43</v>
          </cell>
        </row>
        <row r="112">
          <cell r="A112">
            <v>22106824</v>
          </cell>
          <cell r="B112" t="str">
            <v>COLLARDÉ</v>
          </cell>
          <cell r="C112" t="str">
            <v>LÉA</v>
          </cell>
          <cell r="D112" t="str">
            <v>F</v>
          </cell>
          <cell r="E112">
            <v>42.5</v>
          </cell>
        </row>
        <row r="113">
          <cell r="A113">
            <v>22008064</v>
          </cell>
          <cell r="B113" t="str">
            <v>COLLE</v>
          </cell>
          <cell r="C113" t="str">
            <v>BENJAMIN</v>
          </cell>
          <cell r="D113" t="str">
            <v>M</v>
          </cell>
          <cell r="E113">
            <v>53.18</v>
          </cell>
        </row>
        <row r="114">
          <cell r="A114">
            <v>22117525</v>
          </cell>
          <cell r="B114" t="str">
            <v>COLSON</v>
          </cell>
          <cell r="C114" t="str">
            <v>MÉLISSA</v>
          </cell>
          <cell r="D114" t="str">
            <v>F</v>
          </cell>
          <cell r="E114">
            <v>50.15</v>
          </cell>
        </row>
        <row r="115">
          <cell r="A115">
            <v>22110151</v>
          </cell>
          <cell r="B115" t="str">
            <v>CORA</v>
          </cell>
          <cell r="C115" t="str">
            <v>VALENTIN</v>
          </cell>
          <cell r="D115" t="str">
            <v>M</v>
          </cell>
          <cell r="E115">
            <v>44.29</v>
          </cell>
        </row>
        <row r="116">
          <cell r="A116">
            <v>22006544</v>
          </cell>
          <cell r="B116" t="str">
            <v>CORDIER</v>
          </cell>
          <cell r="C116" t="str">
            <v>ANTHONY</v>
          </cell>
          <cell r="D116" t="str">
            <v>M</v>
          </cell>
          <cell r="E116">
            <v>32.380000000000003</v>
          </cell>
        </row>
        <row r="117">
          <cell r="A117">
            <v>22110487</v>
          </cell>
          <cell r="B117" t="str">
            <v>COUÉ</v>
          </cell>
          <cell r="C117" t="str">
            <v>MARTIN</v>
          </cell>
          <cell r="D117" t="str">
            <v>M</v>
          </cell>
          <cell r="E117">
            <v>61.84</v>
          </cell>
        </row>
        <row r="118">
          <cell r="A118">
            <v>22010179</v>
          </cell>
          <cell r="B118" t="str">
            <v>COULPIED</v>
          </cell>
          <cell r="C118" t="str">
            <v>LÉO</v>
          </cell>
          <cell r="D118" t="str">
            <v>M</v>
          </cell>
          <cell r="E118">
            <v>45.14</v>
          </cell>
        </row>
        <row r="119">
          <cell r="A119">
            <v>22016086</v>
          </cell>
          <cell r="B119" t="str">
            <v>COURTEAU</v>
          </cell>
          <cell r="C119" t="str">
            <v>VINCENT</v>
          </cell>
          <cell r="D119" t="str">
            <v>M</v>
          </cell>
          <cell r="E119">
            <v>35.49</v>
          </cell>
        </row>
        <row r="120">
          <cell r="A120">
            <v>22112711</v>
          </cell>
          <cell r="B120" t="str">
            <v>CSUKA</v>
          </cell>
          <cell r="C120" t="str">
            <v>BAPTISTE</v>
          </cell>
          <cell r="D120" t="str">
            <v>M</v>
          </cell>
          <cell r="E120">
            <v>36.36</v>
          </cell>
        </row>
        <row r="121">
          <cell r="A121">
            <v>22109543</v>
          </cell>
          <cell r="B121" t="str">
            <v>CUISINIER</v>
          </cell>
          <cell r="C121" t="str">
            <v>EDGAR</v>
          </cell>
          <cell r="D121" t="str">
            <v>M</v>
          </cell>
          <cell r="E121" t="str">
            <v>ABI</v>
          </cell>
        </row>
        <row r="122">
          <cell r="A122">
            <v>22121412</v>
          </cell>
          <cell r="B122" t="str">
            <v>CUREAU</v>
          </cell>
          <cell r="C122" t="str">
            <v>BAPTISTE</v>
          </cell>
          <cell r="D122" t="str">
            <v>M</v>
          </cell>
          <cell r="E122">
            <v>37.15</v>
          </cell>
        </row>
        <row r="123">
          <cell r="A123">
            <v>22108128</v>
          </cell>
          <cell r="B123" t="str">
            <v>DA COSTA</v>
          </cell>
          <cell r="C123" t="str">
            <v>SIMON</v>
          </cell>
          <cell r="D123" t="str">
            <v>M</v>
          </cell>
          <cell r="E123">
            <v>38.97</v>
          </cell>
        </row>
        <row r="124">
          <cell r="A124">
            <v>22105259</v>
          </cell>
          <cell r="B124" t="str">
            <v>DA FONSECA</v>
          </cell>
          <cell r="C124" t="str">
            <v>MATTÉO</v>
          </cell>
          <cell r="D124" t="str">
            <v>M</v>
          </cell>
          <cell r="E124">
            <v>39.700000000000003</v>
          </cell>
        </row>
        <row r="125">
          <cell r="A125">
            <v>22110172</v>
          </cell>
          <cell r="B125" t="str">
            <v>DANDURAND</v>
          </cell>
          <cell r="C125" t="str">
            <v>LIZA</v>
          </cell>
          <cell r="D125" t="str">
            <v>F</v>
          </cell>
          <cell r="E125">
            <v>44.06</v>
          </cell>
        </row>
        <row r="126">
          <cell r="A126">
            <v>22116504</v>
          </cell>
          <cell r="B126" t="str">
            <v>DAO</v>
          </cell>
          <cell r="C126" t="str">
            <v>LOANN</v>
          </cell>
          <cell r="D126" t="str">
            <v>F</v>
          </cell>
          <cell r="E126">
            <v>56.37</v>
          </cell>
        </row>
        <row r="127">
          <cell r="A127">
            <v>21710237</v>
          </cell>
          <cell r="B127" t="str">
            <v>DAOUDI</v>
          </cell>
          <cell r="C127" t="str">
            <v>ZAKARYA</v>
          </cell>
          <cell r="D127" t="str">
            <v>M</v>
          </cell>
          <cell r="E127">
            <v>30.72</v>
          </cell>
        </row>
        <row r="128">
          <cell r="A128">
            <v>22102327</v>
          </cell>
          <cell r="B128" t="str">
            <v>DAVIOT</v>
          </cell>
          <cell r="C128" t="str">
            <v>QUENTIN</v>
          </cell>
          <cell r="D128" t="str">
            <v>M</v>
          </cell>
          <cell r="E128">
            <v>40.479999999999997</v>
          </cell>
        </row>
        <row r="129">
          <cell r="A129">
            <v>22100234</v>
          </cell>
          <cell r="B129" t="str">
            <v>DE CARVALHO</v>
          </cell>
          <cell r="C129" t="str">
            <v>NATANIEL</v>
          </cell>
          <cell r="D129" t="str">
            <v>M</v>
          </cell>
          <cell r="E129">
            <v>35.479999999999997</v>
          </cell>
        </row>
        <row r="130">
          <cell r="A130">
            <v>22103812</v>
          </cell>
          <cell r="B130" t="str">
            <v>DE CARVALHO</v>
          </cell>
          <cell r="C130" t="str">
            <v>JÉRÔME</v>
          </cell>
          <cell r="D130" t="str">
            <v>M</v>
          </cell>
          <cell r="E130">
            <v>36.65</v>
          </cell>
        </row>
        <row r="131">
          <cell r="A131">
            <v>22105785</v>
          </cell>
          <cell r="B131" t="str">
            <v>DE CRISTO</v>
          </cell>
          <cell r="C131" t="str">
            <v>THOMAS</v>
          </cell>
          <cell r="D131" t="str">
            <v>M</v>
          </cell>
          <cell r="E131">
            <v>47.94</v>
          </cell>
        </row>
        <row r="132">
          <cell r="A132">
            <v>22108774</v>
          </cell>
          <cell r="B132" t="str">
            <v>DEBES</v>
          </cell>
          <cell r="C132" t="str">
            <v>LÉONIE</v>
          </cell>
          <cell r="D132" t="str">
            <v>F</v>
          </cell>
          <cell r="E132">
            <v>48.1</v>
          </cell>
        </row>
        <row r="133">
          <cell r="A133">
            <v>22001914</v>
          </cell>
          <cell r="B133" t="str">
            <v>DECOOL</v>
          </cell>
          <cell r="C133" t="str">
            <v>NOÉMIE</v>
          </cell>
          <cell r="D133" t="str">
            <v>F</v>
          </cell>
          <cell r="E133" t="str">
            <v>ABI</v>
          </cell>
        </row>
        <row r="134">
          <cell r="A134">
            <v>22106346</v>
          </cell>
          <cell r="B134" t="str">
            <v>DECUBBER</v>
          </cell>
          <cell r="C134" t="str">
            <v>LILOU</v>
          </cell>
          <cell r="D134" t="str">
            <v>F</v>
          </cell>
          <cell r="E134" t="str">
            <v>ABI</v>
          </cell>
        </row>
        <row r="135">
          <cell r="A135">
            <v>22110402</v>
          </cell>
          <cell r="B135" t="str">
            <v>DEGRAS</v>
          </cell>
          <cell r="C135" t="str">
            <v>LENNY</v>
          </cell>
          <cell r="D135" t="str">
            <v>M</v>
          </cell>
          <cell r="E135">
            <v>43.33</v>
          </cell>
        </row>
        <row r="136">
          <cell r="A136">
            <v>22012492</v>
          </cell>
          <cell r="B136" t="str">
            <v>DEHBI</v>
          </cell>
          <cell r="C136" t="str">
            <v>MÉLISSA</v>
          </cell>
          <cell r="D136" t="str">
            <v>F</v>
          </cell>
          <cell r="E136">
            <v>55.06</v>
          </cell>
        </row>
        <row r="137">
          <cell r="A137">
            <v>22001626</v>
          </cell>
          <cell r="B137" t="str">
            <v>DELATOUR</v>
          </cell>
          <cell r="C137" t="str">
            <v>COLIN</v>
          </cell>
          <cell r="D137" t="str">
            <v>M</v>
          </cell>
          <cell r="E137" t="str">
            <v>ABI</v>
          </cell>
        </row>
        <row r="138">
          <cell r="A138">
            <v>22106573</v>
          </cell>
          <cell r="B138" t="str">
            <v>DENIS</v>
          </cell>
          <cell r="C138" t="str">
            <v>VINCENT</v>
          </cell>
          <cell r="D138" t="str">
            <v>M</v>
          </cell>
          <cell r="E138">
            <v>35.03</v>
          </cell>
        </row>
        <row r="139">
          <cell r="A139">
            <v>22112852</v>
          </cell>
          <cell r="B139" t="str">
            <v>DERDINGER</v>
          </cell>
          <cell r="C139" t="str">
            <v>NICOLAS</v>
          </cell>
          <cell r="D139" t="str">
            <v>M</v>
          </cell>
          <cell r="E139">
            <v>33.93</v>
          </cell>
        </row>
        <row r="140">
          <cell r="A140">
            <v>22105352</v>
          </cell>
          <cell r="B140" t="str">
            <v>DESCLOS</v>
          </cell>
          <cell r="C140" t="str">
            <v>SIMON</v>
          </cell>
          <cell r="D140" t="str">
            <v>M</v>
          </cell>
          <cell r="E140">
            <v>55.9</v>
          </cell>
        </row>
        <row r="141">
          <cell r="A141">
            <v>22114635</v>
          </cell>
          <cell r="B141" t="str">
            <v>DI BLASI</v>
          </cell>
          <cell r="C141" t="str">
            <v>ANGELO</v>
          </cell>
          <cell r="D141" t="str">
            <v>M</v>
          </cell>
          <cell r="E141">
            <v>47.66</v>
          </cell>
        </row>
        <row r="142">
          <cell r="A142">
            <v>22110685</v>
          </cell>
          <cell r="B142" t="str">
            <v>DIALLO</v>
          </cell>
          <cell r="C142" t="str">
            <v>TIERNO-TUMANI</v>
          </cell>
          <cell r="D142" t="str">
            <v>M</v>
          </cell>
          <cell r="E142">
            <v>65</v>
          </cell>
        </row>
        <row r="143">
          <cell r="A143">
            <v>22108836</v>
          </cell>
          <cell r="B143" t="str">
            <v>DIARRA</v>
          </cell>
          <cell r="C143" t="str">
            <v>DAH</v>
          </cell>
          <cell r="D143" t="str">
            <v>M</v>
          </cell>
          <cell r="E143">
            <v>65.92</v>
          </cell>
        </row>
        <row r="144">
          <cell r="A144">
            <v>22008633</v>
          </cell>
          <cell r="B144" t="str">
            <v>DIB</v>
          </cell>
          <cell r="C144" t="str">
            <v>NASSIM /RAYANNE</v>
          </cell>
          <cell r="D144" t="str">
            <v>M</v>
          </cell>
          <cell r="E144">
            <v>48.52</v>
          </cell>
        </row>
        <row r="145">
          <cell r="A145">
            <v>22112401</v>
          </cell>
          <cell r="B145" t="str">
            <v>DIDIER</v>
          </cell>
          <cell r="C145" t="str">
            <v>BENJAMIN</v>
          </cell>
          <cell r="D145" t="str">
            <v>M</v>
          </cell>
          <cell r="E145">
            <v>32.659999999999997</v>
          </cell>
        </row>
        <row r="146">
          <cell r="A146">
            <v>22013896</v>
          </cell>
          <cell r="B146" t="str">
            <v>DIEBOLD</v>
          </cell>
          <cell r="C146" t="str">
            <v>VINCENT</v>
          </cell>
          <cell r="D146" t="str">
            <v>M</v>
          </cell>
          <cell r="E146">
            <v>36.97</v>
          </cell>
        </row>
        <row r="147">
          <cell r="A147">
            <v>22120003</v>
          </cell>
          <cell r="B147" t="str">
            <v>DI-MEGLIO</v>
          </cell>
          <cell r="C147" t="str">
            <v>HUGO</v>
          </cell>
          <cell r="D147" t="str">
            <v>M</v>
          </cell>
          <cell r="E147">
            <v>32.880000000000003</v>
          </cell>
        </row>
        <row r="148">
          <cell r="A148">
            <v>22011845</v>
          </cell>
          <cell r="B148" t="str">
            <v>DINAR</v>
          </cell>
          <cell r="C148" t="str">
            <v>ATILA</v>
          </cell>
          <cell r="D148" t="str">
            <v>M</v>
          </cell>
          <cell r="E148" t="str">
            <v>ABI</v>
          </cell>
        </row>
        <row r="149">
          <cell r="A149">
            <v>22010734</v>
          </cell>
          <cell r="B149" t="str">
            <v>DOLIS</v>
          </cell>
          <cell r="C149" t="str">
            <v>LAETITIA</v>
          </cell>
          <cell r="D149" t="str">
            <v>F</v>
          </cell>
          <cell r="E149">
            <v>50.56</v>
          </cell>
        </row>
        <row r="150">
          <cell r="A150">
            <v>22119793</v>
          </cell>
          <cell r="B150" t="str">
            <v>DOLOU</v>
          </cell>
          <cell r="C150" t="str">
            <v>GWENHAËL</v>
          </cell>
          <cell r="D150" t="str">
            <v>F</v>
          </cell>
          <cell r="E150" t="str">
            <v>ABI</v>
          </cell>
        </row>
        <row r="151">
          <cell r="A151">
            <v>22112276</v>
          </cell>
          <cell r="B151" t="str">
            <v>DOMENJOUD</v>
          </cell>
          <cell r="C151" t="str">
            <v>LISE</v>
          </cell>
          <cell r="D151" t="str">
            <v>F</v>
          </cell>
          <cell r="E151" t="str">
            <v>ABI</v>
          </cell>
        </row>
        <row r="152">
          <cell r="A152">
            <v>22107396</v>
          </cell>
          <cell r="B152" t="str">
            <v>DONES</v>
          </cell>
          <cell r="C152" t="str">
            <v>LÉA</v>
          </cell>
          <cell r="D152" t="str">
            <v>F</v>
          </cell>
          <cell r="E152">
            <v>43.4</v>
          </cell>
        </row>
        <row r="153">
          <cell r="A153">
            <v>22112237</v>
          </cell>
          <cell r="B153" t="str">
            <v>DUDEZAC</v>
          </cell>
          <cell r="C153" t="str">
            <v>CAMILLE</v>
          </cell>
          <cell r="D153" t="str">
            <v>F</v>
          </cell>
          <cell r="E153">
            <v>38.64</v>
          </cell>
        </row>
        <row r="154">
          <cell r="A154">
            <v>22107525</v>
          </cell>
          <cell r="B154" t="str">
            <v>DUPREY</v>
          </cell>
          <cell r="C154" t="str">
            <v>HÉLOÏSE</v>
          </cell>
          <cell r="D154" t="str">
            <v>F</v>
          </cell>
          <cell r="E154" t="str">
            <v>ABI</v>
          </cell>
        </row>
        <row r="155">
          <cell r="A155">
            <v>22105065</v>
          </cell>
          <cell r="B155" t="str">
            <v>DUPREZ</v>
          </cell>
          <cell r="C155" t="str">
            <v>CHARLES</v>
          </cell>
          <cell r="D155" t="str">
            <v>M</v>
          </cell>
          <cell r="E155" t="str">
            <v>ABI</v>
          </cell>
        </row>
        <row r="156">
          <cell r="A156">
            <v>22005658</v>
          </cell>
          <cell r="B156" t="str">
            <v>DUSEHU</v>
          </cell>
          <cell r="C156" t="str">
            <v>NATHAN</v>
          </cell>
          <cell r="D156" t="str">
            <v>M</v>
          </cell>
          <cell r="E156" t="str">
            <v>ABI</v>
          </cell>
        </row>
        <row r="157">
          <cell r="A157">
            <v>22007122</v>
          </cell>
          <cell r="B157" t="str">
            <v>DUSSART</v>
          </cell>
          <cell r="C157" t="str">
            <v>CLOTILDE</v>
          </cell>
          <cell r="D157" t="str">
            <v>F</v>
          </cell>
          <cell r="E157">
            <v>38.96</v>
          </cell>
        </row>
        <row r="158">
          <cell r="A158">
            <v>22119519</v>
          </cell>
          <cell r="B158" t="str">
            <v>DUVERNOIR</v>
          </cell>
          <cell r="C158" t="str">
            <v>JULIEN</v>
          </cell>
          <cell r="D158" t="str">
            <v>M</v>
          </cell>
          <cell r="E158">
            <v>44.15</v>
          </cell>
        </row>
        <row r="159">
          <cell r="A159">
            <v>22112013</v>
          </cell>
          <cell r="B159" t="str">
            <v>DZIGAL</v>
          </cell>
          <cell r="C159" t="str">
            <v>MERDAN</v>
          </cell>
          <cell r="D159" t="str">
            <v>M</v>
          </cell>
          <cell r="E159">
            <v>56.87</v>
          </cell>
        </row>
        <row r="160">
          <cell r="A160">
            <v>22111459</v>
          </cell>
          <cell r="B160" t="str">
            <v>EDEL</v>
          </cell>
          <cell r="C160" t="str">
            <v>THIBAUT</v>
          </cell>
          <cell r="D160" t="str">
            <v>M</v>
          </cell>
          <cell r="E160">
            <v>37.53</v>
          </cell>
        </row>
        <row r="161">
          <cell r="A161">
            <v>22105346</v>
          </cell>
          <cell r="B161" t="str">
            <v>EHRHARD</v>
          </cell>
          <cell r="C161" t="str">
            <v>SARAH</v>
          </cell>
          <cell r="D161" t="str">
            <v>F</v>
          </cell>
          <cell r="E161">
            <v>53.58</v>
          </cell>
        </row>
        <row r="162">
          <cell r="A162">
            <v>22111185</v>
          </cell>
          <cell r="B162" t="str">
            <v>EL HANA</v>
          </cell>
          <cell r="C162" t="str">
            <v>NAEL</v>
          </cell>
          <cell r="D162" t="str">
            <v>M</v>
          </cell>
          <cell r="E162">
            <v>33.090000000000003</v>
          </cell>
        </row>
        <row r="163">
          <cell r="A163">
            <v>22109640</v>
          </cell>
          <cell r="B163" t="str">
            <v>EL MANSSOURI</v>
          </cell>
          <cell r="C163" t="str">
            <v>AYOUB</v>
          </cell>
          <cell r="D163" t="str">
            <v>M</v>
          </cell>
          <cell r="E163">
            <v>50.5</v>
          </cell>
        </row>
        <row r="164">
          <cell r="A164">
            <v>22119193</v>
          </cell>
          <cell r="B164" t="str">
            <v>EL MOUNAOUI</v>
          </cell>
          <cell r="C164" t="str">
            <v>INES</v>
          </cell>
          <cell r="D164" t="str">
            <v>F</v>
          </cell>
          <cell r="E164" t="str">
            <v>ABI</v>
          </cell>
        </row>
        <row r="165">
          <cell r="A165">
            <v>22100282</v>
          </cell>
          <cell r="B165" t="str">
            <v>ELALI</v>
          </cell>
          <cell r="C165" t="str">
            <v>ABDUL KARIM</v>
          </cell>
          <cell r="D165" t="str">
            <v>M</v>
          </cell>
          <cell r="E165">
            <v>98.4</v>
          </cell>
        </row>
        <row r="166">
          <cell r="A166">
            <v>22009293</v>
          </cell>
          <cell r="B166" t="str">
            <v>ENDERLIN</v>
          </cell>
          <cell r="C166" t="str">
            <v>LAURIE</v>
          </cell>
          <cell r="D166" t="str">
            <v>F</v>
          </cell>
          <cell r="E166" t="str">
            <v>ABI</v>
          </cell>
        </row>
        <row r="167">
          <cell r="A167">
            <v>22112562</v>
          </cell>
          <cell r="B167" t="str">
            <v>ENNIH</v>
          </cell>
          <cell r="C167" t="str">
            <v>HOUYEM</v>
          </cell>
          <cell r="D167" t="str">
            <v>F</v>
          </cell>
          <cell r="E167">
            <v>109</v>
          </cell>
        </row>
        <row r="168">
          <cell r="A168">
            <v>22111914</v>
          </cell>
          <cell r="B168" t="str">
            <v>ERCAN</v>
          </cell>
          <cell r="C168" t="str">
            <v>NUMAN</v>
          </cell>
          <cell r="D168" t="str">
            <v>M</v>
          </cell>
          <cell r="E168" t="str">
            <v>ABI</v>
          </cell>
        </row>
        <row r="169">
          <cell r="A169">
            <v>22105542</v>
          </cell>
          <cell r="B169" t="str">
            <v>ERHART</v>
          </cell>
          <cell r="C169" t="str">
            <v>LÉON</v>
          </cell>
          <cell r="D169" t="str">
            <v>M</v>
          </cell>
          <cell r="E169">
            <v>33.369999999999997</v>
          </cell>
        </row>
        <row r="170">
          <cell r="A170">
            <v>22102895</v>
          </cell>
          <cell r="B170" t="str">
            <v>ESCHBACH</v>
          </cell>
          <cell r="C170" t="str">
            <v>THOMAS</v>
          </cell>
          <cell r="D170" t="str">
            <v>M</v>
          </cell>
          <cell r="E170">
            <v>41.91</v>
          </cell>
        </row>
        <row r="171">
          <cell r="A171">
            <v>22015623</v>
          </cell>
          <cell r="B171" t="str">
            <v>ESTIOT</v>
          </cell>
          <cell r="C171" t="str">
            <v>HUGO</v>
          </cell>
          <cell r="D171" t="str">
            <v>M</v>
          </cell>
          <cell r="E171">
            <v>55.03</v>
          </cell>
        </row>
        <row r="172">
          <cell r="A172">
            <v>22114469</v>
          </cell>
          <cell r="B172" t="str">
            <v>ETTWILLER</v>
          </cell>
          <cell r="C172" t="str">
            <v>GAËL</v>
          </cell>
          <cell r="D172" t="str">
            <v>M</v>
          </cell>
          <cell r="E172">
            <v>41.71</v>
          </cell>
        </row>
        <row r="173">
          <cell r="A173">
            <v>22104407</v>
          </cell>
          <cell r="B173" t="str">
            <v>FABRE</v>
          </cell>
          <cell r="C173" t="str">
            <v>LÉO</v>
          </cell>
          <cell r="D173" t="str">
            <v>M</v>
          </cell>
          <cell r="E173">
            <v>41.63</v>
          </cell>
        </row>
        <row r="174">
          <cell r="A174">
            <v>22106942</v>
          </cell>
          <cell r="B174" t="str">
            <v>FALGON</v>
          </cell>
          <cell r="C174" t="str">
            <v>JULIE</v>
          </cell>
          <cell r="D174" t="str">
            <v>F</v>
          </cell>
          <cell r="E174">
            <v>37.07</v>
          </cell>
        </row>
        <row r="175">
          <cell r="A175">
            <v>22106200</v>
          </cell>
          <cell r="B175" t="str">
            <v>FARNER-STOLL</v>
          </cell>
          <cell r="C175" t="str">
            <v>MATHIEU</v>
          </cell>
          <cell r="D175" t="str">
            <v>M</v>
          </cell>
          <cell r="E175">
            <v>34.47</v>
          </cell>
        </row>
        <row r="176">
          <cell r="A176">
            <v>22102602</v>
          </cell>
          <cell r="B176" t="str">
            <v>FAUFAU</v>
          </cell>
          <cell r="C176" t="str">
            <v>JASON</v>
          </cell>
          <cell r="D176" t="str">
            <v>M</v>
          </cell>
          <cell r="E176">
            <v>37.090000000000003</v>
          </cell>
        </row>
        <row r="177">
          <cell r="A177">
            <v>22116456</v>
          </cell>
          <cell r="B177" t="str">
            <v>FEISTHAUER</v>
          </cell>
          <cell r="C177" t="str">
            <v>YANNIS</v>
          </cell>
          <cell r="D177" t="str">
            <v>M</v>
          </cell>
          <cell r="E177" t="str">
            <v>ABI</v>
          </cell>
        </row>
        <row r="178">
          <cell r="A178">
            <v>22109208</v>
          </cell>
          <cell r="B178" t="str">
            <v>FELMY</v>
          </cell>
          <cell r="C178" t="str">
            <v>TITOUAN</v>
          </cell>
          <cell r="D178" t="str">
            <v>M</v>
          </cell>
          <cell r="E178">
            <v>33.619999999999997</v>
          </cell>
        </row>
        <row r="179">
          <cell r="A179">
            <v>22120090</v>
          </cell>
          <cell r="B179" t="str">
            <v>FERNANDEZ</v>
          </cell>
          <cell r="C179" t="str">
            <v>TIMOTHE</v>
          </cell>
          <cell r="D179" t="str">
            <v>M</v>
          </cell>
          <cell r="E179">
            <v>38.659999999999997</v>
          </cell>
        </row>
        <row r="180">
          <cell r="A180">
            <v>22108611</v>
          </cell>
          <cell r="B180" t="str">
            <v>FERREIRA</v>
          </cell>
          <cell r="C180" t="str">
            <v>SAMI</v>
          </cell>
          <cell r="D180" t="str">
            <v>M</v>
          </cell>
          <cell r="E180" t="str">
            <v>ABI</v>
          </cell>
        </row>
        <row r="181">
          <cell r="A181">
            <v>22112516</v>
          </cell>
          <cell r="B181" t="str">
            <v>FERRY</v>
          </cell>
          <cell r="C181" t="str">
            <v>LOUIS</v>
          </cell>
          <cell r="D181" t="str">
            <v>M</v>
          </cell>
          <cell r="E181">
            <v>46.33</v>
          </cell>
        </row>
        <row r="182">
          <cell r="A182">
            <v>22105712</v>
          </cell>
          <cell r="B182" t="str">
            <v>FICHTER</v>
          </cell>
          <cell r="C182" t="str">
            <v>LOUIS</v>
          </cell>
          <cell r="D182" t="str">
            <v>M</v>
          </cell>
          <cell r="E182">
            <v>48.78</v>
          </cell>
        </row>
        <row r="183">
          <cell r="A183">
            <v>22107397</v>
          </cell>
          <cell r="B183" t="str">
            <v>FITTERER</v>
          </cell>
          <cell r="C183" t="str">
            <v>LUCAS</v>
          </cell>
          <cell r="D183" t="str">
            <v>M</v>
          </cell>
          <cell r="E183" t="str">
            <v>ABI</v>
          </cell>
        </row>
        <row r="184">
          <cell r="A184">
            <v>22107659</v>
          </cell>
          <cell r="B184" t="str">
            <v>FIX</v>
          </cell>
          <cell r="C184" t="str">
            <v>THOMAS</v>
          </cell>
          <cell r="D184" t="str">
            <v>M</v>
          </cell>
          <cell r="E184">
            <v>56.18</v>
          </cell>
        </row>
        <row r="185">
          <cell r="A185">
            <v>22106493</v>
          </cell>
          <cell r="B185" t="str">
            <v>FOND</v>
          </cell>
          <cell r="C185" t="str">
            <v>ALEXIS</v>
          </cell>
          <cell r="D185" t="str">
            <v>M</v>
          </cell>
          <cell r="E185">
            <v>40.99</v>
          </cell>
        </row>
        <row r="186">
          <cell r="A186">
            <v>22113762</v>
          </cell>
          <cell r="B186" t="str">
            <v>FORTES GOMES</v>
          </cell>
          <cell r="C186" t="str">
            <v>BRYAN</v>
          </cell>
          <cell r="D186" t="str">
            <v>M</v>
          </cell>
          <cell r="E186">
            <v>50.51</v>
          </cell>
        </row>
        <row r="187">
          <cell r="A187">
            <v>22106228</v>
          </cell>
          <cell r="B187" t="str">
            <v>FORTHOFFER</v>
          </cell>
          <cell r="C187" t="str">
            <v>MARINE</v>
          </cell>
          <cell r="D187" t="str">
            <v>F</v>
          </cell>
          <cell r="E187">
            <v>39.56</v>
          </cell>
        </row>
        <row r="188">
          <cell r="A188">
            <v>22112036</v>
          </cell>
          <cell r="B188" t="str">
            <v>FOURIER</v>
          </cell>
          <cell r="C188" t="str">
            <v>AXEL</v>
          </cell>
          <cell r="D188" t="str">
            <v>M</v>
          </cell>
          <cell r="E188">
            <v>39.56</v>
          </cell>
        </row>
        <row r="189">
          <cell r="A189">
            <v>22120139</v>
          </cell>
          <cell r="B189" t="str">
            <v>FRANCOIS</v>
          </cell>
          <cell r="C189" t="str">
            <v>LUCAS</v>
          </cell>
          <cell r="D189" t="str">
            <v>M</v>
          </cell>
          <cell r="E189">
            <v>38.6</v>
          </cell>
        </row>
        <row r="190">
          <cell r="A190">
            <v>22113431</v>
          </cell>
          <cell r="B190" t="str">
            <v>FRASSINELLI</v>
          </cell>
          <cell r="C190" t="str">
            <v>MARTIN</v>
          </cell>
          <cell r="D190" t="str">
            <v>M</v>
          </cell>
          <cell r="E190">
            <v>42.93</v>
          </cell>
        </row>
        <row r="191">
          <cell r="A191">
            <v>22102438</v>
          </cell>
          <cell r="B191" t="str">
            <v>FRINDEL</v>
          </cell>
          <cell r="C191" t="str">
            <v>LEO</v>
          </cell>
          <cell r="D191" t="str">
            <v>M</v>
          </cell>
          <cell r="E191">
            <v>42.09</v>
          </cell>
        </row>
        <row r="192">
          <cell r="A192">
            <v>22107838</v>
          </cell>
          <cell r="B192" t="str">
            <v>FRITZ</v>
          </cell>
          <cell r="C192" t="str">
            <v>LINDA</v>
          </cell>
          <cell r="D192" t="str">
            <v>F</v>
          </cell>
          <cell r="E192">
            <v>37.56</v>
          </cell>
        </row>
        <row r="193">
          <cell r="A193">
            <v>22006465</v>
          </cell>
          <cell r="B193" t="str">
            <v>FUCHS</v>
          </cell>
          <cell r="C193" t="str">
            <v>PAUL</v>
          </cell>
          <cell r="D193" t="str">
            <v>M</v>
          </cell>
          <cell r="E193">
            <v>44.23</v>
          </cell>
        </row>
        <row r="194">
          <cell r="A194">
            <v>22103676</v>
          </cell>
          <cell r="B194" t="str">
            <v>FUCHS</v>
          </cell>
          <cell r="C194" t="str">
            <v>VALENTIN</v>
          </cell>
          <cell r="D194" t="str">
            <v>M</v>
          </cell>
          <cell r="E194">
            <v>39.46</v>
          </cell>
        </row>
        <row r="195">
          <cell r="A195">
            <v>22108667</v>
          </cell>
          <cell r="B195" t="str">
            <v>FUTSCHIK</v>
          </cell>
          <cell r="C195" t="str">
            <v>BENJAMIN</v>
          </cell>
          <cell r="D195" t="str">
            <v>M</v>
          </cell>
          <cell r="E195">
            <v>34.69</v>
          </cell>
        </row>
        <row r="196">
          <cell r="A196">
            <v>22100118</v>
          </cell>
          <cell r="B196" t="str">
            <v>GALLARD</v>
          </cell>
          <cell r="C196" t="str">
            <v>ANTOINE</v>
          </cell>
          <cell r="D196" t="str">
            <v>M</v>
          </cell>
          <cell r="E196">
            <v>46.9</v>
          </cell>
        </row>
        <row r="197">
          <cell r="A197">
            <v>22006628</v>
          </cell>
          <cell r="B197" t="str">
            <v>GANGLOFF</v>
          </cell>
          <cell r="C197" t="str">
            <v>ÉMILIE</v>
          </cell>
          <cell r="D197" t="str">
            <v>F</v>
          </cell>
          <cell r="E197" t="str">
            <v>DNF</v>
          </cell>
        </row>
        <row r="198">
          <cell r="A198">
            <v>22102043</v>
          </cell>
          <cell r="B198" t="str">
            <v>GARCIA</v>
          </cell>
          <cell r="C198" t="str">
            <v>NICOLAS</v>
          </cell>
          <cell r="D198" t="str">
            <v>M</v>
          </cell>
          <cell r="E198">
            <v>36.630000000000003</v>
          </cell>
        </row>
        <row r="199">
          <cell r="A199">
            <v>22023438</v>
          </cell>
          <cell r="B199" t="str">
            <v>GARIN</v>
          </cell>
          <cell r="C199" t="str">
            <v>MELANIE</v>
          </cell>
          <cell r="D199" t="str">
            <v>F</v>
          </cell>
          <cell r="E199" t="str">
            <v>ABI</v>
          </cell>
        </row>
        <row r="200">
          <cell r="A200">
            <v>22108661</v>
          </cell>
          <cell r="B200" t="str">
            <v>GASPARRI</v>
          </cell>
          <cell r="C200" t="str">
            <v>EMELINE</v>
          </cell>
          <cell r="D200" t="str">
            <v>F</v>
          </cell>
          <cell r="E200">
            <v>51.43</v>
          </cell>
        </row>
        <row r="201">
          <cell r="A201">
            <v>22104542</v>
          </cell>
          <cell r="B201" t="str">
            <v>GEOFFROY</v>
          </cell>
          <cell r="C201" t="str">
            <v>AMANDINE</v>
          </cell>
          <cell r="D201" t="str">
            <v>F</v>
          </cell>
          <cell r="E201">
            <v>62.28</v>
          </cell>
        </row>
        <row r="202">
          <cell r="A202">
            <v>22115288</v>
          </cell>
          <cell r="B202" t="str">
            <v>GERHARD</v>
          </cell>
          <cell r="C202" t="str">
            <v>HUGO</v>
          </cell>
          <cell r="D202" t="str">
            <v>M</v>
          </cell>
          <cell r="E202">
            <v>45.66</v>
          </cell>
        </row>
        <row r="203">
          <cell r="A203">
            <v>22117883</v>
          </cell>
          <cell r="B203" t="str">
            <v>GERVAIS</v>
          </cell>
          <cell r="C203" t="str">
            <v>KIYÂN NILS</v>
          </cell>
          <cell r="D203" t="str">
            <v>M</v>
          </cell>
          <cell r="E203">
            <v>50.75</v>
          </cell>
        </row>
        <row r="204">
          <cell r="A204">
            <v>22108552</v>
          </cell>
          <cell r="B204" t="str">
            <v>GESLIN</v>
          </cell>
          <cell r="C204" t="str">
            <v>ELOAN</v>
          </cell>
          <cell r="D204" t="str">
            <v>M</v>
          </cell>
          <cell r="E204">
            <v>37.9</v>
          </cell>
        </row>
        <row r="205">
          <cell r="A205">
            <v>22111428</v>
          </cell>
          <cell r="B205" t="str">
            <v>GHEMET</v>
          </cell>
          <cell r="C205" t="str">
            <v>WHALID</v>
          </cell>
          <cell r="D205" t="str">
            <v>M</v>
          </cell>
          <cell r="E205">
            <v>37.5</v>
          </cell>
        </row>
        <row r="206">
          <cell r="A206">
            <v>22106772</v>
          </cell>
          <cell r="B206" t="str">
            <v>GHINOLFI</v>
          </cell>
          <cell r="C206" t="str">
            <v>FLORINE</v>
          </cell>
          <cell r="D206" t="str">
            <v>F</v>
          </cell>
          <cell r="E206">
            <v>39.93</v>
          </cell>
        </row>
        <row r="207">
          <cell r="A207">
            <v>22108010</v>
          </cell>
          <cell r="B207" t="str">
            <v>GIECK</v>
          </cell>
          <cell r="C207" t="str">
            <v>ARNAUD</v>
          </cell>
          <cell r="D207" t="str">
            <v>M</v>
          </cell>
          <cell r="E207">
            <v>45.64</v>
          </cell>
        </row>
        <row r="208">
          <cell r="A208">
            <v>22115374</v>
          </cell>
          <cell r="B208" t="str">
            <v>GIESE</v>
          </cell>
          <cell r="C208" t="str">
            <v>YANN</v>
          </cell>
          <cell r="D208" t="str">
            <v>M</v>
          </cell>
          <cell r="E208">
            <v>37.5</v>
          </cell>
        </row>
        <row r="209">
          <cell r="A209">
            <v>22101971</v>
          </cell>
          <cell r="B209" t="str">
            <v>GINTER</v>
          </cell>
          <cell r="C209" t="str">
            <v>SACHA</v>
          </cell>
          <cell r="D209" t="str">
            <v>M</v>
          </cell>
          <cell r="E209">
            <v>40.369999999999997</v>
          </cell>
        </row>
        <row r="210">
          <cell r="A210">
            <v>22107617</v>
          </cell>
          <cell r="B210" t="str">
            <v>GIORDANO</v>
          </cell>
          <cell r="C210" t="str">
            <v>MATÉO</v>
          </cell>
          <cell r="D210" t="str">
            <v>M</v>
          </cell>
          <cell r="E210">
            <v>40.71</v>
          </cell>
        </row>
        <row r="211">
          <cell r="A211">
            <v>22114999</v>
          </cell>
          <cell r="B211" t="str">
            <v>GIRARDOT</v>
          </cell>
          <cell r="C211" t="str">
            <v>GUILLAUME</v>
          </cell>
          <cell r="D211" t="str">
            <v>M</v>
          </cell>
          <cell r="E211">
            <v>40.53</v>
          </cell>
        </row>
        <row r="212">
          <cell r="A212">
            <v>22113662</v>
          </cell>
          <cell r="B212" t="str">
            <v>GIROLD</v>
          </cell>
          <cell r="C212" t="str">
            <v>LUCAS</v>
          </cell>
          <cell r="D212" t="str">
            <v>M</v>
          </cell>
          <cell r="E212">
            <v>57.05</v>
          </cell>
        </row>
        <row r="213">
          <cell r="A213">
            <v>22105638</v>
          </cell>
          <cell r="B213" t="str">
            <v>GLESS</v>
          </cell>
          <cell r="C213" t="str">
            <v>ALEXANDRE</v>
          </cell>
          <cell r="D213" t="str">
            <v>M</v>
          </cell>
          <cell r="E213" t="str">
            <v>ABI</v>
          </cell>
        </row>
        <row r="214">
          <cell r="A214">
            <v>22110696</v>
          </cell>
          <cell r="B214" t="str">
            <v>GOETZ</v>
          </cell>
          <cell r="C214" t="str">
            <v>LENA</v>
          </cell>
          <cell r="D214" t="str">
            <v>F</v>
          </cell>
          <cell r="E214">
            <v>48.12</v>
          </cell>
        </row>
        <row r="215">
          <cell r="A215">
            <v>22110121</v>
          </cell>
          <cell r="B215" t="str">
            <v>GOMES</v>
          </cell>
          <cell r="C215" t="str">
            <v>HUGO</v>
          </cell>
          <cell r="D215" t="str">
            <v>M</v>
          </cell>
          <cell r="E215">
            <v>46.21</v>
          </cell>
        </row>
        <row r="216">
          <cell r="A216">
            <v>22008852</v>
          </cell>
          <cell r="B216" t="str">
            <v>GOSSMANN</v>
          </cell>
          <cell r="C216" t="str">
            <v>ELODIE</v>
          </cell>
          <cell r="D216" t="str">
            <v>F</v>
          </cell>
          <cell r="E216" t="str">
            <v>ABI</v>
          </cell>
        </row>
        <row r="217">
          <cell r="A217">
            <v>22119690</v>
          </cell>
          <cell r="B217" t="str">
            <v>GOZUACIK</v>
          </cell>
          <cell r="C217" t="str">
            <v>FURKAN</v>
          </cell>
          <cell r="D217" t="str">
            <v>M</v>
          </cell>
          <cell r="E217">
            <v>37.479999999999997</v>
          </cell>
        </row>
        <row r="218">
          <cell r="A218">
            <v>22105308</v>
          </cell>
          <cell r="B218" t="str">
            <v>GRAILLOT-BUNING</v>
          </cell>
          <cell r="C218" t="str">
            <v>HANNA</v>
          </cell>
          <cell r="D218" t="str">
            <v>F</v>
          </cell>
          <cell r="E218">
            <v>50.57</v>
          </cell>
        </row>
        <row r="219">
          <cell r="A219">
            <v>22107212</v>
          </cell>
          <cell r="B219" t="str">
            <v>GRAW</v>
          </cell>
          <cell r="C219" t="str">
            <v>MARKUS</v>
          </cell>
          <cell r="D219" t="str">
            <v>M</v>
          </cell>
          <cell r="E219" t="str">
            <v>ABI</v>
          </cell>
        </row>
        <row r="220">
          <cell r="A220">
            <v>22111356</v>
          </cell>
          <cell r="B220" t="str">
            <v>GRENACKER</v>
          </cell>
          <cell r="C220" t="str">
            <v>WILLIAM</v>
          </cell>
          <cell r="D220" t="str">
            <v>M</v>
          </cell>
          <cell r="E220" t="str">
            <v>ABI</v>
          </cell>
        </row>
        <row r="221">
          <cell r="A221">
            <v>22105632</v>
          </cell>
          <cell r="B221" t="str">
            <v>GRIMMER</v>
          </cell>
          <cell r="C221" t="str">
            <v>JULIE</v>
          </cell>
          <cell r="D221" t="str">
            <v>F</v>
          </cell>
          <cell r="E221">
            <v>34.369999999999997</v>
          </cell>
        </row>
        <row r="222">
          <cell r="A222">
            <v>22109710</v>
          </cell>
          <cell r="B222" t="str">
            <v>GROB</v>
          </cell>
          <cell r="C222" t="str">
            <v>CAPUCINE</v>
          </cell>
          <cell r="D222" t="str">
            <v>F</v>
          </cell>
          <cell r="E222">
            <v>79.209999999999994</v>
          </cell>
        </row>
        <row r="223">
          <cell r="A223">
            <v>22104399</v>
          </cell>
          <cell r="B223" t="str">
            <v>GROS</v>
          </cell>
          <cell r="C223" t="str">
            <v>MATHIAS</v>
          </cell>
          <cell r="D223" t="str">
            <v>M</v>
          </cell>
          <cell r="E223">
            <v>35.200000000000003</v>
          </cell>
        </row>
        <row r="224">
          <cell r="A224">
            <v>22104704</v>
          </cell>
          <cell r="B224" t="str">
            <v>GROSCLAUDE</v>
          </cell>
          <cell r="C224" t="str">
            <v>SACHA</v>
          </cell>
          <cell r="D224" t="str">
            <v>F</v>
          </cell>
          <cell r="E224">
            <v>54.18</v>
          </cell>
        </row>
        <row r="225">
          <cell r="A225">
            <v>22004474</v>
          </cell>
          <cell r="B225" t="str">
            <v>GUILLARD</v>
          </cell>
          <cell r="C225" t="str">
            <v>CORENTIN</v>
          </cell>
          <cell r="D225" t="str">
            <v>M</v>
          </cell>
          <cell r="E225" t="str">
            <v>ABI</v>
          </cell>
        </row>
        <row r="226">
          <cell r="A226">
            <v>22113420</v>
          </cell>
          <cell r="B226" t="str">
            <v>GUIRA</v>
          </cell>
          <cell r="C226" t="str">
            <v>RYAN</v>
          </cell>
          <cell r="D226" t="str">
            <v>M</v>
          </cell>
          <cell r="E226">
            <v>35.78</v>
          </cell>
        </row>
        <row r="227">
          <cell r="A227">
            <v>22108691</v>
          </cell>
          <cell r="B227" t="str">
            <v>GUTH</v>
          </cell>
          <cell r="C227" t="str">
            <v>LUCY</v>
          </cell>
          <cell r="D227" t="str">
            <v>F</v>
          </cell>
          <cell r="E227" t="str">
            <v>ABI</v>
          </cell>
        </row>
        <row r="228">
          <cell r="A228">
            <v>22109728</v>
          </cell>
          <cell r="B228" t="str">
            <v>GUTH</v>
          </cell>
          <cell r="C228" t="str">
            <v>LOUIS</v>
          </cell>
          <cell r="D228" t="str">
            <v>M</v>
          </cell>
          <cell r="E228" t="str">
            <v>ABI</v>
          </cell>
        </row>
        <row r="229">
          <cell r="A229">
            <v>22107813</v>
          </cell>
          <cell r="B229" t="str">
            <v>GUTMANN</v>
          </cell>
          <cell r="C229" t="str">
            <v>CHLOÉ</v>
          </cell>
          <cell r="D229" t="str">
            <v>F</v>
          </cell>
          <cell r="E229" t="str">
            <v>ABI</v>
          </cell>
        </row>
        <row r="230">
          <cell r="A230">
            <v>22107929</v>
          </cell>
          <cell r="B230" t="str">
            <v>GUTMANN</v>
          </cell>
          <cell r="C230" t="str">
            <v>NICOLAS</v>
          </cell>
          <cell r="D230" t="str">
            <v>M</v>
          </cell>
          <cell r="E230">
            <v>30.09</v>
          </cell>
        </row>
        <row r="231">
          <cell r="A231">
            <v>22109555</v>
          </cell>
          <cell r="B231" t="str">
            <v>HADDAD</v>
          </cell>
          <cell r="C231" t="str">
            <v>AMINE</v>
          </cell>
          <cell r="D231" t="str">
            <v>M</v>
          </cell>
          <cell r="E231">
            <v>47.95</v>
          </cell>
        </row>
        <row r="232">
          <cell r="A232">
            <v>22108072</v>
          </cell>
          <cell r="B232" t="str">
            <v>HADJADJ</v>
          </cell>
          <cell r="C232" t="str">
            <v>AUBIN</v>
          </cell>
          <cell r="D232" t="str">
            <v>M</v>
          </cell>
          <cell r="E232">
            <v>37.17</v>
          </cell>
        </row>
        <row r="233">
          <cell r="A233">
            <v>22003828</v>
          </cell>
          <cell r="B233" t="str">
            <v>HAENSEL</v>
          </cell>
          <cell r="C233" t="str">
            <v>JORDAN</v>
          </cell>
          <cell r="D233" t="str">
            <v>M</v>
          </cell>
          <cell r="E233" t="str">
            <v>ABI</v>
          </cell>
        </row>
        <row r="234">
          <cell r="A234">
            <v>22103003</v>
          </cell>
          <cell r="B234" t="str">
            <v>HAGELBERGER</v>
          </cell>
          <cell r="C234" t="str">
            <v>PAUL</v>
          </cell>
          <cell r="D234" t="str">
            <v>M</v>
          </cell>
          <cell r="E234">
            <v>58.1</v>
          </cell>
        </row>
        <row r="235">
          <cell r="A235">
            <v>22109040</v>
          </cell>
          <cell r="B235" t="str">
            <v>HAJLI</v>
          </cell>
          <cell r="C235" t="str">
            <v>SOFIANE</v>
          </cell>
          <cell r="D235" t="str">
            <v>M</v>
          </cell>
          <cell r="E235" t="str">
            <v>ABI</v>
          </cell>
        </row>
        <row r="236">
          <cell r="A236">
            <v>22121851</v>
          </cell>
          <cell r="B236" t="str">
            <v>HALAOUI</v>
          </cell>
          <cell r="C236" t="str">
            <v>MELEK</v>
          </cell>
          <cell r="D236" t="str">
            <v>F</v>
          </cell>
          <cell r="E236" t="str">
            <v>ABI</v>
          </cell>
        </row>
        <row r="237">
          <cell r="A237">
            <v>22011671</v>
          </cell>
          <cell r="B237" t="str">
            <v>HAMDAN</v>
          </cell>
          <cell r="C237" t="str">
            <v>MAHMOUD</v>
          </cell>
          <cell r="D237" t="str">
            <v>M</v>
          </cell>
          <cell r="E237" t="str">
            <v>ABI</v>
          </cell>
        </row>
        <row r="238">
          <cell r="A238">
            <v>22108053</v>
          </cell>
          <cell r="B238" t="str">
            <v>HAMEL</v>
          </cell>
          <cell r="C238" t="str">
            <v>ROMAIN</v>
          </cell>
          <cell r="D238" t="str">
            <v>M</v>
          </cell>
          <cell r="E238">
            <v>38.28</v>
          </cell>
        </row>
        <row r="239">
          <cell r="A239">
            <v>22119629</v>
          </cell>
          <cell r="B239" t="str">
            <v>HAMEL</v>
          </cell>
          <cell r="C239" t="str">
            <v>NAHEL</v>
          </cell>
          <cell r="D239" t="str">
            <v>M</v>
          </cell>
          <cell r="E239">
            <v>45.19</v>
          </cell>
        </row>
        <row r="240">
          <cell r="A240">
            <v>22111073</v>
          </cell>
          <cell r="B240" t="str">
            <v>HAMMERER</v>
          </cell>
          <cell r="C240" t="str">
            <v>THEO</v>
          </cell>
          <cell r="D240" t="str">
            <v>M</v>
          </cell>
          <cell r="E240">
            <v>35.22</v>
          </cell>
        </row>
        <row r="241">
          <cell r="A241">
            <v>22000655</v>
          </cell>
          <cell r="B241" t="str">
            <v>HAOUAOUSSA</v>
          </cell>
          <cell r="C241" t="str">
            <v>NARJIS</v>
          </cell>
          <cell r="D241" t="str">
            <v>F</v>
          </cell>
          <cell r="E241" t="str">
            <v>ABI</v>
          </cell>
        </row>
        <row r="242">
          <cell r="A242">
            <v>22001847</v>
          </cell>
          <cell r="B242" t="str">
            <v>HARB</v>
          </cell>
          <cell r="C242" t="str">
            <v>AMER</v>
          </cell>
          <cell r="D242" t="str">
            <v>M</v>
          </cell>
          <cell r="E242">
            <v>43.5</v>
          </cell>
        </row>
        <row r="243">
          <cell r="A243">
            <v>22106440</v>
          </cell>
          <cell r="B243" t="str">
            <v>HARIDI</v>
          </cell>
          <cell r="C243" t="str">
            <v>MOHAMED-SKANDER</v>
          </cell>
          <cell r="D243" t="str">
            <v>M</v>
          </cell>
          <cell r="E243">
            <v>38.28</v>
          </cell>
        </row>
        <row r="244">
          <cell r="A244">
            <v>22106331</v>
          </cell>
          <cell r="B244" t="str">
            <v>HARTMANN</v>
          </cell>
          <cell r="C244" t="str">
            <v>GEORGES</v>
          </cell>
          <cell r="D244" t="str">
            <v>M</v>
          </cell>
          <cell r="E244">
            <v>40.83</v>
          </cell>
        </row>
        <row r="245">
          <cell r="A245">
            <v>22107185</v>
          </cell>
          <cell r="B245" t="str">
            <v>HATTENBERGER</v>
          </cell>
          <cell r="C245" t="str">
            <v>ELIOTT</v>
          </cell>
          <cell r="D245" t="str">
            <v>M</v>
          </cell>
          <cell r="E245">
            <v>48.2</v>
          </cell>
        </row>
        <row r="246">
          <cell r="A246">
            <v>22108189</v>
          </cell>
          <cell r="B246" t="str">
            <v>HÄUSSLER</v>
          </cell>
          <cell r="C246" t="str">
            <v>ANTHONY</v>
          </cell>
          <cell r="D246" t="str">
            <v>M</v>
          </cell>
          <cell r="E246">
            <v>59.4</v>
          </cell>
        </row>
        <row r="247">
          <cell r="A247">
            <v>22107260</v>
          </cell>
          <cell r="B247" t="str">
            <v>HAZEMANN</v>
          </cell>
          <cell r="C247" t="str">
            <v>JULES</v>
          </cell>
          <cell r="D247" t="str">
            <v>M</v>
          </cell>
          <cell r="E247">
            <v>39.06</v>
          </cell>
        </row>
        <row r="248">
          <cell r="A248">
            <v>22112088</v>
          </cell>
          <cell r="B248" t="str">
            <v>HBIB</v>
          </cell>
          <cell r="C248" t="str">
            <v>HICHAM</v>
          </cell>
          <cell r="D248" t="str">
            <v>M</v>
          </cell>
          <cell r="E248">
            <v>45.42</v>
          </cell>
        </row>
        <row r="249">
          <cell r="A249">
            <v>22103391</v>
          </cell>
          <cell r="B249" t="str">
            <v>HEILIG</v>
          </cell>
          <cell r="C249" t="str">
            <v>GUILLAUME</v>
          </cell>
          <cell r="D249" t="str">
            <v>M</v>
          </cell>
          <cell r="E249">
            <v>38.75</v>
          </cell>
        </row>
        <row r="250">
          <cell r="A250">
            <v>22106683</v>
          </cell>
          <cell r="B250" t="str">
            <v>HEIN</v>
          </cell>
          <cell r="C250" t="str">
            <v>EVA</v>
          </cell>
          <cell r="D250" t="str">
            <v>F</v>
          </cell>
          <cell r="E250">
            <v>50.53</v>
          </cell>
        </row>
        <row r="251">
          <cell r="A251">
            <v>22103438</v>
          </cell>
          <cell r="B251" t="str">
            <v>HELL</v>
          </cell>
          <cell r="C251" t="str">
            <v>LUCAS</v>
          </cell>
          <cell r="D251" t="str">
            <v>M</v>
          </cell>
          <cell r="E251" t="str">
            <v>ABI</v>
          </cell>
        </row>
        <row r="252">
          <cell r="A252">
            <v>22105075</v>
          </cell>
          <cell r="B252" t="str">
            <v>HELL</v>
          </cell>
          <cell r="C252" t="str">
            <v>QUENTIN</v>
          </cell>
          <cell r="D252" t="str">
            <v>M</v>
          </cell>
          <cell r="E252">
            <v>43.02</v>
          </cell>
        </row>
        <row r="253">
          <cell r="A253">
            <v>22108966</v>
          </cell>
          <cell r="B253" t="str">
            <v>HELLMANN</v>
          </cell>
          <cell r="C253" t="str">
            <v>MARINE</v>
          </cell>
          <cell r="D253" t="str">
            <v>F</v>
          </cell>
          <cell r="E253">
            <v>41.58</v>
          </cell>
        </row>
        <row r="254">
          <cell r="A254">
            <v>22104638</v>
          </cell>
          <cell r="B254" t="str">
            <v>HERTRICH</v>
          </cell>
          <cell r="C254" t="str">
            <v>BASTIAN</v>
          </cell>
          <cell r="D254" t="str">
            <v>M</v>
          </cell>
          <cell r="E254" t="str">
            <v>ABI</v>
          </cell>
        </row>
        <row r="255">
          <cell r="A255">
            <v>22107990</v>
          </cell>
          <cell r="B255" t="str">
            <v>HERTZOG</v>
          </cell>
          <cell r="C255" t="str">
            <v>GAUTHIER</v>
          </cell>
          <cell r="D255" t="str">
            <v>M</v>
          </cell>
          <cell r="E255">
            <v>32.840000000000003</v>
          </cell>
        </row>
        <row r="256">
          <cell r="A256">
            <v>22022262</v>
          </cell>
          <cell r="B256" t="str">
            <v>HEZARIFEND</v>
          </cell>
          <cell r="C256" t="str">
            <v>ANTOINE</v>
          </cell>
          <cell r="D256" t="str">
            <v>M</v>
          </cell>
          <cell r="E256">
            <v>29.78</v>
          </cell>
        </row>
        <row r="257">
          <cell r="A257">
            <v>22111327</v>
          </cell>
          <cell r="B257" t="str">
            <v>HIEBEL</v>
          </cell>
          <cell r="C257" t="str">
            <v>ENZO</v>
          </cell>
          <cell r="D257" t="str">
            <v>M</v>
          </cell>
          <cell r="E257" t="str">
            <v>ABI</v>
          </cell>
        </row>
        <row r="258">
          <cell r="A258">
            <v>22106630</v>
          </cell>
          <cell r="B258" t="str">
            <v>HOEFS</v>
          </cell>
          <cell r="C258" t="str">
            <v>FEMKE</v>
          </cell>
          <cell r="D258" t="str">
            <v>F</v>
          </cell>
          <cell r="E258">
            <v>41.69</v>
          </cell>
        </row>
        <row r="259">
          <cell r="A259">
            <v>22109688</v>
          </cell>
          <cell r="B259" t="str">
            <v>HOUNGUEVOU ZOSSOU</v>
          </cell>
          <cell r="C259" t="str">
            <v>ANGÉLO</v>
          </cell>
          <cell r="D259" t="str">
            <v>M</v>
          </cell>
          <cell r="E259">
            <v>70.27</v>
          </cell>
        </row>
        <row r="260">
          <cell r="A260">
            <v>22103277</v>
          </cell>
          <cell r="B260" t="str">
            <v>HOUPLINE</v>
          </cell>
          <cell r="C260" t="str">
            <v>LOLA</v>
          </cell>
          <cell r="D260" t="str">
            <v>F</v>
          </cell>
          <cell r="E260" t="str">
            <v>ABI</v>
          </cell>
        </row>
        <row r="261">
          <cell r="A261">
            <v>22121793</v>
          </cell>
          <cell r="B261" t="str">
            <v>HRICH</v>
          </cell>
          <cell r="C261" t="str">
            <v>RYAD</v>
          </cell>
          <cell r="D261" t="str">
            <v>M</v>
          </cell>
          <cell r="E261" t="str">
            <v>ABI</v>
          </cell>
        </row>
        <row r="262">
          <cell r="A262">
            <v>22104520</v>
          </cell>
          <cell r="B262" t="str">
            <v>HUCK</v>
          </cell>
          <cell r="C262" t="str">
            <v>CHARLOTTE</v>
          </cell>
          <cell r="D262" t="str">
            <v>F</v>
          </cell>
          <cell r="E262">
            <v>68.2</v>
          </cell>
        </row>
        <row r="263">
          <cell r="A263">
            <v>22105882</v>
          </cell>
          <cell r="B263" t="str">
            <v>HUET</v>
          </cell>
          <cell r="C263" t="str">
            <v>LENNY</v>
          </cell>
          <cell r="D263" t="str">
            <v>M</v>
          </cell>
          <cell r="E263">
            <v>45.43</v>
          </cell>
        </row>
        <row r="264">
          <cell r="A264">
            <v>22111162</v>
          </cell>
          <cell r="B264" t="str">
            <v>HUET</v>
          </cell>
          <cell r="C264" t="str">
            <v>AXEL</v>
          </cell>
          <cell r="D264" t="str">
            <v>M</v>
          </cell>
          <cell r="E264">
            <v>55.97</v>
          </cell>
        </row>
        <row r="265">
          <cell r="A265">
            <v>22117637</v>
          </cell>
          <cell r="B265" t="str">
            <v>IBANAY</v>
          </cell>
          <cell r="C265" t="str">
            <v>SOFIAN</v>
          </cell>
          <cell r="D265" t="str">
            <v>M</v>
          </cell>
          <cell r="E265">
            <v>66.3</v>
          </cell>
        </row>
        <row r="266">
          <cell r="A266">
            <v>22107839</v>
          </cell>
          <cell r="B266" t="str">
            <v>IBRAGIMOV</v>
          </cell>
          <cell r="C266" t="str">
            <v>KHAMID</v>
          </cell>
          <cell r="D266" t="str">
            <v>M</v>
          </cell>
          <cell r="E266" t="str">
            <v>ABI</v>
          </cell>
        </row>
        <row r="267">
          <cell r="A267">
            <v>22112240</v>
          </cell>
          <cell r="B267" t="str">
            <v>ILLY</v>
          </cell>
          <cell r="C267" t="str">
            <v>QUENTIN</v>
          </cell>
          <cell r="D267" t="str">
            <v>M</v>
          </cell>
          <cell r="E267">
            <v>30.78</v>
          </cell>
        </row>
        <row r="268">
          <cell r="A268">
            <v>22109302</v>
          </cell>
          <cell r="B268" t="str">
            <v>IMENEZ</v>
          </cell>
          <cell r="C268" t="str">
            <v>THOMAS</v>
          </cell>
          <cell r="D268" t="str">
            <v>M</v>
          </cell>
          <cell r="E268">
            <v>39.090000000000003</v>
          </cell>
        </row>
        <row r="269">
          <cell r="A269">
            <v>22113050</v>
          </cell>
          <cell r="B269" t="str">
            <v>IMHOFF</v>
          </cell>
          <cell r="C269" t="str">
            <v>ANTOINE</v>
          </cell>
          <cell r="D269" t="str">
            <v>M</v>
          </cell>
          <cell r="E269" t="str">
            <v>ABI</v>
          </cell>
        </row>
        <row r="270">
          <cell r="A270">
            <v>22105766</v>
          </cell>
          <cell r="B270" t="str">
            <v>ISSELE</v>
          </cell>
          <cell r="C270" t="str">
            <v>ESTÉBAN</v>
          </cell>
          <cell r="D270" t="str">
            <v>M</v>
          </cell>
          <cell r="E270">
            <v>38.159999999999997</v>
          </cell>
        </row>
        <row r="271">
          <cell r="A271">
            <v>22105441</v>
          </cell>
          <cell r="B271" t="str">
            <v>IUNG</v>
          </cell>
          <cell r="C271" t="str">
            <v>GAËTAN</v>
          </cell>
          <cell r="D271" t="str">
            <v>M</v>
          </cell>
          <cell r="E271">
            <v>34.83</v>
          </cell>
        </row>
        <row r="272">
          <cell r="A272">
            <v>22100244</v>
          </cell>
          <cell r="B272" t="str">
            <v>JABBO</v>
          </cell>
          <cell r="C272" t="str">
            <v>ARKAN</v>
          </cell>
          <cell r="D272" t="str">
            <v>M</v>
          </cell>
          <cell r="E272" t="str">
            <v>ABI</v>
          </cell>
        </row>
        <row r="273">
          <cell r="A273">
            <v>22105701</v>
          </cell>
          <cell r="B273" t="str">
            <v>JACQUIN</v>
          </cell>
          <cell r="C273" t="str">
            <v>AXEL</v>
          </cell>
          <cell r="D273" t="str">
            <v>M</v>
          </cell>
          <cell r="E273" t="str">
            <v>ABI</v>
          </cell>
        </row>
        <row r="274">
          <cell r="A274">
            <v>22108950</v>
          </cell>
          <cell r="B274" t="str">
            <v>JAECK</v>
          </cell>
          <cell r="C274" t="str">
            <v>FLORENT</v>
          </cell>
          <cell r="D274" t="str">
            <v>M</v>
          </cell>
          <cell r="E274">
            <v>55.75</v>
          </cell>
        </row>
        <row r="275">
          <cell r="A275">
            <v>22109061</v>
          </cell>
          <cell r="B275" t="str">
            <v>JAECKER</v>
          </cell>
          <cell r="C275" t="str">
            <v>BAPTISTE</v>
          </cell>
          <cell r="D275" t="str">
            <v>M</v>
          </cell>
          <cell r="E275">
            <v>33.6</v>
          </cell>
        </row>
        <row r="276">
          <cell r="A276">
            <v>22011756</v>
          </cell>
          <cell r="B276" t="str">
            <v>JAEGER</v>
          </cell>
          <cell r="C276" t="str">
            <v>THOMAS</v>
          </cell>
          <cell r="D276" t="str">
            <v>M</v>
          </cell>
          <cell r="E276">
            <v>46.84</v>
          </cell>
        </row>
        <row r="277">
          <cell r="A277">
            <v>22110716</v>
          </cell>
          <cell r="B277" t="str">
            <v>JAEGER</v>
          </cell>
          <cell r="C277" t="str">
            <v>TRISTAN</v>
          </cell>
          <cell r="D277" t="str">
            <v>M</v>
          </cell>
          <cell r="E277">
            <v>39.090000000000003</v>
          </cell>
        </row>
        <row r="278">
          <cell r="A278">
            <v>22116572</v>
          </cell>
          <cell r="B278" t="str">
            <v>JAEGER</v>
          </cell>
          <cell r="C278" t="str">
            <v>EMILIEN</v>
          </cell>
          <cell r="D278" t="str">
            <v>M</v>
          </cell>
          <cell r="E278">
            <v>43.83</v>
          </cell>
        </row>
        <row r="279">
          <cell r="A279">
            <v>22008976</v>
          </cell>
          <cell r="B279" t="str">
            <v>JAUSS</v>
          </cell>
          <cell r="C279" t="str">
            <v>FABIEN</v>
          </cell>
          <cell r="D279" t="str">
            <v>M</v>
          </cell>
          <cell r="E279" t="str">
            <v>ABI</v>
          </cell>
        </row>
        <row r="280">
          <cell r="A280">
            <v>22112459</v>
          </cell>
          <cell r="B280" t="str">
            <v>JAVOIS</v>
          </cell>
          <cell r="C280" t="str">
            <v>YANIS</v>
          </cell>
          <cell r="D280" t="str">
            <v>M</v>
          </cell>
          <cell r="E280" t="str">
            <v>ABI</v>
          </cell>
        </row>
        <row r="281">
          <cell r="A281">
            <v>22010640</v>
          </cell>
          <cell r="B281" t="str">
            <v>JEAN DIT CADET</v>
          </cell>
          <cell r="C281" t="str">
            <v>TIÉFEN</v>
          </cell>
          <cell r="D281" t="str">
            <v>M</v>
          </cell>
          <cell r="E281">
            <v>61.6</v>
          </cell>
        </row>
        <row r="282">
          <cell r="A282">
            <v>22111076</v>
          </cell>
          <cell r="B282" t="str">
            <v>JNIBI</v>
          </cell>
          <cell r="C282" t="str">
            <v>NAOUFAL</v>
          </cell>
          <cell r="D282" t="str">
            <v>M</v>
          </cell>
          <cell r="E282">
            <v>49.5</v>
          </cell>
        </row>
        <row r="283">
          <cell r="A283">
            <v>22104624</v>
          </cell>
          <cell r="B283" t="str">
            <v>JOBERT</v>
          </cell>
          <cell r="C283" t="str">
            <v>NOÉ</v>
          </cell>
          <cell r="D283" t="str">
            <v>M</v>
          </cell>
          <cell r="E283" t="str">
            <v>ABI</v>
          </cell>
        </row>
        <row r="284">
          <cell r="A284">
            <v>22114866</v>
          </cell>
          <cell r="B284" t="str">
            <v>JOECKLE</v>
          </cell>
          <cell r="C284" t="str">
            <v>ALEXIS</v>
          </cell>
          <cell r="D284" t="str">
            <v>M</v>
          </cell>
          <cell r="E284">
            <v>39.090000000000003</v>
          </cell>
        </row>
        <row r="285">
          <cell r="A285">
            <v>22017921</v>
          </cell>
          <cell r="B285" t="str">
            <v>JULIAN</v>
          </cell>
          <cell r="C285" t="str">
            <v>AMÉLIE</v>
          </cell>
          <cell r="D285" t="str">
            <v>F</v>
          </cell>
          <cell r="E285">
            <v>52.24</v>
          </cell>
        </row>
        <row r="286">
          <cell r="A286">
            <v>22108619</v>
          </cell>
          <cell r="B286" t="str">
            <v>JULIARD</v>
          </cell>
          <cell r="C286" t="str">
            <v>JURANE</v>
          </cell>
          <cell r="D286" t="str">
            <v>M</v>
          </cell>
          <cell r="E286">
            <v>40.590000000000003</v>
          </cell>
        </row>
        <row r="287">
          <cell r="A287">
            <v>22109855</v>
          </cell>
          <cell r="B287" t="str">
            <v>JULIEN</v>
          </cell>
          <cell r="C287" t="str">
            <v>ALEXIS</v>
          </cell>
          <cell r="D287" t="str">
            <v>M</v>
          </cell>
          <cell r="E287" t="str">
            <v>ABI</v>
          </cell>
        </row>
        <row r="288">
          <cell r="A288">
            <v>22110337</v>
          </cell>
          <cell r="B288" t="str">
            <v>KAAG</v>
          </cell>
          <cell r="C288" t="str">
            <v>FRANCOIS</v>
          </cell>
          <cell r="D288" t="str">
            <v>M</v>
          </cell>
          <cell r="E288" t="str">
            <v>ABI</v>
          </cell>
        </row>
        <row r="289">
          <cell r="A289">
            <v>22001627</v>
          </cell>
          <cell r="B289" t="str">
            <v>KABAOGLU</v>
          </cell>
          <cell r="C289" t="str">
            <v>SALEH</v>
          </cell>
          <cell r="D289" t="str">
            <v>M</v>
          </cell>
          <cell r="E289">
            <v>49.23</v>
          </cell>
        </row>
        <row r="290">
          <cell r="A290">
            <v>22111402</v>
          </cell>
          <cell r="B290" t="str">
            <v>KAMMERER</v>
          </cell>
          <cell r="C290" t="str">
            <v>LOLA</v>
          </cell>
          <cell r="D290" t="str">
            <v>F</v>
          </cell>
          <cell r="E290">
            <v>47.63</v>
          </cell>
        </row>
        <row r="291">
          <cell r="A291">
            <v>22110444</v>
          </cell>
          <cell r="B291" t="str">
            <v>KAMPER</v>
          </cell>
          <cell r="C291" t="str">
            <v>GAËL</v>
          </cell>
          <cell r="D291" t="str">
            <v>M</v>
          </cell>
          <cell r="E291">
            <v>31.41</v>
          </cell>
        </row>
        <row r="292">
          <cell r="A292">
            <v>22110966</v>
          </cell>
          <cell r="B292" t="str">
            <v>KARTAL</v>
          </cell>
          <cell r="C292" t="str">
            <v>METIN</v>
          </cell>
          <cell r="D292" t="str">
            <v>M</v>
          </cell>
          <cell r="E292" t="str">
            <v>ABI</v>
          </cell>
        </row>
        <row r="293">
          <cell r="A293">
            <v>22109570</v>
          </cell>
          <cell r="B293" t="str">
            <v>KELLER</v>
          </cell>
          <cell r="C293" t="str">
            <v>ALEXANDRE</v>
          </cell>
          <cell r="D293" t="str">
            <v>M</v>
          </cell>
          <cell r="E293">
            <v>40.53</v>
          </cell>
        </row>
        <row r="294">
          <cell r="A294">
            <v>22102671</v>
          </cell>
          <cell r="B294" t="str">
            <v>KHANNAT</v>
          </cell>
          <cell r="C294" t="str">
            <v>YOUNES</v>
          </cell>
          <cell r="D294" t="str">
            <v>M</v>
          </cell>
          <cell r="E294" t="str">
            <v>ABI</v>
          </cell>
        </row>
        <row r="295">
          <cell r="A295">
            <v>22111770</v>
          </cell>
          <cell r="B295" t="str">
            <v>KHELLAF</v>
          </cell>
          <cell r="C295" t="str">
            <v>SID AHMED</v>
          </cell>
          <cell r="D295" t="str">
            <v>M</v>
          </cell>
          <cell r="E295" t="str">
            <v>ABI</v>
          </cell>
        </row>
        <row r="296">
          <cell r="A296">
            <v>22010022</v>
          </cell>
          <cell r="B296" t="str">
            <v>KHELLAFI</v>
          </cell>
          <cell r="C296" t="str">
            <v>YOUNESS</v>
          </cell>
          <cell r="D296" t="str">
            <v>M</v>
          </cell>
          <cell r="E296" t="str">
            <v>ABI</v>
          </cell>
        </row>
        <row r="297">
          <cell r="A297">
            <v>22112958</v>
          </cell>
          <cell r="B297" t="str">
            <v>KIEFER</v>
          </cell>
          <cell r="C297" t="str">
            <v>PHILIPPE</v>
          </cell>
          <cell r="D297" t="str">
            <v>M</v>
          </cell>
          <cell r="E297">
            <v>46.56</v>
          </cell>
        </row>
        <row r="298">
          <cell r="A298">
            <v>22108860</v>
          </cell>
          <cell r="B298" t="str">
            <v>KIEFFER</v>
          </cell>
          <cell r="C298" t="str">
            <v>MAUD</v>
          </cell>
          <cell r="D298" t="str">
            <v>F</v>
          </cell>
          <cell r="E298">
            <v>65.13</v>
          </cell>
        </row>
        <row r="299">
          <cell r="A299">
            <v>22104125</v>
          </cell>
          <cell r="B299" t="str">
            <v>KIENTZLER</v>
          </cell>
          <cell r="C299" t="str">
            <v>ALEXANDRE</v>
          </cell>
          <cell r="D299" t="str">
            <v>M</v>
          </cell>
          <cell r="E299">
            <v>45.75</v>
          </cell>
        </row>
        <row r="300">
          <cell r="A300">
            <v>22017548</v>
          </cell>
          <cell r="B300" t="str">
            <v>KILIC</v>
          </cell>
          <cell r="C300" t="str">
            <v>CEMANUR</v>
          </cell>
          <cell r="D300" t="str">
            <v>F</v>
          </cell>
          <cell r="E300" t="str">
            <v>ABI</v>
          </cell>
        </row>
        <row r="301">
          <cell r="A301">
            <v>22119635</v>
          </cell>
          <cell r="B301" t="str">
            <v>KIPPELEN</v>
          </cell>
          <cell r="C301" t="str">
            <v>FABIEN</v>
          </cell>
          <cell r="D301" t="str">
            <v>M</v>
          </cell>
          <cell r="E301">
            <v>30.89</v>
          </cell>
        </row>
        <row r="302">
          <cell r="A302">
            <v>22102255</v>
          </cell>
          <cell r="B302" t="str">
            <v>KLEIN</v>
          </cell>
          <cell r="C302" t="str">
            <v>MEHDI</v>
          </cell>
          <cell r="D302" t="str">
            <v>M</v>
          </cell>
          <cell r="E302" t="str">
            <v>ABI</v>
          </cell>
        </row>
        <row r="303">
          <cell r="A303">
            <v>22005623</v>
          </cell>
          <cell r="B303" t="str">
            <v>KNOPPERS</v>
          </cell>
          <cell r="C303" t="str">
            <v>GWENN</v>
          </cell>
          <cell r="D303" t="str">
            <v>F</v>
          </cell>
          <cell r="E303" t="str">
            <v>ABI</v>
          </cell>
        </row>
        <row r="304">
          <cell r="A304">
            <v>22109023</v>
          </cell>
          <cell r="B304" t="str">
            <v>KOENIG</v>
          </cell>
          <cell r="C304" t="str">
            <v>ANITA</v>
          </cell>
          <cell r="D304" t="str">
            <v>F</v>
          </cell>
          <cell r="E304" t="str">
            <v>ABI</v>
          </cell>
        </row>
        <row r="305">
          <cell r="A305">
            <v>22009622</v>
          </cell>
          <cell r="B305" t="str">
            <v>KOENIG</v>
          </cell>
          <cell r="C305" t="str">
            <v>LARA</v>
          </cell>
          <cell r="D305" t="str">
            <v>F</v>
          </cell>
          <cell r="E305">
            <v>52.31</v>
          </cell>
        </row>
        <row r="306">
          <cell r="A306">
            <v>22112357</v>
          </cell>
          <cell r="B306" t="str">
            <v>KOKO</v>
          </cell>
          <cell r="C306" t="str">
            <v>MARC-EMMANUEL</v>
          </cell>
          <cell r="D306" t="str">
            <v>M</v>
          </cell>
          <cell r="E306">
            <v>56.4</v>
          </cell>
        </row>
        <row r="307">
          <cell r="A307">
            <v>22106643</v>
          </cell>
          <cell r="B307" t="str">
            <v>KOLHEB</v>
          </cell>
          <cell r="C307" t="str">
            <v>ANTONIN</v>
          </cell>
          <cell r="D307" t="str">
            <v>M</v>
          </cell>
          <cell r="E307">
            <v>36</v>
          </cell>
        </row>
        <row r="308">
          <cell r="A308">
            <v>21814620</v>
          </cell>
          <cell r="B308" t="str">
            <v>KONSTANTINIDIS</v>
          </cell>
          <cell r="C308" t="str">
            <v>LIO</v>
          </cell>
          <cell r="D308" t="str">
            <v>F</v>
          </cell>
          <cell r="E308">
            <v>38.15</v>
          </cell>
        </row>
        <row r="309">
          <cell r="A309">
            <v>22104781</v>
          </cell>
          <cell r="B309" t="str">
            <v>KRAEMER</v>
          </cell>
          <cell r="C309" t="str">
            <v>XAVIER</v>
          </cell>
          <cell r="D309" t="str">
            <v>M</v>
          </cell>
          <cell r="E309">
            <v>39.020000000000003</v>
          </cell>
        </row>
        <row r="310">
          <cell r="A310">
            <v>22108485</v>
          </cell>
          <cell r="B310" t="str">
            <v>KRATZ</v>
          </cell>
          <cell r="C310" t="str">
            <v>ALEXIS</v>
          </cell>
          <cell r="D310" t="str">
            <v>M</v>
          </cell>
          <cell r="E310">
            <v>33.57</v>
          </cell>
        </row>
        <row r="311">
          <cell r="A311">
            <v>22102375</v>
          </cell>
          <cell r="B311" t="str">
            <v>KRIER</v>
          </cell>
          <cell r="C311" t="str">
            <v>LEON</v>
          </cell>
          <cell r="D311" t="str">
            <v>M</v>
          </cell>
          <cell r="E311" t="str">
            <v>ABI</v>
          </cell>
        </row>
        <row r="312">
          <cell r="A312">
            <v>22109745</v>
          </cell>
          <cell r="B312" t="str">
            <v>KRIKA</v>
          </cell>
          <cell r="C312" t="str">
            <v>BILAL</v>
          </cell>
          <cell r="D312" t="str">
            <v>M</v>
          </cell>
          <cell r="E312" t="str">
            <v>ABI</v>
          </cell>
        </row>
        <row r="313">
          <cell r="A313">
            <v>22108993</v>
          </cell>
          <cell r="B313" t="str">
            <v>KUHNER</v>
          </cell>
          <cell r="C313" t="str">
            <v>ELSA</v>
          </cell>
          <cell r="D313" t="str">
            <v>F</v>
          </cell>
          <cell r="E313">
            <v>38.53</v>
          </cell>
        </row>
        <row r="314">
          <cell r="A314">
            <v>22111706</v>
          </cell>
          <cell r="B314" t="str">
            <v>KUMULIA</v>
          </cell>
          <cell r="C314" t="str">
            <v>DERRICK</v>
          </cell>
          <cell r="D314" t="str">
            <v>M</v>
          </cell>
          <cell r="E314">
            <v>38.450000000000003</v>
          </cell>
        </row>
        <row r="315">
          <cell r="A315">
            <v>22111578</v>
          </cell>
          <cell r="B315" t="str">
            <v>LA FERRARA</v>
          </cell>
          <cell r="C315" t="str">
            <v>MATHIAS</v>
          </cell>
          <cell r="D315" t="str">
            <v>M</v>
          </cell>
          <cell r="E315" t="str">
            <v>ABI</v>
          </cell>
        </row>
        <row r="316">
          <cell r="A316">
            <v>22111830</v>
          </cell>
          <cell r="B316" t="str">
            <v>LA LEGGIA</v>
          </cell>
          <cell r="C316" t="str">
            <v>SIMONE</v>
          </cell>
          <cell r="D316" t="str">
            <v>F</v>
          </cell>
          <cell r="E316" t="str">
            <v>ABI</v>
          </cell>
        </row>
        <row r="317">
          <cell r="A317">
            <v>22001092</v>
          </cell>
          <cell r="B317" t="str">
            <v>LA LOGGIA</v>
          </cell>
          <cell r="C317" t="str">
            <v>ELLIOTT</v>
          </cell>
          <cell r="D317" t="str">
            <v>M</v>
          </cell>
          <cell r="E317">
            <v>40.020000000000003</v>
          </cell>
        </row>
        <row r="318">
          <cell r="A318">
            <v>22105635</v>
          </cell>
          <cell r="B318" t="str">
            <v>LACK</v>
          </cell>
          <cell r="C318" t="str">
            <v>AXEL</v>
          </cell>
          <cell r="D318" t="str">
            <v>M</v>
          </cell>
          <cell r="E318">
            <v>29.65</v>
          </cell>
        </row>
        <row r="319">
          <cell r="A319">
            <v>22105676</v>
          </cell>
          <cell r="B319" t="str">
            <v>LAGANNE</v>
          </cell>
          <cell r="C319" t="str">
            <v>GABIN</v>
          </cell>
          <cell r="D319" t="str">
            <v>M</v>
          </cell>
          <cell r="E319">
            <v>40.65</v>
          </cell>
        </row>
        <row r="320">
          <cell r="A320">
            <v>22118189</v>
          </cell>
          <cell r="B320" t="str">
            <v>LAHRAOUI</v>
          </cell>
          <cell r="C320" t="str">
            <v>YOUSSEF</v>
          </cell>
          <cell r="D320" t="str">
            <v>M</v>
          </cell>
          <cell r="E320">
            <v>55.98</v>
          </cell>
        </row>
        <row r="321">
          <cell r="A321">
            <v>22100199</v>
          </cell>
          <cell r="B321" t="str">
            <v>LAKIS</v>
          </cell>
          <cell r="C321" t="str">
            <v>FIRAS</v>
          </cell>
          <cell r="D321" t="str">
            <v>M</v>
          </cell>
          <cell r="E321">
            <v>43.36</v>
          </cell>
        </row>
        <row r="322">
          <cell r="A322">
            <v>22118566</v>
          </cell>
          <cell r="B322" t="str">
            <v>LAMBONI</v>
          </cell>
          <cell r="C322" t="str">
            <v>GEOFFREY-YOBE</v>
          </cell>
          <cell r="D322" t="str">
            <v>M</v>
          </cell>
          <cell r="E322">
            <v>49.35</v>
          </cell>
        </row>
        <row r="323">
          <cell r="A323">
            <v>22104197</v>
          </cell>
          <cell r="B323" t="str">
            <v>LAMOUCHE</v>
          </cell>
          <cell r="C323" t="str">
            <v>CÉCILE</v>
          </cell>
          <cell r="D323" t="str">
            <v>F</v>
          </cell>
          <cell r="E323">
            <v>47.94</v>
          </cell>
        </row>
        <row r="324">
          <cell r="A324">
            <v>22105432</v>
          </cell>
          <cell r="B324" t="str">
            <v>LANASPÈZE</v>
          </cell>
          <cell r="C324" t="str">
            <v>CLÉMENTINE</v>
          </cell>
          <cell r="D324" t="str">
            <v>F</v>
          </cell>
          <cell r="E324">
            <v>60.3</v>
          </cell>
        </row>
        <row r="325">
          <cell r="A325">
            <v>22101642</v>
          </cell>
          <cell r="B325" t="str">
            <v>LANDAUER</v>
          </cell>
          <cell r="C325" t="str">
            <v>GUILLAUME</v>
          </cell>
          <cell r="D325" t="str">
            <v>M</v>
          </cell>
          <cell r="E325">
            <v>35.31</v>
          </cell>
        </row>
        <row r="326">
          <cell r="A326">
            <v>22109131</v>
          </cell>
          <cell r="B326" t="str">
            <v>LANG</v>
          </cell>
          <cell r="C326" t="str">
            <v>BAPTISTE</v>
          </cell>
          <cell r="D326" t="str">
            <v>M</v>
          </cell>
          <cell r="E326">
            <v>37.770000000000003</v>
          </cell>
        </row>
        <row r="327">
          <cell r="A327">
            <v>22112718</v>
          </cell>
          <cell r="B327" t="str">
            <v>LARCHE</v>
          </cell>
          <cell r="C327" t="str">
            <v>YOHAN</v>
          </cell>
          <cell r="D327" t="str">
            <v>M</v>
          </cell>
          <cell r="E327">
            <v>38.65</v>
          </cell>
        </row>
        <row r="328">
          <cell r="A328">
            <v>22119492</v>
          </cell>
          <cell r="B328" t="str">
            <v>LAROCHELLE</v>
          </cell>
          <cell r="C328" t="str">
            <v>THEO</v>
          </cell>
          <cell r="D328" t="str">
            <v>M</v>
          </cell>
          <cell r="E328" t="str">
            <v>ABI</v>
          </cell>
        </row>
        <row r="329">
          <cell r="A329">
            <v>22104175</v>
          </cell>
          <cell r="B329" t="str">
            <v>LASAK</v>
          </cell>
          <cell r="C329" t="str">
            <v>ADAM</v>
          </cell>
          <cell r="D329" t="str">
            <v>M</v>
          </cell>
          <cell r="E329">
            <v>38</v>
          </cell>
        </row>
        <row r="330">
          <cell r="A330">
            <v>22109621</v>
          </cell>
          <cell r="B330" t="str">
            <v>LAUGEL</v>
          </cell>
          <cell r="C330" t="str">
            <v>NATHAN</v>
          </cell>
          <cell r="D330" t="str">
            <v>M</v>
          </cell>
          <cell r="E330" t="str">
            <v>ABI</v>
          </cell>
        </row>
        <row r="331">
          <cell r="A331">
            <v>22111580</v>
          </cell>
          <cell r="B331" t="str">
            <v>LAYMAND</v>
          </cell>
          <cell r="C331" t="str">
            <v>EWAN</v>
          </cell>
          <cell r="D331" t="str">
            <v>M</v>
          </cell>
          <cell r="E331">
            <v>41.35</v>
          </cell>
        </row>
        <row r="332">
          <cell r="A332">
            <v>22008859</v>
          </cell>
          <cell r="B332" t="str">
            <v>LE NAGARD</v>
          </cell>
          <cell r="C332" t="str">
            <v>THIBAUT</v>
          </cell>
          <cell r="D332" t="str">
            <v>M</v>
          </cell>
          <cell r="E332" t="str">
            <v>ABI</v>
          </cell>
        </row>
        <row r="333">
          <cell r="A333">
            <v>22105266</v>
          </cell>
          <cell r="B333" t="str">
            <v>LÉA</v>
          </cell>
          <cell r="C333" t="str">
            <v>BRYANO</v>
          </cell>
          <cell r="D333" t="str">
            <v>M</v>
          </cell>
          <cell r="E333">
            <v>61.06</v>
          </cell>
        </row>
        <row r="334">
          <cell r="A334">
            <v>22107254</v>
          </cell>
          <cell r="B334" t="str">
            <v>LECCA</v>
          </cell>
          <cell r="C334" t="str">
            <v>THOMAS</v>
          </cell>
          <cell r="D334" t="str">
            <v>M</v>
          </cell>
          <cell r="E334" t="str">
            <v>ABI</v>
          </cell>
        </row>
        <row r="335">
          <cell r="A335">
            <v>22103270</v>
          </cell>
          <cell r="B335" t="str">
            <v>LECHNER</v>
          </cell>
          <cell r="C335" t="str">
            <v>LUCAS</v>
          </cell>
          <cell r="D335" t="str">
            <v>M</v>
          </cell>
          <cell r="E335" t="str">
            <v>ABI</v>
          </cell>
        </row>
        <row r="336">
          <cell r="A336">
            <v>22106506</v>
          </cell>
          <cell r="B336" t="str">
            <v>LEDRU</v>
          </cell>
          <cell r="C336" t="str">
            <v>NOE</v>
          </cell>
          <cell r="D336" t="str">
            <v>M</v>
          </cell>
          <cell r="E336">
            <v>39.39</v>
          </cell>
        </row>
        <row r="337">
          <cell r="A337">
            <v>22102926</v>
          </cell>
          <cell r="B337" t="str">
            <v>LEGER</v>
          </cell>
          <cell r="C337" t="str">
            <v>CORENTIN</v>
          </cell>
          <cell r="D337" t="str">
            <v>M</v>
          </cell>
          <cell r="E337">
            <v>33.93</v>
          </cell>
        </row>
        <row r="338">
          <cell r="A338">
            <v>22108937</v>
          </cell>
          <cell r="B338" t="str">
            <v>LEICHTENBERG</v>
          </cell>
          <cell r="C338" t="str">
            <v>BENOÎT</v>
          </cell>
          <cell r="D338" t="str">
            <v>M</v>
          </cell>
          <cell r="E338">
            <v>33.89</v>
          </cell>
        </row>
        <row r="339">
          <cell r="A339">
            <v>22107417</v>
          </cell>
          <cell r="B339" t="str">
            <v>LEMPEREUR</v>
          </cell>
          <cell r="C339" t="str">
            <v>ELWEN</v>
          </cell>
          <cell r="D339" t="str">
            <v>M</v>
          </cell>
          <cell r="E339" t="str">
            <v>ABI</v>
          </cell>
        </row>
        <row r="340">
          <cell r="A340">
            <v>22120079</v>
          </cell>
          <cell r="B340" t="str">
            <v>LEMPEREUR</v>
          </cell>
          <cell r="C340" t="str">
            <v>LOÏC</v>
          </cell>
          <cell r="D340" t="str">
            <v>M</v>
          </cell>
          <cell r="E340">
            <v>34.75</v>
          </cell>
        </row>
        <row r="341">
          <cell r="A341">
            <v>22114611</v>
          </cell>
          <cell r="B341" t="str">
            <v>LERSCH</v>
          </cell>
          <cell r="C341" t="str">
            <v>MATEO</v>
          </cell>
          <cell r="D341" t="str">
            <v>M</v>
          </cell>
          <cell r="E341" t="str">
            <v>ABI</v>
          </cell>
        </row>
        <row r="342">
          <cell r="A342">
            <v>22107550</v>
          </cell>
          <cell r="B342" t="str">
            <v>LESCOUT</v>
          </cell>
          <cell r="C342" t="str">
            <v>ROBIN</v>
          </cell>
          <cell r="D342" t="str">
            <v>M</v>
          </cell>
          <cell r="E342">
            <v>35.159999999999997</v>
          </cell>
        </row>
        <row r="343">
          <cell r="A343">
            <v>22109554</v>
          </cell>
          <cell r="B343" t="str">
            <v>LESCOUTE</v>
          </cell>
          <cell r="C343" t="str">
            <v>DJIBRIL</v>
          </cell>
          <cell r="D343" t="str">
            <v>M</v>
          </cell>
          <cell r="E343">
            <v>49.2</v>
          </cell>
        </row>
        <row r="344">
          <cell r="A344">
            <v>22108132</v>
          </cell>
          <cell r="B344" t="str">
            <v>LESNIAK</v>
          </cell>
          <cell r="C344" t="str">
            <v>BAPTISTE</v>
          </cell>
          <cell r="D344" t="str">
            <v>M</v>
          </cell>
          <cell r="E344">
            <v>40.340000000000003</v>
          </cell>
        </row>
        <row r="345">
          <cell r="A345">
            <v>21913775</v>
          </cell>
          <cell r="B345" t="str">
            <v>LIDIN</v>
          </cell>
          <cell r="C345" t="str">
            <v>LUCAS</v>
          </cell>
          <cell r="D345" t="str">
            <v>M</v>
          </cell>
          <cell r="E345">
            <v>45.97</v>
          </cell>
        </row>
        <row r="346">
          <cell r="A346">
            <v>22103157</v>
          </cell>
          <cell r="B346" t="str">
            <v>LIEBER</v>
          </cell>
          <cell r="C346" t="str">
            <v>NOAH</v>
          </cell>
          <cell r="D346" t="str">
            <v>M</v>
          </cell>
          <cell r="E346">
            <v>41.7</v>
          </cell>
        </row>
        <row r="347">
          <cell r="A347">
            <v>22111846</v>
          </cell>
          <cell r="B347" t="str">
            <v>LIENHARD</v>
          </cell>
          <cell r="C347" t="str">
            <v>TITOUAN</v>
          </cell>
          <cell r="D347" t="str">
            <v>M</v>
          </cell>
          <cell r="E347">
            <v>31.97</v>
          </cell>
        </row>
        <row r="348">
          <cell r="A348">
            <v>22104657</v>
          </cell>
          <cell r="B348" t="str">
            <v>LINDAUER</v>
          </cell>
          <cell r="C348" t="str">
            <v>EMMA</v>
          </cell>
          <cell r="D348" t="str">
            <v>F</v>
          </cell>
          <cell r="E348" t="str">
            <v>ABI</v>
          </cell>
        </row>
        <row r="349">
          <cell r="A349">
            <v>22013728</v>
          </cell>
          <cell r="B349" t="str">
            <v>LIROT</v>
          </cell>
          <cell r="C349" t="str">
            <v>BAPTISTE</v>
          </cell>
          <cell r="D349" t="str">
            <v>M</v>
          </cell>
          <cell r="E349">
            <v>40.56</v>
          </cell>
        </row>
        <row r="350">
          <cell r="A350">
            <v>22100209</v>
          </cell>
          <cell r="B350" t="str">
            <v>LO</v>
          </cell>
          <cell r="C350" t="str">
            <v>THI LINA</v>
          </cell>
          <cell r="D350" t="str">
            <v>F</v>
          </cell>
          <cell r="E350">
            <v>50.65</v>
          </cell>
        </row>
        <row r="351">
          <cell r="A351">
            <v>22104610</v>
          </cell>
          <cell r="B351" t="str">
            <v>LOBSTEIN</v>
          </cell>
          <cell r="C351" t="str">
            <v>CHARLOTTE</v>
          </cell>
          <cell r="D351" t="str">
            <v>F</v>
          </cell>
          <cell r="E351" t="str">
            <v>ABI</v>
          </cell>
        </row>
        <row r="352">
          <cell r="A352">
            <v>21902474</v>
          </cell>
          <cell r="B352" t="str">
            <v>LOEHR</v>
          </cell>
          <cell r="C352" t="str">
            <v>PIERRICK</v>
          </cell>
          <cell r="D352" t="str">
            <v>M</v>
          </cell>
          <cell r="E352">
            <v>39.86</v>
          </cell>
        </row>
        <row r="353">
          <cell r="A353">
            <v>22112389</v>
          </cell>
          <cell r="B353" t="str">
            <v>LONGCHAMP</v>
          </cell>
          <cell r="C353" t="str">
            <v>CORENTIN</v>
          </cell>
          <cell r="D353" t="str">
            <v>M</v>
          </cell>
          <cell r="E353">
            <v>36.340000000000003</v>
          </cell>
        </row>
        <row r="354">
          <cell r="A354">
            <v>22108036</v>
          </cell>
          <cell r="B354" t="str">
            <v>LORCET</v>
          </cell>
          <cell r="C354" t="str">
            <v>JOANE</v>
          </cell>
          <cell r="D354" t="str">
            <v>F</v>
          </cell>
          <cell r="E354">
            <v>39.19</v>
          </cell>
        </row>
        <row r="355">
          <cell r="A355">
            <v>22119799</v>
          </cell>
          <cell r="B355" t="str">
            <v>LOUBEN</v>
          </cell>
          <cell r="C355" t="str">
            <v>MOHAMED</v>
          </cell>
          <cell r="D355" t="str">
            <v>M</v>
          </cell>
          <cell r="E355" t="str">
            <v>ABI</v>
          </cell>
        </row>
        <row r="356">
          <cell r="A356">
            <v>22106315</v>
          </cell>
          <cell r="B356" t="str">
            <v>LOUKARIF</v>
          </cell>
          <cell r="C356" t="str">
            <v>NASSIM</v>
          </cell>
          <cell r="D356" t="str">
            <v>M</v>
          </cell>
          <cell r="E356">
            <v>47.94</v>
          </cell>
        </row>
        <row r="357">
          <cell r="A357">
            <v>22120237</v>
          </cell>
          <cell r="B357" t="str">
            <v>LOURENCO</v>
          </cell>
          <cell r="C357" t="str">
            <v>MANON</v>
          </cell>
          <cell r="D357" t="str">
            <v>F</v>
          </cell>
          <cell r="E357">
            <v>43.16</v>
          </cell>
        </row>
        <row r="358">
          <cell r="A358">
            <v>22121273</v>
          </cell>
          <cell r="B358" t="str">
            <v>LOUX</v>
          </cell>
          <cell r="C358" t="str">
            <v>YANIS</v>
          </cell>
          <cell r="D358" t="str">
            <v>M</v>
          </cell>
          <cell r="E358">
            <v>74.27</v>
          </cell>
        </row>
        <row r="359">
          <cell r="A359">
            <v>22111250</v>
          </cell>
          <cell r="B359" t="str">
            <v>LUDWILLER</v>
          </cell>
          <cell r="C359" t="str">
            <v>MATTÉO</v>
          </cell>
          <cell r="D359" t="str">
            <v>M</v>
          </cell>
          <cell r="E359">
            <v>38.35</v>
          </cell>
        </row>
        <row r="360">
          <cell r="A360">
            <v>22107188</v>
          </cell>
          <cell r="B360" t="str">
            <v>LUX</v>
          </cell>
          <cell r="C360" t="str">
            <v>THÉO</v>
          </cell>
          <cell r="D360" t="str">
            <v>M</v>
          </cell>
          <cell r="E360">
            <v>41.15</v>
          </cell>
        </row>
        <row r="361">
          <cell r="A361">
            <v>22114512</v>
          </cell>
          <cell r="B361" t="str">
            <v>LUX</v>
          </cell>
          <cell r="C361" t="str">
            <v>EMMA</v>
          </cell>
          <cell r="D361" t="str">
            <v>F</v>
          </cell>
          <cell r="E361">
            <v>32.979999999999997</v>
          </cell>
        </row>
        <row r="362">
          <cell r="A362">
            <v>21909919</v>
          </cell>
          <cell r="B362" t="str">
            <v>LUZ DUARTE</v>
          </cell>
          <cell r="C362" t="str">
            <v>ALEXANDRE</v>
          </cell>
          <cell r="D362" t="str">
            <v>M</v>
          </cell>
          <cell r="E362" t="str">
            <v>ABI</v>
          </cell>
        </row>
        <row r="363">
          <cell r="A363">
            <v>22112554</v>
          </cell>
          <cell r="B363" t="str">
            <v>LUZOLO</v>
          </cell>
          <cell r="C363" t="str">
            <v>MEDI</v>
          </cell>
          <cell r="D363" t="str">
            <v>M</v>
          </cell>
          <cell r="E363" t="str">
            <v>ABI</v>
          </cell>
        </row>
        <row r="364">
          <cell r="A364">
            <v>22012704</v>
          </cell>
          <cell r="B364" t="str">
            <v>LY</v>
          </cell>
          <cell r="C364" t="str">
            <v>NICOLAS</v>
          </cell>
          <cell r="D364" t="str">
            <v>M</v>
          </cell>
          <cell r="E364">
            <v>43.41</v>
          </cell>
        </row>
        <row r="365">
          <cell r="A365">
            <v>22110891</v>
          </cell>
          <cell r="B365" t="str">
            <v>LY</v>
          </cell>
          <cell r="C365" t="str">
            <v>ARNAUD</v>
          </cell>
          <cell r="D365" t="str">
            <v>M</v>
          </cell>
          <cell r="E365">
            <v>25.5</v>
          </cell>
        </row>
        <row r="366">
          <cell r="A366">
            <v>22105326</v>
          </cell>
          <cell r="B366" t="str">
            <v>MACK</v>
          </cell>
          <cell r="C366" t="str">
            <v>ZOÉ</v>
          </cell>
          <cell r="D366" t="str">
            <v>F</v>
          </cell>
          <cell r="E366">
            <v>36.53</v>
          </cell>
        </row>
        <row r="367">
          <cell r="A367">
            <v>22109605</v>
          </cell>
          <cell r="B367" t="str">
            <v>MACQUET- BURGY</v>
          </cell>
          <cell r="C367" t="str">
            <v>LORENZO</v>
          </cell>
          <cell r="D367" t="str">
            <v>M</v>
          </cell>
          <cell r="E367">
            <v>43.57</v>
          </cell>
        </row>
        <row r="368">
          <cell r="A368">
            <v>22107442</v>
          </cell>
          <cell r="B368" t="str">
            <v>MAËS</v>
          </cell>
          <cell r="C368" t="str">
            <v>RAPHAËL</v>
          </cell>
          <cell r="D368" t="str">
            <v>M</v>
          </cell>
          <cell r="E368" t="str">
            <v>ABI</v>
          </cell>
        </row>
        <row r="369">
          <cell r="A369">
            <v>22102117</v>
          </cell>
          <cell r="B369" t="str">
            <v>MAGNE</v>
          </cell>
          <cell r="C369" t="str">
            <v>JOLAN</v>
          </cell>
          <cell r="D369" t="str">
            <v>M</v>
          </cell>
          <cell r="E369">
            <v>32.9</v>
          </cell>
        </row>
        <row r="370">
          <cell r="A370">
            <v>22108327</v>
          </cell>
          <cell r="B370" t="str">
            <v>MAGNE</v>
          </cell>
          <cell r="C370" t="str">
            <v>GLENN</v>
          </cell>
          <cell r="D370" t="str">
            <v>M</v>
          </cell>
          <cell r="E370">
            <v>37.450000000000003</v>
          </cell>
        </row>
        <row r="371">
          <cell r="A371">
            <v>22107011</v>
          </cell>
          <cell r="B371" t="str">
            <v>MAIGNANT</v>
          </cell>
          <cell r="C371" t="str">
            <v>AXEL</v>
          </cell>
          <cell r="D371" t="str">
            <v>M</v>
          </cell>
          <cell r="E371">
            <v>31.49</v>
          </cell>
        </row>
        <row r="372">
          <cell r="A372">
            <v>22118732</v>
          </cell>
          <cell r="B372" t="str">
            <v>MAILLIER</v>
          </cell>
          <cell r="C372" t="str">
            <v>PAULINE</v>
          </cell>
          <cell r="D372" t="str">
            <v>F</v>
          </cell>
          <cell r="E372">
            <v>52.72</v>
          </cell>
        </row>
        <row r="373">
          <cell r="A373">
            <v>22109311</v>
          </cell>
          <cell r="B373" t="str">
            <v>MAJRI</v>
          </cell>
          <cell r="C373" t="str">
            <v>ZOHRA</v>
          </cell>
          <cell r="D373" t="str">
            <v>F</v>
          </cell>
          <cell r="E373">
            <v>63.59</v>
          </cell>
        </row>
        <row r="374">
          <cell r="A374">
            <v>22105354</v>
          </cell>
          <cell r="B374" t="str">
            <v>MALELA</v>
          </cell>
          <cell r="C374" t="str">
            <v>TIMOTHÉE</v>
          </cell>
          <cell r="D374" t="str">
            <v>M</v>
          </cell>
          <cell r="E374">
            <v>32.840000000000003</v>
          </cell>
        </row>
        <row r="375">
          <cell r="A375">
            <v>22104403</v>
          </cell>
          <cell r="B375" t="str">
            <v>MALLEN</v>
          </cell>
          <cell r="C375" t="str">
            <v>LUCIE</v>
          </cell>
          <cell r="D375" t="str">
            <v>F</v>
          </cell>
          <cell r="E375">
            <v>54.67</v>
          </cell>
        </row>
        <row r="376">
          <cell r="A376">
            <v>22118437</v>
          </cell>
          <cell r="B376" t="str">
            <v>MAMA A</v>
          </cell>
          <cell r="C376" t="str">
            <v>NADIL</v>
          </cell>
          <cell r="D376" t="str">
            <v>M</v>
          </cell>
          <cell r="E376">
            <v>41.73</v>
          </cell>
        </row>
        <row r="377">
          <cell r="A377">
            <v>22013616</v>
          </cell>
          <cell r="B377" t="str">
            <v>Marchais</v>
          </cell>
          <cell r="C377" t="str">
            <v>Laurie</v>
          </cell>
          <cell r="D377" t="str">
            <v>F</v>
          </cell>
          <cell r="E377">
            <v>53.28</v>
          </cell>
        </row>
        <row r="378">
          <cell r="A378">
            <v>22106196</v>
          </cell>
          <cell r="B378" t="str">
            <v>MARCHANDISE</v>
          </cell>
          <cell r="C378" t="str">
            <v>CÉLIAN</v>
          </cell>
          <cell r="D378" t="str">
            <v>M</v>
          </cell>
          <cell r="E378">
            <v>38.68</v>
          </cell>
        </row>
        <row r="379">
          <cell r="A379">
            <v>22113430</v>
          </cell>
          <cell r="B379" t="str">
            <v>MARDIROSSIAN</v>
          </cell>
          <cell r="C379" t="str">
            <v>VAINA</v>
          </cell>
          <cell r="D379" t="str">
            <v>F</v>
          </cell>
          <cell r="E379" t="str">
            <v>ABI</v>
          </cell>
        </row>
        <row r="380">
          <cell r="A380">
            <v>22011096</v>
          </cell>
          <cell r="B380" t="str">
            <v>MARQUIS</v>
          </cell>
          <cell r="C380" t="str">
            <v>DORIANNE</v>
          </cell>
          <cell r="D380" t="str">
            <v>F</v>
          </cell>
          <cell r="E380">
            <v>71.849999999999994</v>
          </cell>
        </row>
        <row r="381">
          <cell r="A381">
            <v>22110343</v>
          </cell>
          <cell r="B381" t="str">
            <v>MARRIERE</v>
          </cell>
          <cell r="C381" t="str">
            <v>PIERRE</v>
          </cell>
          <cell r="D381" t="str">
            <v>M</v>
          </cell>
          <cell r="E381">
            <v>40.28</v>
          </cell>
        </row>
        <row r="382">
          <cell r="A382">
            <v>22108269</v>
          </cell>
          <cell r="B382" t="str">
            <v>MARSAL</v>
          </cell>
          <cell r="C382" t="str">
            <v>JULES</v>
          </cell>
          <cell r="D382" t="str">
            <v>M</v>
          </cell>
          <cell r="E382">
            <v>35.75</v>
          </cell>
        </row>
        <row r="383">
          <cell r="A383">
            <v>22118447</v>
          </cell>
          <cell r="B383" t="str">
            <v>MARTIN</v>
          </cell>
          <cell r="C383" t="str">
            <v>VICTOR</v>
          </cell>
          <cell r="D383" t="str">
            <v>M</v>
          </cell>
          <cell r="E383">
            <v>38.659999999999997</v>
          </cell>
        </row>
        <row r="384">
          <cell r="A384">
            <v>22105412</v>
          </cell>
          <cell r="B384" t="str">
            <v>MARTINET</v>
          </cell>
          <cell r="C384" t="str">
            <v>MÉLISSA</v>
          </cell>
          <cell r="D384" t="str">
            <v>F</v>
          </cell>
          <cell r="E384">
            <v>36.409999999999997</v>
          </cell>
        </row>
        <row r="385">
          <cell r="A385">
            <v>22106918</v>
          </cell>
          <cell r="B385" t="str">
            <v>MASSELOT</v>
          </cell>
          <cell r="C385" t="str">
            <v>OCÉANE</v>
          </cell>
          <cell r="D385" t="str">
            <v>F</v>
          </cell>
          <cell r="E385">
            <v>41.95</v>
          </cell>
        </row>
        <row r="386">
          <cell r="A386">
            <v>22111052</v>
          </cell>
          <cell r="B386" t="str">
            <v>MASSON</v>
          </cell>
          <cell r="C386" t="str">
            <v>TRISTAN</v>
          </cell>
          <cell r="D386" t="str">
            <v>M</v>
          </cell>
          <cell r="E386">
            <v>46.62</v>
          </cell>
        </row>
        <row r="387">
          <cell r="A387">
            <v>22112677</v>
          </cell>
          <cell r="B387" t="str">
            <v>MATHERN</v>
          </cell>
          <cell r="C387" t="str">
            <v>LILIAN</v>
          </cell>
          <cell r="D387" t="str">
            <v>M</v>
          </cell>
          <cell r="E387">
            <v>33.71</v>
          </cell>
        </row>
        <row r="388">
          <cell r="A388">
            <v>22103144</v>
          </cell>
          <cell r="B388" t="str">
            <v>MATHERY</v>
          </cell>
          <cell r="C388" t="str">
            <v>NINON</v>
          </cell>
          <cell r="D388" t="str">
            <v>F</v>
          </cell>
          <cell r="E388" t="str">
            <v>ABI</v>
          </cell>
        </row>
        <row r="389">
          <cell r="A389">
            <v>21910833</v>
          </cell>
          <cell r="B389" t="str">
            <v>MATOS SOUSA</v>
          </cell>
          <cell r="C389" t="str">
            <v>RODRIGO</v>
          </cell>
          <cell r="D389" t="str">
            <v>M</v>
          </cell>
          <cell r="E389">
            <v>82.37</v>
          </cell>
        </row>
        <row r="390">
          <cell r="A390">
            <v>22109926</v>
          </cell>
          <cell r="B390" t="str">
            <v>MAURER</v>
          </cell>
          <cell r="C390" t="str">
            <v>LENA</v>
          </cell>
          <cell r="D390" t="str">
            <v>F</v>
          </cell>
          <cell r="E390" t="str">
            <v>ABI</v>
          </cell>
        </row>
        <row r="391">
          <cell r="A391">
            <v>22104702</v>
          </cell>
          <cell r="B391" t="str">
            <v>MAURIZE</v>
          </cell>
          <cell r="C391" t="str">
            <v>MARIE-AMALTHEE</v>
          </cell>
          <cell r="D391" t="str">
            <v>F</v>
          </cell>
          <cell r="E391">
            <v>47.33</v>
          </cell>
        </row>
        <row r="392">
          <cell r="A392">
            <v>22109483</v>
          </cell>
          <cell r="B392" t="str">
            <v>MAUVIARD</v>
          </cell>
          <cell r="C392" t="str">
            <v>JULES</v>
          </cell>
          <cell r="D392" t="str">
            <v>M</v>
          </cell>
          <cell r="E392">
            <v>35.25</v>
          </cell>
        </row>
        <row r="393">
          <cell r="A393">
            <v>22015056</v>
          </cell>
          <cell r="B393" t="str">
            <v>MAZELIN</v>
          </cell>
          <cell r="C393" t="str">
            <v>SIMON</v>
          </cell>
          <cell r="D393" t="str">
            <v>M</v>
          </cell>
          <cell r="E393">
            <v>39.03</v>
          </cell>
        </row>
        <row r="394">
          <cell r="A394">
            <v>22120154</v>
          </cell>
          <cell r="B394" t="str">
            <v>MECHERI</v>
          </cell>
          <cell r="C394" t="str">
            <v>AYA</v>
          </cell>
          <cell r="D394" t="str">
            <v>F</v>
          </cell>
          <cell r="E394" t="str">
            <v>ABI</v>
          </cell>
        </row>
        <row r="395">
          <cell r="A395">
            <v>22106734</v>
          </cell>
          <cell r="B395" t="str">
            <v>MECKERT</v>
          </cell>
          <cell r="C395" t="str">
            <v>ANTOINE</v>
          </cell>
          <cell r="D395" t="str">
            <v>M</v>
          </cell>
          <cell r="E395">
            <v>39.76</v>
          </cell>
        </row>
        <row r="396">
          <cell r="A396">
            <v>22114831</v>
          </cell>
          <cell r="B396" t="str">
            <v>MEHAL</v>
          </cell>
          <cell r="C396" t="str">
            <v>LENA</v>
          </cell>
          <cell r="D396" t="str">
            <v>F</v>
          </cell>
          <cell r="E396">
            <v>68.430000000000007</v>
          </cell>
        </row>
        <row r="397">
          <cell r="A397">
            <v>22111550</v>
          </cell>
          <cell r="B397" t="str">
            <v>MEISTER</v>
          </cell>
          <cell r="C397" t="str">
            <v>LUCAS</v>
          </cell>
          <cell r="D397" t="str">
            <v>M</v>
          </cell>
          <cell r="E397">
            <v>49.84</v>
          </cell>
        </row>
        <row r="398">
          <cell r="A398">
            <v>22111673</v>
          </cell>
          <cell r="B398" t="str">
            <v>MEJIDOV</v>
          </cell>
          <cell r="C398" t="str">
            <v>RIZVAN</v>
          </cell>
          <cell r="D398" t="str">
            <v>M</v>
          </cell>
          <cell r="E398" t="str">
            <v>ABI</v>
          </cell>
        </row>
        <row r="399">
          <cell r="A399">
            <v>22117917</v>
          </cell>
          <cell r="B399" t="str">
            <v>MELO BOLANOS</v>
          </cell>
          <cell r="C399" t="str">
            <v>KEVIN</v>
          </cell>
          <cell r="D399" t="str">
            <v>M</v>
          </cell>
          <cell r="E399">
            <v>39.81</v>
          </cell>
        </row>
        <row r="400">
          <cell r="A400">
            <v>22108002</v>
          </cell>
          <cell r="B400" t="str">
            <v>MERAL</v>
          </cell>
          <cell r="C400" t="str">
            <v>OMER FARUK</v>
          </cell>
          <cell r="D400" t="str">
            <v>M</v>
          </cell>
          <cell r="E400">
            <v>90.94</v>
          </cell>
        </row>
        <row r="401">
          <cell r="A401">
            <v>22103538</v>
          </cell>
          <cell r="B401" t="str">
            <v>MERCIER</v>
          </cell>
          <cell r="C401" t="str">
            <v>LOUISE</v>
          </cell>
          <cell r="D401" t="str">
            <v>F</v>
          </cell>
          <cell r="E401">
            <v>37.82</v>
          </cell>
        </row>
        <row r="402">
          <cell r="A402">
            <v>22104201</v>
          </cell>
          <cell r="B402" t="str">
            <v>MERCKEL</v>
          </cell>
          <cell r="C402" t="str">
            <v>ADAM</v>
          </cell>
          <cell r="D402" t="str">
            <v>M</v>
          </cell>
          <cell r="E402">
            <v>35.64</v>
          </cell>
        </row>
        <row r="403">
          <cell r="A403">
            <v>22015233</v>
          </cell>
          <cell r="B403" t="str">
            <v>MERZOUGUI</v>
          </cell>
          <cell r="C403" t="str">
            <v>ILAN</v>
          </cell>
          <cell r="D403" t="str">
            <v>M</v>
          </cell>
          <cell r="E403" t="str">
            <v>ABI</v>
          </cell>
        </row>
        <row r="404">
          <cell r="A404">
            <v>22103727</v>
          </cell>
          <cell r="B404" t="str">
            <v>MEYER</v>
          </cell>
          <cell r="C404" t="str">
            <v>LISA</v>
          </cell>
          <cell r="D404" t="str">
            <v>F</v>
          </cell>
          <cell r="E404">
            <v>59.65</v>
          </cell>
        </row>
        <row r="405">
          <cell r="A405">
            <v>22107598</v>
          </cell>
          <cell r="B405" t="str">
            <v>MEYER</v>
          </cell>
          <cell r="C405" t="str">
            <v>HUGO</v>
          </cell>
          <cell r="D405" t="str">
            <v>M</v>
          </cell>
          <cell r="E405" t="str">
            <v>ABI</v>
          </cell>
        </row>
        <row r="406">
          <cell r="A406">
            <v>22113848</v>
          </cell>
          <cell r="B406" t="str">
            <v>MEYER</v>
          </cell>
          <cell r="C406" t="str">
            <v>ERINE</v>
          </cell>
          <cell r="D406" t="str">
            <v>F</v>
          </cell>
          <cell r="E406" t="str">
            <v>ABI</v>
          </cell>
        </row>
        <row r="407">
          <cell r="A407">
            <v>22108057</v>
          </cell>
          <cell r="B407" t="str">
            <v>MICHEL</v>
          </cell>
          <cell r="C407" t="str">
            <v>CONSTANCE</v>
          </cell>
          <cell r="D407" t="str">
            <v>F</v>
          </cell>
          <cell r="E407">
            <v>50.57</v>
          </cell>
        </row>
        <row r="408">
          <cell r="A408">
            <v>22009745</v>
          </cell>
          <cell r="B408" t="str">
            <v>MICHEL-LEBLOIS</v>
          </cell>
          <cell r="C408" t="str">
            <v>MARIUS</v>
          </cell>
          <cell r="D408" t="str">
            <v>M</v>
          </cell>
          <cell r="E408" t="str">
            <v>ABI</v>
          </cell>
        </row>
        <row r="409">
          <cell r="A409">
            <v>22105157</v>
          </cell>
          <cell r="B409" t="str">
            <v>MICHON</v>
          </cell>
          <cell r="C409" t="str">
            <v>ROMAIN</v>
          </cell>
          <cell r="D409" t="str">
            <v>M</v>
          </cell>
          <cell r="E409">
            <v>41.74</v>
          </cell>
        </row>
        <row r="410">
          <cell r="A410">
            <v>22012755</v>
          </cell>
          <cell r="B410" t="str">
            <v>MISDJAN</v>
          </cell>
          <cell r="C410" t="str">
            <v>BIORAN</v>
          </cell>
          <cell r="D410" t="str">
            <v>M</v>
          </cell>
          <cell r="E410" t="str">
            <v>ABI</v>
          </cell>
        </row>
        <row r="411">
          <cell r="A411">
            <v>21914334</v>
          </cell>
          <cell r="B411" t="str">
            <v>MOATAMEDI</v>
          </cell>
          <cell r="C411" t="str">
            <v>NAVID</v>
          </cell>
          <cell r="D411" t="str">
            <v>M</v>
          </cell>
          <cell r="E411">
            <v>44.9</v>
          </cell>
        </row>
        <row r="412">
          <cell r="A412">
            <v>22104910</v>
          </cell>
          <cell r="B412" t="str">
            <v>MONTEIRO</v>
          </cell>
          <cell r="C412" t="str">
            <v>LOANE</v>
          </cell>
          <cell r="D412" t="str">
            <v>F</v>
          </cell>
          <cell r="E412">
            <v>52.14</v>
          </cell>
        </row>
        <row r="413">
          <cell r="A413">
            <v>22118214</v>
          </cell>
          <cell r="B413" t="str">
            <v>MONTES-TERVILLOT</v>
          </cell>
          <cell r="C413" t="str">
            <v>LOU</v>
          </cell>
          <cell r="D413" t="str">
            <v>M</v>
          </cell>
          <cell r="E413">
            <v>39.380000000000003</v>
          </cell>
        </row>
        <row r="414">
          <cell r="A414">
            <v>22116030</v>
          </cell>
          <cell r="B414" t="str">
            <v>MONTIEL</v>
          </cell>
          <cell r="C414" t="str">
            <v>ALLAN</v>
          </cell>
          <cell r="D414" t="str">
            <v>M</v>
          </cell>
          <cell r="E414">
            <v>42.37</v>
          </cell>
        </row>
        <row r="415">
          <cell r="A415">
            <v>22118866</v>
          </cell>
          <cell r="B415" t="str">
            <v>MOONIEN</v>
          </cell>
          <cell r="C415" t="str">
            <v>ADAM</v>
          </cell>
          <cell r="D415" t="str">
            <v>M</v>
          </cell>
          <cell r="E415" t="str">
            <v>ABI</v>
          </cell>
        </row>
        <row r="416">
          <cell r="A416">
            <v>22103696</v>
          </cell>
          <cell r="B416" t="str">
            <v>MORANTE</v>
          </cell>
          <cell r="C416" t="str">
            <v>LUCAS</v>
          </cell>
          <cell r="D416" t="str">
            <v>M</v>
          </cell>
          <cell r="E416" t="str">
            <v>ABI</v>
          </cell>
        </row>
        <row r="417">
          <cell r="A417">
            <v>22104853</v>
          </cell>
          <cell r="B417" t="str">
            <v>MORGENTHALER</v>
          </cell>
          <cell r="C417" t="str">
            <v>GAËL</v>
          </cell>
          <cell r="D417" t="str">
            <v>M</v>
          </cell>
          <cell r="E417">
            <v>37.49</v>
          </cell>
        </row>
        <row r="418">
          <cell r="A418">
            <v>22107259</v>
          </cell>
          <cell r="B418" t="str">
            <v>MORI</v>
          </cell>
          <cell r="C418" t="str">
            <v>ROBIN</v>
          </cell>
          <cell r="D418" t="str">
            <v>M</v>
          </cell>
          <cell r="E418">
            <v>35.869999999999997</v>
          </cell>
        </row>
        <row r="419">
          <cell r="A419">
            <v>22103738</v>
          </cell>
          <cell r="B419" t="str">
            <v>MORIO</v>
          </cell>
          <cell r="C419" t="str">
            <v>EMELINE</v>
          </cell>
          <cell r="D419" t="str">
            <v>F</v>
          </cell>
          <cell r="E419" t="str">
            <v>ABI</v>
          </cell>
        </row>
        <row r="420">
          <cell r="A420">
            <v>22107703</v>
          </cell>
          <cell r="B420" t="str">
            <v>MOUTH</v>
          </cell>
          <cell r="C420" t="str">
            <v>QUENTIN</v>
          </cell>
          <cell r="D420" t="str">
            <v>M</v>
          </cell>
          <cell r="E420">
            <v>40.79</v>
          </cell>
        </row>
        <row r="421">
          <cell r="A421">
            <v>22120233</v>
          </cell>
          <cell r="B421" t="str">
            <v>MUKOKA</v>
          </cell>
          <cell r="C421" t="str">
            <v>SERGE</v>
          </cell>
          <cell r="D421" t="str">
            <v>M</v>
          </cell>
          <cell r="E421" t="str">
            <v>DNF</v>
          </cell>
        </row>
        <row r="422">
          <cell r="A422">
            <v>22112409</v>
          </cell>
          <cell r="B422" t="str">
            <v>MULENDA</v>
          </cell>
          <cell r="C422" t="str">
            <v>BECUMENCE</v>
          </cell>
          <cell r="D422" t="str">
            <v>M</v>
          </cell>
          <cell r="E422">
            <v>50.12</v>
          </cell>
        </row>
        <row r="423">
          <cell r="A423">
            <v>22111464</v>
          </cell>
          <cell r="B423" t="str">
            <v>MULLENBACH</v>
          </cell>
          <cell r="C423" t="str">
            <v>HUGO</v>
          </cell>
          <cell r="D423" t="str">
            <v>M</v>
          </cell>
          <cell r="E423">
            <v>43.51</v>
          </cell>
        </row>
        <row r="424">
          <cell r="A424">
            <v>22105901</v>
          </cell>
          <cell r="B424" t="str">
            <v>MULLER</v>
          </cell>
          <cell r="C424" t="str">
            <v>LOUISON</v>
          </cell>
          <cell r="D424" t="str">
            <v>M</v>
          </cell>
          <cell r="E424">
            <v>42.62</v>
          </cell>
        </row>
        <row r="425">
          <cell r="A425">
            <v>22106843</v>
          </cell>
          <cell r="B425" t="str">
            <v>MULLER</v>
          </cell>
          <cell r="C425" t="str">
            <v>ELIOT</v>
          </cell>
          <cell r="D425" t="str">
            <v>M</v>
          </cell>
          <cell r="E425">
            <v>42.1</v>
          </cell>
        </row>
        <row r="426">
          <cell r="A426">
            <v>22107220</v>
          </cell>
          <cell r="B426" t="str">
            <v>MULLER</v>
          </cell>
          <cell r="C426" t="str">
            <v>ETHAN</v>
          </cell>
          <cell r="D426" t="str">
            <v>M</v>
          </cell>
          <cell r="E426">
            <v>38.51</v>
          </cell>
        </row>
        <row r="427">
          <cell r="A427">
            <v>22113184</v>
          </cell>
          <cell r="B427" t="str">
            <v>MULLER</v>
          </cell>
          <cell r="C427" t="str">
            <v>OCEANNE</v>
          </cell>
          <cell r="D427" t="str">
            <v>F</v>
          </cell>
          <cell r="E427" t="str">
            <v>ABI</v>
          </cell>
        </row>
        <row r="428">
          <cell r="A428">
            <v>22110624</v>
          </cell>
          <cell r="B428" t="str">
            <v>MULLIQI</v>
          </cell>
          <cell r="C428" t="str">
            <v>LAURENT</v>
          </cell>
          <cell r="D428" t="str">
            <v>M</v>
          </cell>
          <cell r="E428" t="str">
            <v>ABI</v>
          </cell>
        </row>
        <row r="429">
          <cell r="A429">
            <v>22118061</v>
          </cell>
          <cell r="B429" t="str">
            <v>MURER</v>
          </cell>
          <cell r="C429" t="str">
            <v>LOUIS</v>
          </cell>
          <cell r="D429" t="str">
            <v>M</v>
          </cell>
          <cell r="E429" t="str">
            <v>ABI</v>
          </cell>
        </row>
        <row r="430">
          <cell r="A430">
            <v>22113852</v>
          </cell>
          <cell r="B430" t="str">
            <v>MUSAEV</v>
          </cell>
          <cell r="C430" t="str">
            <v>DENI</v>
          </cell>
          <cell r="D430" t="str">
            <v>M</v>
          </cell>
          <cell r="E430">
            <v>72.47</v>
          </cell>
        </row>
        <row r="431">
          <cell r="A431">
            <v>22114378</v>
          </cell>
          <cell r="B431" t="str">
            <v>NAFATI</v>
          </cell>
          <cell r="C431" t="str">
            <v>ABDEL-BADIH</v>
          </cell>
          <cell r="D431" t="str">
            <v>M</v>
          </cell>
          <cell r="E431">
            <v>42.1</v>
          </cell>
        </row>
        <row r="432">
          <cell r="A432">
            <v>22111919</v>
          </cell>
          <cell r="B432" t="str">
            <v>NAGEL</v>
          </cell>
          <cell r="C432" t="str">
            <v>ARTHUR</v>
          </cell>
          <cell r="D432" t="str">
            <v>M</v>
          </cell>
          <cell r="E432">
            <v>31</v>
          </cell>
        </row>
        <row r="433">
          <cell r="A433">
            <v>22120613</v>
          </cell>
          <cell r="B433" t="str">
            <v>NAJEM</v>
          </cell>
          <cell r="C433" t="str">
            <v>IHSANE</v>
          </cell>
          <cell r="D433" t="str">
            <v>M</v>
          </cell>
          <cell r="E433">
            <v>39.090000000000003</v>
          </cell>
        </row>
        <row r="434">
          <cell r="A434">
            <v>22107191</v>
          </cell>
          <cell r="B434" t="str">
            <v>NARTH</v>
          </cell>
          <cell r="C434" t="str">
            <v>MATTEO</v>
          </cell>
          <cell r="D434" t="str">
            <v>M</v>
          </cell>
          <cell r="E434" t="str">
            <v>ABI</v>
          </cell>
        </row>
        <row r="435">
          <cell r="A435">
            <v>22105421</v>
          </cell>
          <cell r="B435" t="str">
            <v>NAUROY</v>
          </cell>
          <cell r="C435" t="str">
            <v>SALOME</v>
          </cell>
          <cell r="D435" t="str">
            <v>F</v>
          </cell>
          <cell r="E435">
            <v>52.8</v>
          </cell>
        </row>
        <row r="436">
          <cell r="A436">
            <v>22105644</v>
          </cell>
          <cell r="B436" t="str">
            <v>N'DINGA</v>
          </cell>
          <cell r="C436" t="str">
            <v>TSENDZEL</v>
          </cell>
          <cell r="D436" t="str">
            <v>M</v>
          </cell>
          <cell r="E436">
            <v>36.119999999999997</v>
          </cell>
        </row>
        <row r="437">
          <cell r="A437">
            <v>22114471</v>
          </cell>
          <cell r="B437" t="str">
            <v>NEGRE</v>
          </cell>
          <cell r="C437" t="str">
            <v>THIBAUT</v>
          </cell>
          <cell r="D437" t="str">
            <v>M</v>
          </cell>
          <cell r="E437" t="str">
            <v>ABI</v>
          </cell>
        </row>
        <row r="438">
          <cell r="A438">
            <v>22117804</v>
          </cell>
          <cell r="B438" t="str">
            <v>NGUIAMBA</v>
          </cell>
          <cell r="C438" t="str">
            <v>BASTIEN</v>
          </cell>
          <cell r="D438" t="str">
            <v>M</v>
          </cell>
          <cell r="E438">
            <v>46.57</v>
          </cell>
        </row>
        <row r="439">
          <cell r="A439">
            <v>22115358</v>
          </cell>
          <cell r="B439" t="str">
            <v>NICKLER</v>
          </cell>
          <cell r="C439" t="str">
            <v>LANA</v>
          </cell>
          <cell r="D439" t="str">
            <v>F</v>
          </cell>
          <cell r="E439">
            <v>41.86</v>
          </cell>
        </row>
        <row r="440">
          <cell r="A440">
            <v>22116601</v>
          </cell>
          <cell r="B440" t="str">
            <v>NOE</v>
          </cell>
          <cell r="C440" t="str">
            <v>YANNIS</v>
          </cell>
          <cell r="D440" t="str">
            <v>M</v>
          </cell>
          <cell r="E440">
            <v>39.4</v>
          </cell>
        </row>
        <row r="441">
          <cell r="A441">
            <v>22109001</v>
          </cell>
          <cell r="B441" t="str">
            <v>NOEL</v>
          </cell>
          <cell r="C441" t="str">
            <v>JADE</v>
          </cell>
          <cell r="D441" t="str">
            <v>F</v>
          </cell>
          <cell r="E441">
            <v>48.28</v>
          </cell>
        </row>
        <row r="442">
          <cell r="A442">
            <v>22117420</v>
          </cell>
          <cell r="B442" t="str">
            <v>NONNENMACHER</v>
          </cell>
          <cell r="C442" t="str">
            <v>BRUNO</v>
          </cell>
          <cell r="D442" t="str">
            <v>M</v>
          </cell>
          <cell r="E442">
            <v>35.08</v>
          </cell>
        </row>
        <row r="443">
          <cell r="A443">
            <v>22108149</v>
          </cell>
          <cell r="B443" t="str">
            <v>OBERTIN</v>
          </cell>
          <cell r="C443" t="str">
            <v>GABIN</v>
          </cell>
          <cell r="D443" t="str">
            <v>M</v>
          </cell>
          <cell r="E443">
            <v>33.28</v>
          </cell>
        </row>
        <row r="444">
          <cell r="A444">
            <v>22013113</v>
          </cell>
          <cell r="B444" t="str">
            <v>OBRY</v>
          </cell>
          <cell r="C444" t="str">
            <v>CLEMENT</v>
          </cell>
          <cell r="D444" t="str">
            <v>M</v>
          </cell>
          <cell r="E444">
            <v>36.15</v>
          </cell>
        </row>
        <row r="445">
          <cell r="A445">
            <v>22111449</v>
          </cell>
          <cell r="B445" t="str">
            <v>OELRICH</v>
          </cell>
          <cell r="C445" t="str">
            <v>MATTIS</v>
          </cell>
          <cell r="D445" t="str">
            <v>M</v>
          </cell>
          <cell r="E445">
            <v>31.47</v>
          </cell>
        </row>
        <row r="446">
          <cell r="A446">
            <v>22106785</v>
          </cell>
          <cell r="B446" t="str">
            <v>OGRZALL</v>
          </cell>
          <cell r="C446" t="str">
            <v>SAMUEL</v>
          </cell>
          <cell r="D446" t="str">
            <v>M</v>
          </cell>
          <cell r="E446" t="str">
            <v>ABI</v>
          </cell>
        </row>
        <row r="447">
          <cell r="A447">
            <v>22105128</v>
          </cell>
          <cell r="B447" t="str">
            <v>OSTERMANN</v>
          </cell>
          <cell r="C447" t="str">
            <v>TIMOTHÉ</v>
          </cell>
          <cell r="D447" t="str">
            <v>M</v>
          </cell>
          <cell r="E447" t="str">
            <v>ABI</v>
          </cell>
        </row>
        <row r="448">
          <cell r="A448">
            <v>22107070</v>
          </cell>
          <cell r="B448" t="str">
            <v>OTTINGER</v>
          </cell>
          <cell r="C448" t="str">
            <v>EMILIEN</v>
          </cell>
          <cell r="D448" t="str">
            <v>M</v>
          </cell>
          <cell r="E448">
            <v>43.15</v>
          </cell>
        </row>
        <row r="449">
          <cell r="A449">
            <v>22014390</v>
          </cell>
          <cell r="B449" t="str">
            <v>OUALDKADI</v>
          </cell>
          <cell r="C449" t="str">
            <v>SHIREL</v>
          </cell>
          <cell r="D449" t="str">
            <v>F</v>
          </cell>
          <cell r="E449">
            <v>49.59</v>
          </cell>
        </row>
        <row r="450">
          <cell r="A450">
            <v>22106302</v>
          </cell>
          <cell r="B450" t="str">
            <v>OUDET</v>
          </cell>
          <cell r="C450" t="str">
            <v>OCÉANE</v>
          </cell>
          <cell r="D450" t="str">
            <v>F</v>
          </cell>
          <cell r="E450">
            <v>55.92</v>
          </cell>
        </row>
        <row r="451">
          <cell r="A451">
            <v>22109340</v>
          </cell>
          <cell r="B451" t="str">
            <v>OUEDRAOGO-SEILLY</v>
          </cell>
          <cell r="C451" t="str">
            <v>NINA</v>
          </cell>
          <cell r="D451" t="str">
            <v>F</v>
          </cell>
          <cell r="E451">
            <v>48.6</v>
          </cell>
        </row>
        <row r="452">
          <cell r="A452">
            <v>22118571</v>
          </cell>
          <cell r="B452" t="str">
            <v>OZDEMIR</v>
          </cell>
          <cell r="C452" t="str">
            <v>SELENA</v>
          </cell>
          <cell r="D452" t="str">
            <v>F</v>
          </cell>
          <cell r="E452">
            <v>57.94</v>
          </cell>
        </row>
        <row r="453">
          <cell r="A453">
            <v>22111091</v>
          </cell>
          <cell r="B453" t="str">
            <v>PAGGIN</v>
          </cell>
          <cell r="C453" t="str">
            <v>THIBAUT</v>
          </cell>
          <cell r="D453" t="str">
            <v>M</v>
          </cell>
          <cell r="E453">
            <v>37.72</v>
          </cell>
        </row>
        <row r="454">
          <cell r="A454">
            <v>22111380</v>
          </cell>
          <cell r="B454" t="str">
            <v>PAMART</v>
          </cell>
          <cell r="C454" t="str">
            <v>FLORIAN</v>
          </cell>
          <cell r="D454" t="str">
            <v>M</v>
          </cell>
          <cell r="E454">
            <v>32.590000000000003</v>
          </cell>
        </row>
        <row r="455">
          <cell r="A455">
            <v>22111792</v>
          </cell>
          <cell r="B455" t="str">
            <v>PANSA</v>
          </cell>
          <cell r="C455" t="str">
            <v>FRANCHESCO</v>
          </cell>
          <cell r="D455" t="str">
            <v>M</v>
          </cell>
          <cell r="E455" t="str">
            <v>ABI</v>
          </cell>
        </row>
        <row r="456">
          <cell r="A456">
            <v>22110649</v>
          </cell>
          <cell r="B456" t="str">
            <v>PARENA</v>
          </cell>
          <cell r="C456" t="str">
            <v>RAOUL</v>
          </cell>
          <cell r="D456" t="str">
            <v>M</v>
          </cell>
          <cell r="E456" t="str">
            <v>ABI</v>
          </cell>
        </row>
        <row r="457">
          <cell r="A457">
            <v>22015397</v>
          </cell>
          <cell r="B457" t="str">
            <v>PECHIN</v>
          </cell>
          <cell r="C457" t="str">
            <v>KYLIAN</v>
          </cell>
          <cell r="D457" t="str">
            <v>M</v>
          </cell>
          <cell r="E457">
            <v>49.92</v>
          </cell>
        </row>
        <row r="458">
          <cell r="A458">
            <v>22113551</v>
          </cell>
          <cell r="B458" t="str">
            <v>PELAMATTI</v>
          </cell>
          <cell r="C458" t="str">
            <v>KATIE</v>
          </cell>
          <cell r="D458" t="str">
            <v>F</v>
          </cell>
          <cell r="E458" t="str">
            <v>ABI</v>
          </cell>
        </row>
        <row r="459">
          <cell r="A459">
            <v>22110712</v>
          </cell>
          <cell r="B459" t="str">
            <v>PELKA</v>
          </cell>
          <cell r="C459" t="str">
            <v>EDWIN</v>
          </cell>
          <cell r="D459" t="str">
            <v>M</v>
          </cell>
          <cell r="E459">
            <v>37.119999999999997</v>
          </cell>
        </row>
        <row r="460">
          <cell r="A460">
            <v>22111418</v>
          </cell>
          <cell r="B460" t="str">
            <v>PERINET</v>
          </cell>
          <cell r="C460" t="str">
            <v>MATTEO</v>
          </cell>
          <cell r="D460" t="str">
            <v>M</v>
          </cell>
          <cell r="E460">
            <v>31.28</v>
          </cell>
        </row>
        <row r="461">
          <cell r="A461">
            <v>22015482</v>
          </cell>
          <cell r="B461" t="str">
            <v>PERNOT</v>
          </cell>
          <cell r="C461" t="str">
            <v>ANAÏS</v>
          </cell>
          <cell r="D461" t="str">
            <v>F</v>
          </cell>
          <cell r="E461" t="str">
            <v>ABI</v>
          </cell>
        </row>
        <row r="462">
          <cell r="A462">
            <v>22108441</v>
          </cell>
          <cell r="B462" t="str">
            <v>PESCH</v>
          </cell>
          <cell r="C462" t="str">
            <v>KOLYA</v>
          </cell>
          <cell r="D462" t="str">
            <v>M</v>
          </cell>
          <cell r="E462" t="str">
            <v>ABI</v>
          </cell>
        </row>
        <row r="463">
          <cell r="A463">
            <v>22011784</v>
          </cell>
          <cell r="B463" t="str">
            <v>PESTELARD</v>
          </cell>
          <cell r="C463" t="str">
            <v>LOUIS</v>
          </cell>
          <cell r="D463" t="str">
            <v>M</v>
          </cell>
          <cell r="E463" t="str">
            <v>ABI</v>
          </cell>
        </row>
        <row r="464">
          <cell r="A464">
            <v>22105549</v>
          </cell>
          <cell r="B464" t="str">
            <v>PFLIMLIN</v>
          </cell>
          <cell r="C464" t="str">
            <v>LÉA</v>
          </cell>
          <cell r="D464" t="str">
            <v>F</v>
          </cell>
          <cell r="E464">
            <v>50.44</v>
          </cell>
        </row>
        <row r="465">
          <cell r="A465">
            <v>22107987</v>
          </cell>
          <cell r="B465" t="str">
            <v>PHAL</v>
          </cell>
          <cell r="C465" t="str">
            <v>LAURYN</v>
          </cell>
          <cell r="D465" t="str">
            <v>F</v>
          </cell>
          <cell r="E465">
            <v>45.84</v>
          </cell>
        </row>
        <row r="466">
          <cell r="A466">
            <v>22105268</v>
          </cell>
          <cell r="B466" t="str">
            <v>PIAZZON</v>
          </cell>
          <cell r="C466" t="str">
            <v>ROMAIN</v>
          </cell>
          <cell r="D466" t="str">
            <v>M</v>
          </cell>
          <cell r="E466">
            <v>53.44</v>
          </cell>
        </row>
        <row r="467">
          <cell r="A467">
            <v>22107652</v>
          </cell>
          <cell r="B467" t="str">
            <v>PLOTZE</v>
          </cell>
          <cell r="C467" t="str">
            <v>TINO</v>
          </cell>
          <cell r="D467" t="str">
            <v>M</v>
          </cell>
          <cell r="E467">
            <v>30.31</v>
          </cell>
        </row>
        <row r="468">
          <cell r="A468">
            <v>22109164</v>
          </cell>
          <cell r="B468" t="str">
            <v>POIRÉ</v>
          </cell>
          <cell r="C468" t="str">
            <v>LOÏS</v>
          </cell>
          <cell r="D468" t="str">
            <v>M</v>
          </cell>
          <cell r="E468">
            <v>42.6</v>
          </cell>
        </row>
        <row r="469">
          <cell r="A469">
            <v>22004276</v>
          </cell>
          <cell r="B469" t="str">
            <v>PUGLIESE</v>
          </cell>
          <cell r="C469" t="str">
            <v>JOHANN</v>
          </cell>
          <cell r="D469" t="str">
            <v>M</v>
          </cell>
          <cell r="E469">
            <v>38.81</v>
          </cell>
        </row>
        <row r="470">
          <cell r="A470">
            <v>22112317</v>
          </cell>
          <cell r="B470" t="str">
            <v>QUENAULT</v>
          </cell>
          <cell r="C470" t="str">
            <v>RAPHAEL</v>
          </cell>
          <cell r="D470" t="str">
            <v>M</v>
          </cell>
          <cell r="E470">
            <v>37.07</v>
          </cell>
        </row>
        <row r="471">
          <cell r="A471">
            <v>22007307</v>
          </cell>
          <cell r="B471" t="str">
            <v>RACON</v>
          </cell>
          <cell r="C471" t="str">
            <v>SAMUEL</v>
          </cell>
          <cell r="D471" t="str">
            <v>M</v>
          </cell>
          <cell r="E471">
            <v>51.08</v>
          </cell>
        </row>
        <row r="472">
          <cell r="A472">
            <v>22003012</v>
          </cell>
          <cell r="B472" t="str">
            <v>RAFFIN</v>
          </cell>
          <cell r="C472" t="str">
            <v>JULIEN</v>
          </cell>
          <cell r="D472" t="str">
            <v>M</v>
          </cell>
          <cell r="E472">
            <v>79.08</v>
          </cell>
        </row>
        <row r="473">
          <cell r="A473">
            <v>22005264</v>
          </cell>
          <cell r="B473" t="str">
            <v>RAMBOARISON-LALAO</v>
          </cell>
          <cell r="C473" t="str">
            <v>LIVA</v>
          </cell>
          <cell r="D473" t="str">
            <v>M</v>
          </cell>
          <cell r="E473">
            <v>51.92</v>
          </cell>
        </row>
        <row r="474">
          <cell r="A474">
            <v>22110279</v>
          </cell>
          <cell r="B474" t="str">
            <v>RAOMERISON RAZAFINIMANANA</v>
          </cell>
          <cell r="C474" t="str">
            <v>DAVID</v>
          </cell>
          <cell r="D474" t="str">
            <v>M</v>
          </cell>
          <cell r="E474" t="str">
            <v>ABI</v>
          </cell>
        </row>
        <row r="475">
          <cell r="A475">
            <v>22114024</v>
          </cell>
          <cell r="B475" t="str">
            <v>RAPPOLD</v>
          </cell>
          <cell r="C475" t="str">
            <v>OCEANE</v>
          </cell>
          <cell r="D475" t="str">
            <v>F</v>
          </cell>
          <cell r="E475">
            <v>49.12</v>
          </cell>
        </row>
        <row r="476">
          <cell r="A476">
            <v>22111832</v>
          </cell>
          <cell r="B476" t="str">
            <v>RATTIER</v>
          </cell>
          <cell r="C476" t="str">
            <v>LUCAS</v>
          </cell>
          <cell r="D476" t="str">
            <v>M</v>
          </cell>
          <cell r="E476">
            <v>47.79</v>
          </cell>
        </row>
        <row r="477">
          <cell r="A477">
            <v>22017022</v>
          </cell>
          <cell r="B477" t="str">
            <v>RAZEM</v>
          </cell>
          <cell r="C477" t="str">
            <v>RAYAN</v>
          </cell>
          <cell r="D477" t="str">
            <v>M</v>
          </cell>
          <cell r="E477">
            <v>39.28</v>
          </cell>
        </row>
        <row r="478">
          <cell r="A478">
            <v>22108160</v>
          </cell>
          <cell r="B478" t="str">
            <v>REGNERY</v>
          </cell>
          <cell r="C478" t="str">
            <v>TOM</v>
          </cell>
          <cell r="D478" t="str">
            <v>M</v>
          </cell>
          <cell r="E478" t="str">
            <v>ABI</v>
          </cell>
        </row>
        <row r="479">
          <cell r="A479">
            <v>21815151</v>
          </cell>
          <cell r="B479" t="str">
            <v>REIMAN BARRANTES</v>
          </cell>
          <cell r="C479" t="str">
            <v>AMANDA</v>
          </cell>
          <cell r="D479" t="str">
            <v>F</v>
          </cell>
          <cell r="E479" t="str">
            <v>ABI</v>
          </cell>
        </row>
        <row r="480">
          <cell r="A480">
            <v>22110611</v>
          </cell>
          <cell r="B480" t="str">
            <v>REIMINGER</v>
          </cell>
          <cell r="C480" t="str">
            <v>BENJAMIN</v>
          </cell>
          <cell r="D480" t="str">
            <v>M</v>
          </cell>
          <cell r="E480">
            <v>49.27</v>
          </cell>
        </row>
        <row r="481">
          <cell r="A481">
            <v>22106277</v>
          </cell>
          <cell r="B481" t="str">
            <v>REUTENAUER</v>
          </cell>
          <cell r="C481" t="str">
            <v>ROMAIN</v>
          </cell>
          <cell r="D481" t="str">
            <v>M</v>
          </cell>
          <cell r="E481">
            <v>54.75</v>
          </cell>
        </row>
        <row r="482">
          <cell r="A482">
            <v>22110242</v>
          </cell>
          <cell r="B482" t="str">
            <v>RIBEIRO</v>
          </cell>
          <cell r="C482" t="str">
            <v>HUGO</v>
          </cell>
          <cell r="D482" t="str">
            <v>M</v>
          </cell>
          <cell r="E482">
            <v>49.02</v>
          </cell>
        </row>
        <row r="483">
          <cell r="A483">
            <v>22108294</v>
          </cell>
          <cell r="B483" t="str">
            <v>RINCKEL</v>
          </cell>
          <cell r="C483" t="str">
            <v>CORENTIN</v>
          </cell>
          <cell r="D483" t="str">
            <v>M</v>
          </cell>
          <cell r="E483">
            <v>40.46</v>
          </cell>
        </row>
        <row r="484">
          <cell r="A484">
            <v>22104387</v>
          </cell>
          <cell r="B484" t="str">
            <v>RITZENTHALER</v>
          </cell>
          <cell r="C484" t="str">
            <v>EVA</v>
          </cell>
          <cell r="D484" t="str">
            <v>F</v>
          </cell>
          <cell r="E484">
            <v>42.36</v>
          </cell>
        </row>
        <row r="485">
          <cell r="A485">
            <v>22107627</v>
          </cell>
          <cell r="B485" t="str">
            <v>RIVERA</v>
          </cell>
          <cell r="C485" t="str">
            <v>JONATHAN</v>
          </cell>
          <cell r="D485" t="str">
            <v>M</v>
          </cell>
          <cell r="E485">
            <v>37.28</v>
          </cell>
        </row>
        <row r="486">
          <cell r="A486">
            <v>22108513</v>
          </cell>
          <cell r="B486" t="str">
            <v>RIVIERE</v>
          </cell>
          <cell r="C486" t="str">
            <v>GABRIEL</v>
          </cell>
          <cell r="D486" t="str">
            <v>M</v>
          </cell>
          <cell r="E486">
            <v>48.19</v>
          </cell>
        </row>
        <row r="487">
          <cell r="A487">
            <v>22100223</v>
          </cell>
          <cell r="B487" t="str">
            <v>RODIER</v>
          </cell>
          <cell r="C487" t="str">
            <v>BORIS</v>
          </cell>
          <cell r="D487" t="str">
            <v>M</v>
          </cell>
          <cell r="E487">
            <v>35.340000000000003</v>
          </cell>
        </row>
        <row r="488">
          <cell r="A488">
            <v>22108777</v>
          </cell>
          <cell r="B488" t="str">
            <v>ROECKLIN</v>
          </cell>
          <cell r="C488" t="str">
            <v>SANTIAGO</v>
          </cell>
          <cell r="D488" t="str">
            <v>M</v>
          </cell>
          <cell r="E488">
            <v>41.78</v>
          </cell>
        </row>
        <row r="489">
          <cell r="A489">
            <v>22015109</v>
          </cell>
          <cell r="B489" t="str">
            <v>ROGOL</v>
          </cell>
          <cell r="C489" t="str">
            <v>ANDERSON</v>
          </cell>
          <cell r="D489" t="str">
            <v>M</v>
          </cell>
          <cell r="E489">
            <v>47.04</v>
          </cell>
        </row>
        <row r="490">
          <cell r="A490">
            <v>22000279</v>
          </cell>
          <cell r="B490" t="str">
            <v>ROMANO</v>
          </cell>
          <cell r="C490" t="str">
            <v>BASTIEN</v>
          </cell>
          <cell r="D490" t="str">
            <v>M</v>
          </cell>
          <cell r="E490">
            <v>44.39</v>
          </cell>
        </row>
        <row r="491">
          <cell r="A491">
            <v>21905808</v>
          </cell>
          <cell r="B491" t="str">
            <v>ROOS</v>
          </cell>
          <cell r="C491" t="str">
            <v>LOU-MAAIA</v>
          </cell>
          <cell r="D491" t="str">
            <v>F</v>
          </cell>
          <cell r="E491">
            <v>52.66</v>
          </cell>
        </row>
        <row r="492">
          <cell r="A492">
            <v>22106800</v>
          </cell>
          <cell r="B492" t="str">
            <v>ROTH</v>
          </cell>
          <cell r="C492" t="str">
            <v>NICOLAS</v>
          </cell>
          <cell r="D492" t="str">
            <v>M</v>
          </cell>
          <cell r="E492">
            <v>43.9</v>
          </cell>
        </row>
        <row r="493">
          <cell r="A493">
            <v>22103564</v>
          </cell>
          <cell r="B493" t="str">
            <v>RUCH</v>
          </cell>
          <cell r="C493" t="str">
            <v>DAVID</v>
          </cell>
          <cell r="D493" t="str">
            <v>M</v>
          </cell>
          <cell r="E493">
            <v>40.72</v>
          </cell>
        </row>
        <row r="494">
          <cell r="A494">
            <v>22111723</v>
          </cell>
          <cell r="B494" t="str">
            <v>RUCH</v>
          </cell>
          <cell r="C494" t="str">
            <v>VICTOR</v>
          </cell>
          <cell r="D494" t="str">
            <v>M</v>
          </cell>
          <cell r="E494">
            <v>39.29</v>
          </cell>
        </row>
        <row r="495">
          <cell r="A495">
            <v>22103794</v>
          </cell>
          <cell r="B495" t="str">
            <v>RUHL</v>
          </cell>
          <cell r="C495" t="str">
            <v>ELYNE</v>
          </cell>
          <cell r="D495" t="str">
            <v>F</v>
          </cell>
          <cell r="E495">
            <v>49.82</v>
          </cell>
        </row>
        <row r="496">
          <cell r="A496">
            <v>22109241</v>
          </cell>
          <cell r="B496" t="str">
            <v>SADERI</v>
          </cell>
          <cell r="C496" t="str">
            <v>BRUNO</v>
          </cell>
          <cell r="D496" t="str">
            <v>M</v>
          </cell>
          <cell r="E496">
            <v>33.5</v>
          </cell>
        </row>
        <row r="497">
          <cell r="A497">
            <v>22117906</v>
          </cell>
          <cell r="B497" t="str">
            <v>SADIKI</v>
          </cell>
          <cell r="C497" t="str">
            <v>VALDON</v>
          </cell>
          <cell r="D497" t="str">
            <v>M</v>
          </cell>
          <cell r="E497">
            <v>41.87</v>
          </cell>
        </row>
        <row r="498">
          <cell r="A498">
            <v>22108557</v>
          </cell>
          <cell r="B498" t="str">
            <v>SAID</v>
          </cell>
          <cell r="C498" t="str">
            <v>GABRIEL</v>
          </cell>
          <cell r="D498" t="str">
            <v>M</v>
          </cell>
          <cell r="E498">
            <v>41.34</v>
          </cell>
        </row>
        <row r="499">
          <cell r="A499">
            <v>22110341</v>
          </cell>
          <cell r="B499" t="str">
            <v>SAOUI</v>
          </cell>
          <cell r="C499" t="str">
            <v>ACHRAF</v>
          </cell>
          <cell r="D499" t="str">
            <v>M</v>
          </cell>
          <cell r="E499" t="str">
            <v>ABI</v>
          </cell>
        </row>
        <row r="500">
          <cell r="A500">
            <v>22002388</v>
          </cell>
          <cell r="B500" t="str">
            <v>SARAFALY</v>
          </cell>
          <cell r="C500" t="str">
            <v>GAUTIER</v>
          </cell>
          <cell r="D500" t="str">
            <v>M</v>
          </cell>
          <cell r="E500" t="str">
            <v>ABI</v>
          </cell>
        </row>
        <row r="501">
          <cell r="A501">
            <v>22104247</v>
          </cell>
          <cell r="B501" t="str">
            <v>SARRAS</v>
          </cell>
          <cell r="C501" t="str">
            <v>NOLAN</v>
          </cell>
          <cell r="D501" t="str">
            <v>M</v>
          </cell>
          <cell r="E501">
            <v>44.81</v>
          </cell>
        </row>
        <row r="502">
          <cell r="A502">
            <v>21910242</v>
          </cell>
          <cell r="B502" t="str">
            <v>SASORITH</v>
          </cell>
          <cell r="C502" t="str">
            <v>PATIPHANE</v>
          </cell>
          <cell r="D502" t="str">
            <v>M</v>
          </cell>
          <cell r="E502">
            <v>33</v>
          </cell>
        </row>
        <row r="503">
          <cell r="A503">
            <v>22113056</v>
          </cell>
          <cell r="B503" t="str">
            <v>SAUTER</v>
          </cell>
          <cell r="C503" t="str">
            <v>ELISE</v>
          </cell>
          <cell r="D503" t="str">
            <v>F</v>
          </cell>
          <cell r="E503">
            <v>49.57</v>
          </cell>
        </row>
        <row r="504">
          <cell r="A504">
            <v>22105018</v>
          </cell>
          <cell r="B504" t="str">
            <v>SCHAULY</v>
          </cell>
          <cell r="C504" t="str">
            <v>LUCAS</v>
          </cell>
          <cell r="D504" t="str">
            <v>M</v>
          </cell>
          <cell r="E504">
            <v>33.71</v>
          </cell>
        </row>
        <row r="505">
          <cell r="A505">
            <v>22105333</v>
          </cell>
          <cell r="B505" t="str">
            <v>SCHENHERR</v>
          </cell>
          <cell r="C505" t="str">
            <v>TÉO</v>
          </cell>
          <cell r="D505" t="str">
            <v>M</v>
          </cell>
          <cell r="E505">
            <v>47.17</v>
          </cell>
        </row>
        <row r="506">
          <cell r="A506">
            <v>22009118</v>
          </cell>
          <cell r="B506" t="str">
            <v>SCHEUER</v>
          </cell>
          <cell r="C506" t="str">
            <v>JADE</v>
          </cell>
          <cell r="D506" t="str">
            <v>F</v>
          </cell>
          <cell r="E506">
            <v>44.59</v>
          </cell>
        </row>
        <row r="507">
          <cell r="A507">
            <v>22010980</v>
          </cell>
          <cell r="B507" t="str">
            <v>SCHICKEL</v>
          </cell>
          <cell r="C507" t="str">
            <v>YANN</v>
          </cell>
          <cell r="D507" t="str">
            <v>M</v>
          </cell>
          <cell r="E507">
            <v>50.94</v>
          </cell>
        </row>
        <row r="508">
          <cell r="A508">
            <v>22006231</v>
          </cell>
          <cell r="B508" t="str">
            <v>SCHMITT</v>
          </cell>
          <cell r="C508" t="str">
            <v>ARNO</v>
          </cell>
          <cell r="D508" t="str">
            <v>M</v>
          </cell>
          <cell r="E508">
            <v>38.270000000000003</v>
          </cell>
        </row>
        <row r="509">
          <cell r="A509">
            <v>22110450</v>
          </cell>
          <cell r="B509" t="str">
            <v>SCHMITT</v>
          </cell>
          <cell r="C509" t="str">
            <v>ELIAN</v>
          </cell>
          <cell r="D509" t="str">
            <v>M</v>
          </cell>
          <cell r="E509">
            <v>35.1</v>
          </cell>
        </row>
        <row r="510">
          <cell r="A510">
            <v>22107678</v>
          </cell>
          <cell r="B510" t="str">
            <v>SCHNEIDER</v>
          </cell>
          <cell r="C510" t="str">
            <v>ROMAIN</v>
          </cell>
          <cell r="D510" t="str">
            <v>M</v>
          </cell>
          <cell r="E510">
            <v>34.630000000000003</v>
          </cell>
        </row>
        <row r="511">
          <cell r="A511">
            <v>22118208</v>
          </cell>
          <cell r="B511" t="str">
            <v>SCHNEIDER</v>
          </cell>
          <cell r="C511" t="str">
            <v>MATTHIEU</v>
          </cell>
          <cell r="D511" t="str">
            <v>M</v>
          </cell>
          <cell r="E511">
            <v>44.94</v>
          </cell>
        </row>
        <row r="512">
          <cell r="A512">
            <v>22112329</v>
          </cell>
          <cell r="B512" t="str">
            <v>SCHNEIDER</v>
          </cell>
          <cell r="C512" t="str">
            <v>INES</v>
          </cell>
          <cell r="D512" t="str">
            <v>F</v>
          </cell>
          <cell r="E512" t="str">
            <v>ABI</v>
          </cell>
        </row>
        <row r="513">
          <cell r="A513">
            <v>21907489</v>
          </cell>
          <cell r="B513" t="str">
            <v>SCHNEIDERLIN</v>
          </cell>
          <cell r="C513" t="str">
            <v>JORDAN</v>
          </cell>
          <cell r="D513" t="str">
            <v>M</v>
          </cell>
          <cell r="E513" t="str">
            <v>ABI</v>
          </cell>
        </row>
        <row r="514">
          <cell r="A514">
            <v>22104960</v>
          </cell>
          <cell r="B514" t="str">
            <v>SCHOENEBECK</v>
          </cell>
          <cell r="C514" t="str">
            <v>MATHÉO</v>
          </cell>
          <cell r="D514" t="str">
            <v>M</v>
          </cell>
          <cell r="E514">
            <v>39.619999999999997</v>
          </cell>
        </row>
        <row r="515">
          <cell r="A515">
            <v>22106861</v>
          </cell>
          <cell r="B515" t="str">
            <v>SCHOEPFER</v>
          </cell>
          <cell r="C515" t="str">
            <v>ADRIEN</v>
          </cell>
          <cell r="D515" t="str">
            <v>M</v>
          </cell>
          <cell r="E515">
            <v>34.270000000000003</v>
          </cell>
        </row>
        <row r="516">
          <cell r="A516">
            <v>22113336</v>
          </cell>
          <cell r="B516" t="str">
            <v>SCHUBNEL</v>
          </cell>
          <cell r="C516" t="str">
            <v>VICTOR</v>
          </cell>
          <cell r="D516" t="str">
            <v>M</v>
          </cell>
          <cell r="E516" t="str">
            <v>ABI</v>
          </cell>
        </row>
        <row r="517">
          <cell r="A517">
            <v>22103880</v>
          </cell>
          <cell r="B517" t="str">
            <v>SCHUMACHER</v>
          </cell>
          <cell r="C517" t="str">
            <v>ANTOINE</v>
          </cell>
          <cell r="D517" t="str">
            <v>M</v>
          </cell>
          <cell r="E517">
            <v>38.33</v>
          </cell>
        </row>
        <row r="518">
          <cell r="A518">
            <v>22115076</v>
          </cell>
          <cell r="B518" t="str">
            <v>SCHUPP</v>
          </cell>
          <cell r="C518" t="str">
            <v>ARTHUR</v>
          </cell>
          <cell r="D518" t="str">
            <v>M</v>
          </cell>
          <cell r="E518">
            <v>31.72</v>
          </cell>
        </row>
        <row r="519">
          <cell r="A519">
            <v>22109168</v>
          </cell>
          <cell r="B519" t="str">
            <v>SCHWARTZ</v>
          </cell>
          <cell r="C519" t="str">
            <v>SAMUEL</v>
          </cell>
          <cell r="D519" t="str">
            <v>M</v>
          </cell>
          <cell r="E519">
            <v>34.130000000000003</v>
          </cell>
        </row>
        <row r="520">
          <cell r="A520">
            <v>22110878</v>
          </cell>
          <cell r="B520" t="str">
            <v>SCHWARTZ</v>
          </cell>
          <cell r="C520" t="str">
            <v>SIMON</v>
          </cell>
          <cell r="D520" t="str">
            <v>M</v>
          </cell>
          <cell r="E520">
            <v>43.18</v>
          </cell>
        </row>
        <row r="521">
          <cell r="A521">
            <v>22117694</v>
          </cell>
          <cell r="B521" t="str">
            <v>SELLIER</v>
          </cell>
          <cell r="C521" t="str">
            <v>ANATOLE</v>
          </cell>
          <cell r="D521" t="str">
            <v>M</v>
          </cell>
          <cell r="E521">
            <v>40.700000000000003</v>
          </cell>
        </row>
        <row r="522">
          <cell r="A522">
            <v>22112375</v>
          </cell>
          <cell r="B522" t="str">
            <v>SENTURK</v>
          </cell>
          <cell r="C522" t="str">
            <v>ALEXIS</v>
          </cell>
          <cell r="D522" t="str">
            <v>M</v>
          </cell>
          <cell r="E522" t="str">
            <v>ABI</v>
          </cell>
        </row>
        <row r="523">
          <cell r="A523">
            <v>22105317</v>
          </cell>
          <cell r="B523" t="str">
            <v>SÉRY</v>
          </cell>
          <cell r="C523" t="str">
            <v>LUCAS</v>
          </cell>
          <cell r="D523" t="str">
            <v>M</v>
          </cell>
          <cell r="E523" t="str">
            <v>ABI</v>
          </cell>
        </row>
        <row r="524">
          <cell r="A524">
            <v>21904341</v>
          </cell>
          <cell r="B524" t="str">
            <v>SHARIFI TAFRESHI</v>
          </cell>
          <cell r="C524" t="str">
            <v>ALEXANDRE</v>
          </cell>
          <cell r="D524" t="str">
            <v>M</v>
          </cell>
          <cell r="E524">
            <v>32.18</v>
          </cell>
        </row>
        <row r="525">
          <cell r="A525">
            <v>22110132</v>
          </cell>
          <cell r="B525" t="str">
            <v>SILBERNAGEL</v>
          </cell>
          <cell r="C525" t="str">
            <v>MATTHIAS</v>
          </cell>
          <cell r="D525" t="str">
            <v>M</v>
          </cell>
          <cell r="E525" t="str">
            <v>ABI</v>
          </cell>
        </row>
        <row r="526">
          <cell r="A526">
            <v>22011389</v>
          </cell>
          <cell r="B526" t="str">
            <v>SIMON</v>
          </cell>
          <cell r="C526" t="str">
            <v>EMMA</v>
          </cell>
          <cell r="D526" t="str">
            <v>F</v>
          </cell>
          <cell r="E526">
            <v>44.19</v>
          </cell>
        </row>
        <row r="527">
          <cell r="A527">
            <v>22108875</v>
          </cell>
          <cell r="B527" t="str">
            <v>SIMON</v>
          </cell>
          <cell r="C527" t="str">
            <v>MARIE</v>
          </cell>
          <cell r="D527" t="str">
            <v>F</v>
          </cell>
          <cell r="E527">
            <v>55.65</v>
          </cell>
        </row>
        <row r="528">
          <cell r="A528">
            <v>22119606</v>
          </cell>
          <cell r="B528" t="str">
            <v>SIMON</v>
          </cell>
          <cell r="C528" t="str">
            <v>LÉNA</v>
          </cell>
          <cell r="D528" t="str">
            <v>F</v>
          </cell>
          <cell r="E528" t="str">
            <v>ABI</v>
          </cell>
        </row>
        <row r="529">
          <cell r="A529">
            <v>22109191</v>
          </cell>
          <cell r="B529" t="str">
            <v>SISSOKO</v>
          </cell>
          <cell r="C529" t="str">
            <v>MAÏMOUNA</v>
          </cell>
          <cell r="D529" t="str">
            <v>F</v>
          </cell>
          <cell r="E529">
            <v>55.05</v>
          </cell>
        </row>
        <row r="530">
          <cell r="A530">
            <v>22105468</v>
          </cell>
          <cell r="B530" t="str">
            <v>SITTLER</v>
          </cell>
          <cell r="C530" t="str">
            <v>LÉO</v>
          </cell>
          <cell r="D530" t="str">
            <v>M</v>
          </cell>
          <cell r="E530">
            <v>50.89</v>
          </cell>
        </row>
        <row r="531">
          <cell r="A531">
            <v>22115731</v>
          </cell>
          <cell r="B531" t="str">
            <v>SOENE</v>
          </cell>
          <cell r="C531" t="str">
            <v>LOÏC</v>
          </cell>
          <cell r="D531" t="str">
            <v>M</v>
          </cell>
          <cell r="E531">
            <v>42.62</v>
          </cell>
        </row>
        <row r="532">
          <cell r="A532">
            <v>22013767</v>
          </cell>
          <cell r="B532" t="str">
            <v>SONNTAG</v>
          </cell>
          <cell r="C532" t="str">
            <v>LOÏS</v>
          </cell>
          <cell r="D532" t="str">
            <v>M</v>
          </cell>
          <cell r="E532">
            <v>41.93</v>
          </cell>
        </row>
        <row r="533">
          <cell r="A533">
            <v>22100339</v>
          </cell>
          <cell r="B533" t="str">
            <v>SOUANE</v>
          </cell>
          <cell r="C533" t="str">
            <v>MOHAMED</v>
          </cell>
          <cell r="D533" t="str">
            <v>M</v>
          </cell>
          <cell r="E533">
            <v>44.25</v>
          </cell>
        </row>
        <row r="534">
          <cell r="A534">
            <v>22106703</v>
          </cell>
          <cell r="B534" t="str">
            <v>SPEISSER</v>
          </cell>
          <cell r="C534" t="str">
            <v>LOUIS</v>
          </cell>
          <cell r="D534" t="str">
            <v>M</v>
          </cell>
          <cell r="E534">
            <v>42.28</v>
          </cell>
        </row>
        <row r="535">
          <cell r="A535">
            <v>22006191</v>
          </cell>
          <cell r="B535" t="str">
            <v>SPIEGEL</v>
          </cell>
          <cell r="C535" t="str">
            <v>MAÏCKEL</v>
          </cell>
          <cell r="D535" t="str">
            <v>M</v>
          </cell>
          <cell r="E535">
            <v>80.5</v>
          </cell>
        </row>
        <row r="536">
          <cell r="A536">
            <v>22104912</v>
          </cell>
          <cell r="B536" t="str">
            <v>SPIESER</v>
          </cell>
          <cell r="C536" t="str">
            <v>MATTÉO</v>
          </cell>
          <cell r="D536" t="str">
            <v>M</v>
          </cell>
          <cell r="E536">
            <v>34.57</v>
          </cell>
        </row>
        <row r="537">
          <cell r="A537">
            <v>22107310</v>
          </cell>
          <cell r="B537" t="str">
            <v>SPINDLER</v>
          </cell>
          <cell r="C537" t="str">
            <v>CLARA</v>
          </cell>
          <cell r="D537" t="str">
            <v>F</v>
          </cell>
          <cell r="E537">
            <v>49.18</v>
          </cell>
        </row>
        <row r="538">
          <cell r="A538">
            <v>22111445</v>
          </cell>
          <cell r="B538" t="str">
            <v>STAALI</v>
          </cell>
          <cell r="C538" t="str">
            <v>MOHAMED</v>
          </cell>
          <cell r="D538" t="str">
            <v>M</v>
          </cell>
          <cell r="E538">
            <v>48.15</v>
          </cell>
        </row>
        <row r="539">
          <cell r="A539">
            <v>22111083</v>
          </cell>
          <cell r="B539" t="str">
            <v>STEGER</v>
          </cell>
          <cell r="C539" t="str">
            <v>MELVYN</v>
          </cell>
          <cell r="D539" t="str">
            <v>M</v>
          </cell>
          <cell r="E539">
            <v>34.03</v>
          </cell>
        </row>
        <row r="540">
          <cell r="A540">
            <v>22103955</v>
          </cell>
          <cell r="B540" t="str">
            <v>STEIDEL</v>
          </cell>
          <cell r="C540" t="str">
            <v>ERINE</v>
          </cell>
          <cell r="D540" t="str">
            <v>F</v>
          </cell>
          <cell r="E540" t="str">
            <v>ABI</v>
          </cell>
        </row>
        <row r="541">
          <cell r="A541">
            <v>22102067</v>
          </cell>
          <cell r="B541" t="str">
            <v>STEIMER</v>
          </cell>
          <cell r="C541" t="str">
            <v>ELISA</v>
          </cell>
          <cell r="D541" t="str">
            <v>F</v>
          </cell>
          <cell r="E541">
            <v>44.4</v>
          </cell>
        </row>
        <row r="542">
          <cell r="A542">
            <v>22107539</v>
          </cell>
          <cell r="B542" t="str">
            <v>STEINBRUNN</v>
          </cell>
          <cell r="C542" t="str">
            <v>MATTHIEU</v>
          </cell>
          <cell r="D542" t="str">
            <v>M</v>
          </cell>
          <cell r="E542" t="str">
            <v>ABI</v>
          </cell>
        </row>
        <row r="543">
          <cell r="A543">
            <v>22106209</v>
          </cell>
          <cell r="B543" t="str">
            <v>STEINMETZ</v>
          </cell>
          <cell r="C543" t="str">
            <v>ADRIEN</v>
          </cell>
          <cell r="D543" t="str">
            <v>M</v>
          </cell>
          <cell r="E543">
            <v>42.84</v>
          </cell>
        </row>
        <row r="544">
          <cell r="A544">
            <v>22113581</v>
          </cell>
          <cell r="B544" t="str">
            <v>STEPHAN</v>
          </cell>
          <cell r="C544" t="str">
            <v>KILIAN</v>
          </cell>
          <cell r="D544" t="str">
            <v>M</v>
          </cell>
          <cell r="E544">
            <v>60.74</v>
          </cell>
        </row>
        <row r="545">
          <cell r="A545">
            <v>22110637</v>
          </cell>
          <cell r="B545" t="str">
            <v>STIEFEL</v>
          </cell>
          <cell r="C545" t="str">
            <v>ANTOINE</v>
          </cell>
          <cell r="D545" t="str">
            <v>M</v>
          </cell>
          <cell r="E545">
            <v>42.14</v>
          </cell>
        </row>
        <row r="546">
          <cell r="A546">
            <v>22107637</v>
          </cell>
          <cell r="B546" t="str">
            <v>STILTZ</v>
          </cell>
          <cell r="C546" t="str">
            <v>CORENTIN</v>
          </cell>
          <cell r="D546" t="str">
            <v>M</v>
          </cell>
          <cell r="E546">
            <v>40.72</v>
          </cell>
        </row>
        <row r="547">
          <cell r="A547">
            <v>22109660</v>
          </cell>
          <cell r="B547" t="str">
            <v>STIRLING</v>
          </cell>
          <cell r="C547" t="str">
            <v>LÉO</v>
          </cell>
          <cell r="D547" t="str">
            <v>M</v>
          </cell>
          <cell r="E547">
            <v>47.48</v>
          </cell>
        </row>
        <row r="548">
          <cell r="A548">
            <v>22107458</v>
          </cell>
          <cell r="B548" t="str">
            <v>STOLL</v>
          </cell>
          <cell r="C548" t="str">
            <v>THOMAS</v>
          </cell>
          <cell r="D548" t="str">
            <v>M</v>
          </cell>
          <cell r="E548">
            <v>37.33</v>
          </cell>
        </row>
        <row r="549">
          <cell r="A549">
            <v>22008677</v>
          </cell>
          <cell r="B549" t="str">
            <v>STOMP</v>
          </cell>
          <cell r="C549" t="str">
            <v>KAREL</v>
          </cell>
          <cell r="D549" t="str">
            <v>M</v>
          </cell>
          <cell r="E549">
            <v>39.31</v>
          </cell>
        </row>
        <row r="550">
          <cell r="A550">
            <v>22110453</v>
          </cell>
          <cell r="B550" t="str">
            <v>STRIEBIG</v>
          </cell>
          <cell r="C550" t="str">
            <v>CEDRIC-SYAM</v>
          </cell>
          <cell r="D550" t="str">
            <v>M</v>
          </cell>
          <cell r="E550">
            <v>58.97</v>
          </cell>
        </row>
        <row r="551">
          <cell r="A551">
            <v>22108773</v>
          </cell>
          <cell r="B551" t="str">
            <v>STUCK</v>
          </cell>
          <cell r="C551" t="str">
            <v>EMILIE</v>
          </cell>
          <cell r="D551" t="str">
            <v>F</v>
          </cell>
          <cell r="E551">
            <v>53.44</v>
          </cell>
        </row>
        <row r="552">
          <cell r="A552">
            <v>22002328</v>
          </cell>
          <cell r="B552" t="str">
            <v>STUMPERT</v>
          </cell>
          <cell r="C552" t="str">
            <v>PAUL</v>
          </cell>
          <cell r="D552" t="str">
            <v>M</v>
          </cell>
          <cell r="E552">
            <v>36.03</v>
          </cell>
        </row>
        <row r="553">
          <cell r="A553">
            <v>22106830</v>
          </cell>
          <cell r="B553" t="str">
            <v>SUTTER</v>
          </cell>
          <cell r="C553" t="str">
            <v>GAUTIER</v>
          </cell>
          <cell r="D553" t="str">
            <v>M</v>
          </cell>
          <cell r="E553">
            <v>37.17</v>
          </cell>
        </row>
        <row r="554">
          <cell r="A554">
            <v>22109462</v>
          </cell>
          <cell r="B554" t="str">
            <v>TABAKOVIC</v>
          </cell>
          <cell r="C554" t="str">
            <v>KERIM</v>
          </cell>
          <cell r="D554" t="str">
            <v>M</v>
          </cell>
          <cell r="E554">
            <v>29.96</v>
          </cell>
        </row>
        <row r="555">
          <cell r="A555">
            <v>22111101</v>
          </cell>
          <cell r="B555" t="str">
            <v>TABARANT</v>
          </cell>
          <cell r="C555" t="str">
            <v>ANYLIA</v>
          </cell>
          <cell r="D555" t="str">
            <v>F</v>
          </cell>
          <cell r="E555" t="str">
            <v>ABI</v>
          </cell>
        </row>
        <row r="556">
          <cell r="A556">
            <v>22109789</v>
          </cell>
          <cell r="B556" t="str">
            <v>TAHRIOUI</v>
          </cell>
          <cell r="C556" t="str">
            <v>IMAD</v>
          </cell>
          <cell r="D556" t="str">
            <v>M</v>
          </cell>
          <cell r="E556">
            <v>46.21</v>
          </cell>
        </row>
        <row r="557">
          <cell r="A557">
            <v>22013568</v>
          </cell>
          <cell r="B557" t="str">
            <v>TAKALINE</v>
          </cell>
          <cell r="C557" t="str">
            <v>JAHED</v>
          </cell>
          <cell r="D557" t="str">
            <v>M</v>
          </cell>
          <cell r="E557">
            <v>48.94</v>
          </cell>
        </row>
        <row r="558">
          <cell r="A558">
            <v>22109973</v>
          </cell>
          <cell r="B558" t="str">
            <v>TALARICO</v>
          </cell>
          <cell r="C558" t="str">
            <v>SERENA</v>
          </cell>
          <cell r="D558" t="str">
            <v>F</v>
          </cell>
          <cell r="E558">
            <v>39.119999999999997</v>
          </cell>
        </row>
        <row r="559">
          <cell r="A559">
            <v>22105834</v>
          </cell>
          <cell r="B559" t="str">
            <v>TANCELIN</v>
          </cell>
          <cell r="C559" t="str">
            <v>YOAN</v>
          </cell>
          <cell r="D559" t="str">
            <v>M</v>
          </cell>
          <cell r="E559">
            <v>45.69</v>
          </cell>
        </row>
        <row r="560">
          <cell r="A560">
            <v>22114296</v>
          </cell>
          <cell r="B560" t="str">
            <v>TARRAPEY</v>
          </cell>
          <cell r="C560" t="str">
            <v>QUENTIN</v>
          </cell>
          <cell r="D560" t="str">
            <v>M</v>
          </cell>
          <cell r="E560">
            <v>38.31</v>
          </cell>
        </row>
        <row r="561">
          <cell r="A561">
            <v>22020240</v>
          </cell>
          <cell r="B561" t="str">
            <v>TAVAKOLI</v>
          </cell>
          <cell r="C561" t="str">
            <v>ZARAH</v>
          </cell>
          <cell r="D561" t="str">
            <v>F</v>
          </cell>
          <cell r="E561" t="str">
            <v>ABI</v>
          </cell>
        </row>
        <row r="562">
          <cell r="A562">
            <v>22008848</v>
          </cell>
          <cell r="B562" t="str">
            <v>TAVERNARO</v>
          </cell>
          <cell r="C562" t="str">
            <v>NICOLAS</v>
          </cell>
          <cell r="D562" t="str">
            <v>M</v>
          </cell>
          <cell r="E562">
            <v>37</v>
          </cell>
        </row>
        <row r="563">
          <cell r="A563">
            <v>21815822</v>
          </cell>
          <cell r="B563" t="str">
            <v>TAYEBI</v>
          </cell>
          <cell r="C563" t="str">
            <v>ILIAS</v>
          </cell>
          <cell r="D563" t="str">
            <v>M</v>
          </cell>
          <cell r="E563">
            <v>49.38</v>
          </cell>
        </row>
        <row r="564">
          <cell r="A564">
            <v>22110699</v>
          </cell>
          <cell r="B564" t="str">
            <v>TAZABAEV</v>
          </cell>
          <cell r="C564" t="str">
            <v>ADAM</v>
          </cell>
          <cell r="D564" t="str">
            <v>M</v>
          </cell>
          <cell r="E564" t="str">
            <v>ABI</v>
          </cell>
        </row>
        <row r="565">
          <cell r="A565">
            <v>22103245</v>
          </cell>
          <cell r="B565" t="str">
            <v>TEIKEMEIER</v>
          </cell>
          <cell r="C565" t="str">
            <v>COLIN</v>
          </cell>
          <cell r="D565" t="str">
            <v>M</v>
          </cell>
          <cell r="E565" t="str">
            <v>ABI</v>
          </cell>
        </row>
        <row r="566">
          <cell r="A566">
            <v>22108086</v>
          </cell>
          <cell r="B566" t="str">
            <v>TEIXEIRA DE SOUSA</v>
          </cell>
          <cell r="C566" t="str">
            <v>ANDRÉ</v>
          </cell>
          <cell r="D566" t="str">
            <v>M</v>
          </cell>
          <cell r="E566">
            <v>41.97</v>
          </cell>
        </row>
        <row r="567">
          <cell r="A567">
            <v>22115672</v>
          </cell>
          <cell r="B567" t="str">
            <v>TERMINN</v>
          </cell>
          <cell r="C567" t="str">
            <v>QUENTIN</v>
          </cell>
          <cell r="D567" t="str">
            <v>M</v>
          </cell>
          <cell r="E567">
            <v>49.28</v>
          </cell>
        </row>
        <row r="568">
          <cell r="A568">
            <v>22106072</v>
          </cell>
          <cell r="B568" t="str">
            <v>TISSERAND</v>
          </cell>
          <cell r="C568" t="str">
            <v>ESTELLE</v>
          </cell>
          <cell r="D568" t="str">
            <v>F</v>
          </cell>
          <cell r="E568">
            <v>54.5</v>
          </cell>
        </row>
        <row r="569">
          <cell r="A569">
            <v>22120144</v>
          </cell>
          <cell r="B569" t="str">
            <v>TJON A PAN</v>
          </cell>
          <cell r="C569" t="str">
            <v>TIMOTHY</v>
          </cell>
          <cell r="D569" t="str">
            <v>M</v>
          </cell>
          <cell r="E569" t="str">
            <v>ABI</v>
          </cell>
        </row>
        <row r="570">
          <cell r="A570">
            <v>22116375</v>
          </cell>
          <cell r="B570" t="str">
            <v>TONELLI</v>
          </cell>
          <cell r="C570" t="str">
            <v>VICTOR</v>
          </cell>
          <cell r="D570" t="str">
            <v>M</v>
          </cell>
          <cell r="E570">
            <v>30.81</v>
          </cell>
        </row>
        <row r="571">
          <cell r="A571">
            <v>22112382</v>
          </cell>
          <cell r="B571" t="str">
            <v>TOUIS</v>
          </cell>
          <cell r="C571" t="str">
            <v>JILLALI</v>
          </cell>
          <cell r="D571" t="str">
            <v>M</v>
          </cell>
          <cell r="E571">
            <v>41.78</v>
          </cell>
        </row>
        <row r="572">
          <cell r="A572">
            <v>22112942</v>
          </cell>
          <cell r="B572" t="str">
            <v>TOURKI</v>
          </cell>
          <cell r="C572" t="str">
            <v>ZIED</v>
          </cell>
          <cell r="D572" t="str">
            <v>M</v>
          </cell>
          <cell r="E572" t="str">
            <v>DNF</v>
          </cell>
        </row>
        <row r="573">
          <cell r="A573">
            <v>22013642</v>
          </cell>
          <cell r="B573" t="str">
            <v>TRIPOTIN</v>
          </cell>
          <cell r="C573" t="str">
            <v>EMILE</v>
          </cell>
          <cell r="D573" t="str">
            <v>M</v>
          </cell>
          <cell r="E573">
            <v>36.159999999999997</v>
          </cell>
        </row>
        <row r="574">
          <cell r="A574">
            <v>22106747</v>
          </cell>
          <cell r="B574" t="str">
            <v>TROADEC</v>
          </cell>
          <cell r="C574" t="str">
            <v>ERWAN</v>
          </cell>
          <cell r="D574" t="str">
            <v>M</v>
          </cell>
          <cell r="E574">
            <v>37.25</v>
          </cell>
        </row>
        <row r="575">
          <cell r="A575">
            <v>22112497</v>
          </cell>
          <cell r="B575" t="str">
            <v>TROG</v>
          </cell>
          <cell r="C575" t="str">
            <v>PHILIPPE</v>
          </cell>
          <cell r="D575" t="str">
            <v>M</v>
          </cell>
          <cell r="E575">
            <v>36.840000000000003</v>
          </cell>
        </row>
        <row r="576">
          <cell r="A576">
            <v>22113742</v>
          </cell>
          <cell r="B576" t="str">
            <v>TSCHAN</v>
          </cell>
          <cell r="C576" t="str">
            <v>LEA</v>
          </cell>
          <cell r="D576" t="str">
            <v>F</v>
          </cell>
          <cell r="E576">
            <v>32.72</v>
          </cell>
        </row>
        <row r="577">
          <cell r="A577">
            <v>22104211</v>
          </cell>
          <cell r="B577" t="str">
            <v>TSCHEDERNIG</v>
          </cell>
          <cell r="C577" t="str">
            <v>YANIS</v>
          </cell>
          <cell r="D577" t="str">
            <v>M</v>
          </cell>
          <cell r="E577">
            <v>32.869999999999997</v>
          </cell>
        </row>
        <row r="578">
          <cell r="A578">
            <v>22110358</v>
          </cell>
          <cell r="B578" t="str">
            <v>TUNA</v>
          </cell>
          <cell r="C578" t="str">
            <v>SEMIH</v>
          </cell>
          <cell r="D578" t="str">
            <v>M</v>
          </cell>
          <cell r="E578">
            <v>47.44</v>
          </cell>
        </row>
        <row r="579">
          <cell r="A579">
            <v>22111854</v>
          </cell>
          <cell r="B579" t="str">
            <v>TURANSZKY-HUSSER</v>
          </cell>
          <cell r="C579" t="str">
            <v>MELISSA</v>
          </cell>
          <cell r="D579" t="str">
            <v>F</v>
          </cell>
          <cell r="E579">
            <v>42.5</v>
          </cell>
        </row>
        <row r="580">
          <cell r="A580">
            <v>22104090</v>
          </cell>
          <cell r="B580" t="str">
            <v>ÜNAL</v>
          </cell>
          <cell r="C580" t="str">
            <v>KAAN</v>
          </cell>
          <cell r="D580" t="str">
            <v>M</v>
          </cell>
          <cell r="E580">
            <v>89.92</v>
          </cell>
        </row>
        <row r="581">
          <cell r="A581">
            <v>22100150</v>
          </cell>
          <cell r="B581" t="str">
            <v>VACANT</v>
          </cell>
          <cell r="C581" t="str">
            <v>LÉA</v>
          </cell>
          <cell r="D581" t="str">
            <v>F</v>
          </cell>
          <cell r="E581">
            <v>46.22</v>
          </cell>
        </row>
        <row r="582">
          <cell r="A582">
            <v>22109908</v>
          </cell>
          <cell r="B582" t="str">
            <v>VAGNER</v>
          </cell>
          <cell r="C582" t="str">
            <v>INES</v>
          </cell>
          <cell r="D582" t="str">
            <v>F</v>
          </cell>
          <cell r="E582">
            <v>42.22</v>
          </cell>
        </row>
        <row r="583">
          <cell r="A583">
            <v>22006058</v>
          </cell>
          <cell r="B583" t="str">
            <v>VALIBOUZE</v>
          </cell>
          <cell r="C583" t="str">
            <v>LÉO</v>
          </cell>
          <cell r="D583" t="str">
            <v>M</v>
          </cell>
          <cell r="E583">
            <v>41.22</v>
          </cell>
        </row>
        <row r="584">
          <cell r="A584">
            <v>22108240</v>
          </cell>
          <cell r="B584" t="str">
            <v>VALYNSEELE</v>
          </cell>
          <cell r="C584" t="str">
            <v>YANN</v>
          </cell>
          <cell r="D584" t="str">
            <v>M</v>
          </cell>
          <cell r="E584">
            <v>65.709999999999994</v>
          </cell>
        </row>
        <row r="585">
          <cell r="A585">
            <v>50200386</v>
          </cell>
          <cell r="B585" t="str">
            <v>VOGEL</v>
          </cell>
          <cell r="C585" t="str">
            <v>GREGORY</v>
          </cell>
          <cell r="D585" t="str">
            <v>M</v>
          </cell>
          <cell r="E585" t="str">
            <v>ABI</v>
          </cell>
        </row>
        <row r="586">
          <cell r="A586">
            <v>22108340</v>
          </cell>
          <cell r="B586" t="str">
            <v>WABARTHA</v>
          </cell>
          <cell r="C586" t="str">
            <v>MARTIN</v>
          </cell>
          <cell r="D586" t="str">
            <v>M</v>
          </cell>
          <cell r="E586">
            <v>45.73</v>
          </cell>
        </row>
        <row r="587">
          <cell r="A587">
            <v>22112368</v>
          </cell>
          <cell r="B587" t="str">
            <v>WACK</v>
          </cell>
          <cell r="C587" t="str">
            <v>TOMI</v>
          </cell>
          <cell r="D587" t="str">
            <v>M</v>
          </cell>
          <cell r="E587">
            <v>52.06</v>
          </cell>
        </row>
        <row r="588">
          <cell r="A588">
            <v>22108271</v>
          </cell>
          <cell r="B588" t="str">
            <v>WAGNER</v>
          </cell>
          <cell r="C588" t="str">
            <v>CYPRIEN</v>
          </cell>
          <cell r="D588" t="str">
            <v>M</v>
          </cell>
          <cell r="E588" t="str">
            <v>ABI</v>
          </cell>
        </row>
        <row r="589">
          <cell r="A589">
            <v>22010160</v>
          </cell>
          <cell r="B589" t="str">
            <v>WATZKY</v>
          </cell>
          <cell r="C589" t="str">
            <v>EMMANUELLE</v>
          </cell>
          <cell r="D589" t="str">
            <v>F</v>
          </cell>
          <cell r="E589" t="str">
            <v>ABI</v>
          </cell>
        </row>
        <row r="590">
          <cell r="A590">
            <v>22110511</v>
          </cell>
          <cell r="B590" t="str">
            <v>WEBER</v>
          </cell>
          <cell r="C590" t="str">
            <v>PIERRE</v>
          </cell>
          <cell r="D590" t="str">
            <v>M</v>
          </cell>
          <cell r="E590" t="str">
            <v>ABI</v>
          </cell>
        </row>
        <row r="591">
          <cell r="A591">
            <v>22106540</v>
          </cell>
          <cell r="B591" t="str">
            <v>WEEBER</v>
          </cell>
          <cell r="C591" t="str">
            <v>EMILIE</v>
          </cell>
          <cell r="D591" t="str">
            <v>F</v>
          </cell>
          <cell r="E591">
            <v>61.91</v>
          </cell>
        </row>
        <row r="592">
          <cell r="A592">
            <v>22109794</v>
          </cell>
          <cell r="B592" t="str">
            <v>WEINZAEPFLEN</v>
          </cell>
          <cell r="C592" t="str">
            <v>EMERIC</v>
          </cell>
          <cell r="D592" t="str">
            <v>M</v>
          </cell>
          <cell r="E592">
            <v>35.5</v>
          </cell>
        </row>
        <row r="593">
          <cell r="A593">
            <v>22010246</v>
          </cell>
          <cell r="B593" t="str">
            <v>WEISS</v>
          </cell>
          <cell r="C593" t="str">
            <v>LÉO</v>
          </cell>
          <cell r="D593" t="str">
            <v>M</v>
          </cell>
          <cell r="E593" t="str">
            <v>ABI</v>
          </cell>
        </row>
        <row r="594">
          <cell r="A594">
            <v>22117150</v>
          </cell>
          <cell r="B594" t="str">
            <v>WEISS</v>
          </cell>
          <cell r="C594" t="str">
            <v>EMMY</v>
          </cell>
          <cell r="D594" t="str">
            <v>F</v>
          </cell>
          <cell r="E594">
            <v>55.62</v>
          </cell>
        </row>
        <row r="595">
          <cell r="A595">
            <v>22109161</v>
          </cell>
          <cell r="B595" t="str">
            <v>WETZEL-KALTENBRUN</v>
          </cell>
          <cell r="C595" t="str">
            <v>CLÉMENT</v>
          </cell>
          <cell r="D595" t="str">
            <v>M</v>
          </cell>
          <cell r="E595" t="str">
            <v>DNF</v>
          </cell>
        </row>
        <row r="596">
          <cell r="A596">
            <v>22104708</v>
          </cell>
          <cell r="B596" t="str">
            <v>WILHELM</v>
          </cell>
          <cell r="C596" t="str">
            <v>THIBAULT</v>
          </cell>
          <cell r="D596" t="str">
            <v>M</v>
          </cell>
          <cell r="E596">
            <v>45.31</v>
          </cell>
        </row>
        <row r="597">
          <cell r="A597">
            <v>22107186</v>
          </cell>
          <cell r="B597" t="str">
            <v>WILLKOMM</v>
          </cell>
          <cell r="C597" t="str">
            <v>LISE</v>
          </cell>
          <cell r="D597" t="str">
            <v>F</v>
          </cell>
          <cell r="E597" t="str">
            <v>ABI</v>
          </cell>
        </row>
        <row r="598">
          <cell r="A598">
            <v>22112087</v>
          </cell>
          <cell r="B598" t="str">
            <v>WIRCKEL</v>
          </cell>
          <cell r="C598" t="str">
            <v>TIMOTHEE</v>
          </cell>
          <cell r="D598" t="str">
            <v>M</v>
          </cell>
          <cell r="E598">
            <v>33.229999999999997</v>
          </cell>
        </row>
        <row r="599">
          <cell r="A599">
            <v>22003883</v>
          </cell>
          <cell r="B599" t="str">
            <v>WITTMER</v>
          </cell>
          <cell r="C599" t="str">
            <v>NICOLAS</v>
          </cell>
          <cell r="D599" t="str">
            <v>M</v>
          </cell>
          <cell r="E599">
            <v>32.380000000000003</v>
          </cell>
        </row>
        <row r="600">
          <cell r="A600">
            <v>22108104</v>
          </cell>
          <cell r="B600" t="str">
            <v>WOLFF</v>
          </cell>
          <cell r="C600" t="str">
            <v>ALEXANDRE</v>
          </cell>
          <cell r="D600" t="str">
            <v>M</v>
          </cell>
          <cell r="E600">
            <v>39.74</v>
          </cell>
        </row>
        <row r="601">
          <cell r="A601">
            <v>22118439</v>
          </cell>
          <cell r="B601" t="str">
            <v>WURTZ</v>
          </cell>
          <cell r="C601" t="str">
            <v>LOÏC</v>
          </cell>
          <cell r="D601" t="str">
            <v>M</v>
          </cell>
          <cell r="E601" t="str">
            <v>ABI</v>
          </cell>
        </row>
        <row r="602">
          <cell r="A602">
            <v>22120840</v>
          </cell>
          <cell r="B602" t="str">
            <v>YANAL</v>
          </cell>
          <cell r="C602" t="str">
            <v>MUSTAPHA</v>
          </cell>
          <cell r="D602" t="str">
            <v>M</v>
          </cell>
          <cell r="E602">
            <v>52.63</v>
          </cell>
        </row>
        <row r="603">
          <cell r="A603">
            <v>22122644</v>
          </cell>
          <cell r="B603" t="str">
            <v>YERN</v>
          </cell>
          <cell r="C603" t="str">
            <v>ALEXANDRE</v>
          </cell>
          <cell r="D603" t="str">
            <v>M</v>
          </cell>
          <cell r="E603" t="str">
            <v>ABI</v>
          </cell>
        </row>
        <row r="604">
          <cell r="A604">
            <v>22109082</v>
          </cell>
          <cell r="B604" t="str">
            <v>ZACHER</v>
          </cell>
          <cell r="C604" t="str">
            <v>ANTOINE</v>
          </cell>
          <cell r="D604" t="str">
            <v>M</v>
          </cell>
          <cell r="E604">
            <v>43.39</v>
          </cell>
        </row>
        <row r="605">
          <cell r="A605">
            <v>22114415</v>
          </cell>
          <cell r="B605" t="str">
            <v>ZANETTI</v>
          </cell>
          <cell r="C605" t="str">
            <v>ELIO</v>
          </cell>
          <cell r="D605" t="str">
            <v>M</v>
          </cell>
          <cell r="E605">
            <v>31.86</v>
          </cell>
        </row>
        <row r="606">
          <cell r="A606">
            <v>22107852</v>
          </cell>
          <cell r="B606" t="str">
            <v>ZARZOURI</v>
          </cell>
          <cell r="C606" t="str">
            <v>YOUNES</v>
          </cell>
          <cell r="D606" t="str">
            <v>M</v>
          </cell>
          <cell r="E606">
            <v>53.72</v>
          </cell>
        </row>
        <row r="607">
          <cell r="A607">
            <v>22107014</v>
          </cell>
          <cell r="B607" t="str">
            <v>ZIEGLER</v>
          </cell>
          <cell r="C607" t="str">
            <v>GILLES</v>
          </cell>
          <cell r="D607" t="str">
            <v>M</v>
          </cell>
          <cell r="E607">
            <v>39.32</v>
          </cell>
        </row>
        <row r="608">
          <cell r="A608">
            <v>22106796</v>
          </cell>
          <cell r="B608" t="str">
            <v>ZIMMER</v>
          </cell>
          <cell r="C608" t="str">
            <v>BAPTISTE</v>
          </cell>
          <cell r="D608" t="str">
            <v>M</v>
          </cell>
          <cell r="E608">
            <v>29.94</v>
          </cell>
        </row>
        <row r="609">
          <cell r="A609">
            <v>22105551</v>
          </cell>
          <cell r="B609" t="str">
            <v>ZIMMERMANN</v>
          </cell>
          <cell r="C609" t="str">
            <v>JÉRÔME</v>
          </cell>
          <cell r="D609" t="str">
            <v>M</v>
          </cell>
          <cell r="E609">
            <v>62.93</v>
          </cell>
        </row>
        <row r="610">
          <cell r="A610">
            <v>22122722</v>
          </cell>
          <cell r="B610" t="str">
            <v>ZOELLER</v>
          </cell>
          <cell r="C610" t="str">
            <v>JONATHAN</v>
          </cell>
          <cell r="D610" t="str">
            <v>M</v>
          </cell>
          <cell r="E610">
            <v>32.65</v>
          </cell>
        </row>
      </sheetData>
      <sheetData sheetId="3">
        <row r="3">
          <cell r="B3">
            <v>21819964</v>
          </cell>
          <cell r="C3" t="str">
            <v>ABOU EL HASSEN</v>
          </cell>
          <cell r="D3" t="str">
            <v>ABDELKARIM</v>
          </cell>
          <cell r="E3">
            <v>2</v>
          </cell>
          <cell r="I3" t="str">
            <v>ABI</v>
          </cell>
        </row>
        <row r="4">
          <cell r="B4">
            <v>22004989</v>
          </cell>
          <cell r="C4" t="str">
            <v>ACAR</v>
          </cell>
          <cell r="D4" t="str">
            <v>AYLA</v>
          </cell>
          <cell r="E4">
            <v>3</v>
          </cell>
          <cell r="I4" t="str">
            <v>ABI</v>
          </cell>
        </row>
        <row r="5">
          <cell r="B5">
            <v>22102162</v>
          </cell>
          <cell r="C5" t="str">
            <v>ADAM</v>
          </cell>
          <cell r="D5" t="str">
            <v>MARINE</v>
          </cell>
          <cell r="E5">
            <v>6</v>
          </cell>
          <cell r="F5">
            <v>23.5</v>
          </cell>
          <cell r="G5">
            <v>3</v>
          </cell>
          <cell r="H5">
            <v>0</v>
          </cell>
          <cell r="I5">
            <v>25</v>
          </cell>
        </row>
        <row r="6">
          <cell r="B6">
            <v>22105696</v>
          </cell>
          <cell r="C6" t="str">
            <v>AFFENBERGER</v>
          </cell>
          <cell r="D6" t="str">
            <v>LUKA</v>
          </cell>
          <cell r="E6">
            <v>4</v>
          </cell>
          <cell r="F6">
            <v>26</v>
          </cell>
          <cell r="G6">
            <v>0</v>
          </cell>
          <cell r="H6">
            <v>0</v>
          </cell>
          <cell r="I6">
            <v>26</v>
          </cell>
        </row>
        <row r="7">
          <cell r="B7">
            <v>22110212</v>
          </cell>
          <cell r="C7" t="str">
            <v>AHMED BOUDOUDA</v>
          </cell>
          <cell r="D7" t="str">
            <v>YACINE</v>
          </cell>
          <cell r="E7">
            <v>9</v>
          </cell>
          <cell r="F7">
            <v>22.7</v>
          </cell>
          <cell r="G7">
            <v>5</v>
          </cell>
          <cell r="I7">
            <v>25.2</v>
          </cell>
        </row>
        <row r="8">
          <cell r="B8">
            <v>22008701</v>
          </cell>
          <cell r="C8" t="str">
            <v>AHRENS</v>
          </cell>
          <cell r="D8" t="str">
            <v>CÉCILIA</v>
          </cell>
          <cell r="E8">
            <v>4</v>
          </cell>
          <cell r="I8" t="str">
            <v>ABI</v>
          </cell>
        </row>
        <row r="9">
          <cell r="B9">
            <v>22108692</v>
          </cell>
          <cell r="C9" t="str">
            <v>AIT JLOULAT</v>
          </cell>
          <cell r="D9" t="str">
            <v>ZAYD</v>
          </cell>
          <cell r="E9">
            <v>3</v>
          </cell>
          <cell r="I9" t="str">
            <v>ABI</v>
          </cell>
        </row>
        <row r="10">
          <cell r="B10">
            <v>22105851</v>
          </cell>
          <cell r="C10" t="str">
            <v>AJENOE</v>
          </cell>
          <cell r="D10" t="str">
            <v>SYLKK</v>
          </cell>
          <cell r="E10">
            <v>9</v>
          </cell>
          <cell r="F10">
            <v>23</v>
          </cell>
          <cell r="I10">
            <v>23</v>
          </cell>
        </row>
        <row r="11">
          <cell r="B11">
            <v>22016106</v>
          </cell>
          <cell r="C11" t="str">
            <v>AKBAL</v>
          </cell>
          <cell r="D11" t="str">
            <v>ERWIN</v>
          </cell>
          <cell r="E11">
            <v>8</v>
          </cell>
          <cell r="I11" t="str">
            <v>ABI</v>
          </cell>
        </row>
        <row r="12">
          <cell r="B12">
            <v>22115080</v>
          </cell>
          <cell r="C12" t="str">
            <v>ALEMSHIRAZI</v>
          </cell>
          <cell r="D12" t="str">
            <v>SEYEDEH YASAMAN</v>
          </cell>
          <cell r="E12">
            <v>7</v>
          </cell>
          <cell r="I12" t="str">
            <v>ABI</v>
          </cell>
        </row>
        <row r="13">
          <cell r="B13">
            <v>22111172</v>
          </cell>
          <cell r="C13" t="str">
            <v>ALJAF</v>
          </cell>
          <cell r="D13" t="str">
            <v>AHMAD</v>
          </cell>
          <cell r="E13">
            <v>5</v>
          </cell>
          <cell r="F13">
            <v>41</v>
          </cell>
          <cell r="G13">
            <v>2</v>
          </cell>
          <cell r="H13">
            <v>0</v>
          </cell>
          <cell r="I13">
            <v>42</v>
          </cell>
        </row>
        <row r="14">
          <cell r="B14">
            <v>22107414</v>
          </cell>
          <cell r="C14" t="str">
            <v>ALLAND</v>
          </cell>
          <cell r="D14" t="str">
            <v>EMILE</v>
          </cell>
          <cell r="E14">
            <v>2</v>
          </cell>
          <cell r="F14">
            <v>23.25</v>
          </cell>
          <cell r="G14">
            <v>0</v>
          </cell>
          <cell r="H14">
            <v>0</v>
          </cell>
          <cell r="I14">
            <v>23.25</v>
          </cell>
        </row>
        <row r="15">
          <cell r="B15">
            <v>22005960</v>
          </cell>
          <cell r="C15" t="str">
            <v>ALRIC</v>
          </cell>
          <cell r="D15" t="str">
            <v>MARIO</v>
          </cell>
          <cell r="E15">
            <v>8</v>
          </cell>
          <cell r="F15">
            <v>23.4</v>
          </cell>
          <cell r="I15">
            <v>23.4</v>
          </cell>
        </row>
        <row r="16">
          <cell r="B16">
            <v>22121589</v>
          </cell>
          <cell r="C16" t="str">
            <v>AMBOS</v>
          </cell>
          <cell r="D16" t="str">
            <v>DORYAN</v>
          </cell>
          <cell r="E16">
            <v>10</v>
          </cell>
          <cell r="F16">
            <v>25.65</v>
          </cell>
          <cell r="G16">
            <v>1</v>
          </cell>
          <cell r="I16">
            <v>26.15</v>
          </cell>
        </row>
        <row r="17">
          <cell r="B17">
            <v>22122426</v>
          </cell>
          <cell r="C17" t="str">
            <v>AMRANI</v>
          </cell>
          <cell r="D17" t="str">
            <v>ZAKARYA</v>
          </cell>
          <cell r="E17">
            <v>8</v>
          </cell>
          <cell r="F17">
            <v>24.37</v>
          </cell>
          <cell r="G17">
            <v>0</v>
          </cell>
          <cell r="H17">
            <v>0</v>
          </cell>
          <cell r="I17">
            <v>24.37</v>
          </cell>
        </row>
        <row r="18">
          <cell r="B18">
            <v>22107974</v>
          </cell>
          <cell r="C18" t="str">
            <v>ANDRÉ</v>
          </cell>
          <cell r="D18" t="str">
            <v>CAMILLE</v>
          </cell>
          <cell r="E18">
            <v>6</v>
          </cell>
          <cell r="F18">
            <v>29.3</v>
          </cell>
          <cell r="G18">
            <v>1</v>
          </cell>
          <cell r="I18">
            <v>29.8</v>
          </cell>
        </row>
        <row r="19">
          <cell r="B19">
            <v>22112812</v>
          </cell>
          <cell r="C19" t="str">
            <v>ANDRES</v>
          </cell>
          <cell r="D19" t="str">
            <v>LENNY</v>
          </cell>
          <cell r="E19">
            <v>7</v>
          </cell>
          <cell r="F19">
            <v>25.4</v>
          </cell>
          <cell r="G19">
            <v>1</v>
          </cell>
          <cell r="I19">
            <v>25.9</v>
          </cell>
        </row>
        <row r="20">
          <cell r="B20">
            <v>22119455</v>
          </cell>
          <cell r="C20" t="str">
            <v>ANDRIAMAMPIANINA</v>
          </cell>
          <cell r="D20" t="str">
            <v>TOKY</v>
          </cell>
          <cell r="E20">
            <v>8</v>
          </cell>
          <cell r="F20">
            <v>26.3</v>
          </cell>
          <cell r="G20">
            <v>2</v>
          </cell>
          <cell r="H20">
            <v>0</v>
          </cell>
          <cell r="I20">
            <v>27.3</v>
          </cell>
        </row>
        <row r="21">
          <cell r="B21">
            <v>22113521</v>
          </cell>
          <cell r="C21" t="str">
            <v>ARNOLD</v>
          </cell>
          <cell r="D21" t="str">
            <v>ROMUALD</v>
          </cell>
          <cell r="E21">
            <v>9</v>
          </cell>
          <cell r="F21">
            <v>24.85</v>
          </cell>
          <cell r="I21">
            <v>24.85</v>
          </cell>
        </row>
        <row r="22">
          <cell r="B22">
            <v>22005114</v>
          </cell>
          <cell r="C22" t="str">
            <v>ASLAN</v>
          </cell>
          <cell r="D22" t="str">
            <v>OZAN</v>
          </cell>
          <cell r="E22">
            <v>3</v>
          </cell>
          <cell r="I22" t="str">
            <v>ABI</v>
          </cell>
        </row>
        <row r="23">
          <cell r="B23">
            <v>22103342</v>
          </cell>
          <cell r="C23" t="str">
            <v>AUBUT</v>
          </cell>
          <cell r="D23" t="str">
            <v>SAMUEL</v>
          </cell>
          <cell r="E23">
            <v>3</v>
          </cell>
          <cell r="F23">
            <v>23.9</v>
          </cell>
          <cell r="G23">
            <v>1</v>
          </cell>
          <cell r="I23">
            <v>24.4</v>
          </cell>
        </row>
        <row r="24">
          <cell r="B24">
            <v>22101788</v>
          </cell>
          <cell r="C24" t="str">
            <v>AVAYSOV</v>
          </cell>
          <cell r="D24" t="str">
            <v>MANSUR</v>
          </cell>
          <cell r="E24">
            <v>3</v>
          </cell>
          <cell r="F24">
            <v>22.3</v>
          </cell>
          <cell r="G24">
            <v>0</v>
          </cell>
          <cell r="H24">
            <v>0</v>
          </cell>
          <cell r="I24">
            <v>22.3</v>
          </cell>
        </row>
        <row r="25">
          <cell r="B25">
            <v>22120074</v>
          </cell>
          <cell r="C25" t="str">
            <v>AVOINE</v>
          </cell>
          <cell r="D25" t="str">
            <v>Milo</v>
          </cell>
          <cell r="E25">
            <v>3</v>
          </cell>
          <cell r="F25">
            <v>24.35</v>
          </cell>
          <cell r="I25">
            <v>24.35</v>
          </cell>
        </row>
        <row r="26">
          <cell r="B26">
            <v>22106534</v>
          </cell>
          <cell r="C26" t="str">
            <v>BADER</v>
          </cell>
          <cell r="D26" t="str">
            <v>THIBAULT</v>
          </cell>
          <cell r="E26">
            <v>9</v>
          </cell>
          <cell r="F26">
            <v>22.5</v>
          </cell>
          <cell r="G26">
            <v>3</v>
          </cell>
          <cell r="I26">
            <v>24</v>
          </cell>
        </row>
        <row r="27">
          <cell r="B27">
            <v>22103595</v>
          </cell>
          <cell r="C27" t="str">
            <v>BAJORSKI</v>
          </cell>
          <cell r="D27" t="str">
            <v>HENRI</v>
          </cell>
          <cell r="E27">
            <v>8</v>
          </cell>
          <cell r="F27">
            <v>26.5</v>
          </cell>
          <cell r="G27">
            <v>1</v>
          </cell>
          <cell r="I27">
            <v>27</v>
          </cell>
        </row>
        <row r="28">
          <cell r="B28">
            <v>22107611</v>
          </cell>
          <cell r="C28" t="str">
            <v>BAKARI</v>
          </cell>
          <cell r="D28" t="str">
            <v>KASSIM</v>
          </cell>
          <cell r="E28">
            <v>9</v>
          </cell>
          <cell r="F28">
            <v>22.5</v>
          </cell>
          <cell r="G28">
            <v>4</v>
          </cell>
          <cell r="H28">
            <v>0</v>
          </cell>
          <cell r="I28">
            <v>24.5</v>
          </cell>
        </row>
        <row r="29">
          <cell r="B29">
            <v>22119613</v>
          </cell>
          <cell r="C29" t="str">
            <v>BALTZER</v>
          </cell>
          <cell r="D29" t="str">
            <v>CHLOÉ</v>
          </cell>
          <cell r="E29">
            <v>3</v>
          </cell>
          <cell r="F29">
            <v>26</v>
          </cell>
          <cell r="G29">
            <v>1</v>
          </cell>
          <cell r="H29">
            <v>0</v>
          </cell>
          <cell r="I29">
            <v>26.5</v>
          </cell>
        </row>
        <row r="30">
          <cell r="B30">
            <v>22012435</v>
          </cell>
          <cell r="C30" t="str">
            <v>BARTESCH</v>
          </cell>
          <cell r="D30" t="str">
            <v>EDELTRUD-MARIA</v>
          </cell>
          <cell r="E30">
            <v>5</v>
          </cell>
          <cell r="I30" t="str">
            <v>ABI</v>
          </cell>
        </row>
        <row r="31">
          <cell r="B31">
            <v>22106538</v>
          </cell>
          <cell r="C31" t="str">
            <v>BASSEVILLE</v>
          </cell>
          <cell r="D31" t="str">
            <v>STEEVEN</v>
          </cell>
          <cell r="E31">
            <v>7</v>
          </cell>
          <cell r="F31">
            <v>24</v>
          </cell>
          <cell r="G31">
            <v>1</v>
          </cell>
          <cell r="I31">
            <v>24.5</v>
          </cell>
        </row>
        <row r="32">
          <cell r="B32">
            <v>22106502</v>
          </cell>
          <cell r="C32" t="str">
            <v>BASTIAN</v>
          </cell>
          <cell r="D32" t="str">
            <v>ROMAIN</v>
          </cell>
          <cell r="E32">
            <v>3</v>
          </cell>
          <cell r="I32" t="str">
            <v>ABI</v>
          </cell>
        </row>
        <row r="33">
          <cell r="B33">
            <v>21909462</v>
          </cell>
          <cell r="C33" t="str">
            <v>BASTIER</v>
          </cell>
          <cell r="D33" t="str">
            <v>PAUL</v>
          </cell>
          <cell r="E33">
            <v>2</v>
          </cell>
          <cell r="I33" t="str">
            <v>ABI</v>
          </cell>
        </row>
        <row r="34">
          <cell r="B34">
            <v>22006991</v>
          </cell>
          <cell r="C34" t="str">
            <v>BAUMLIN</v>
          </cell>
          <cell r="D34" t="str">
            <v>TITOUAN</v>
          </cell>
          <cell r="E34">
            <v>4</v>
          </cell>
          <cell r="F34">
            <v>25.5</v>
          </cell>
          <cell r="G34">
            <v>0</v>
          </cell>
          <cell r="H34">
            <v>0</v>
          </cell>
          <cell r="I34">
            <v>25.5</v>
          </cell>
        </row>
        <row r="35">
          <cell r="B35">
            <v>22008798</v>
          </cell>
          <cell r="C35" t="str">
            <v>BEAUDOING</v>
          </cell>
          <cell r="D35" t="str">
            <v>VIRGIL</v>
          </cell>
          <cell r="E35">
            <v>8</v>
          </cell>
          <cell r="F35">
            <v>26.2</v>
          </cell>
          <cell r="I35">
            <v>26.2</v>
          </cell>
        </row>
        <row r="36">
          <cell r="B36">
            <v>22104735</v>
          </cell>
          <cell r="C36" t="str">
            <v>BECKER</v>
          </cell>
          <cell r="D36" t="str">
            <v>ANTONIN</v>
          </cell>
          <cell r="E36">
            <v>5</v>
          </cell>
          <cell r="F36">
            <v>25.9</v>
          </cell>
          <cell r="I36">
            <v>25.9</v>
          </cell>
        </row>
        <row r="37">
          <cell r="B37">
            <v>22106935</v>
          </cell>
          <cell r="C37" t="str">
            <v>BECKER</v>
          </cell>
          <cell r="D37" t="str">
            <v>HECTOR</v>
          </cell>
          <cell r="E37">
            <v>8</v>
          </cell>
          <cell r="F37">
            <v>24.85</v>
          </cell>
          <cell r="G37">
            <v>1</v>
          </cell>
          <cell r="H37">
            <v>0</v>
          </cell>
          <cell r="I37">
            <v>25.35</v>
          </cell>
        </row>
        <row r="38">
          <cell r="B38">
            <v>22110880</v>
          </cell>
          <cell r="C38" t="str">
            <v>BEI</v>
          </cell>
          <cell r="D38" t="str">
            <v>FÉLIX</v>
          </cell>
          <cell r="E38">
            <v>7</v>
          </cell>
          <cell r="I38" t="str">
            <v>ABI</v>
          </cell>
        </row>
        <row r="39">
          <cell r="B39">
            <v>22110970</v>
          </cell>
          <cell r="C39" t="str">
            <v>BELKAHLA</v>
          </cell>
          <cell r="D39" t="str">
            <v>YOUCEF AYOUB</v>
          </cell>
          <cell r="E39">
            <v>1</v>
          </cell>
          <cell r="F39">
            <v>22.75</v>
          </cell>
          <cell r="G39">
            <v>4</v>
          </cell>
          <cell r="H39">
            <v>0</v>
          </cell>
          <cell r="I39">
            <v>24.75</v>
          </cell>
        </row>
        <row r="40">
          <cell r="B40">
            <v>22011094</v>
          </cell>
          <cell r="C40" t="str">
            <v>BELKHADIR</v>
          </cell>
          <cell r="D40" t="str">
            <v>MAHER</v>
          </cell>
          <cell r="E40">
            <v>3</v>
          </cell>
          <cell r="I40" t="str">
            <v>ABI</v>
          </cell>
        </row>
        <row r="41">
          <cell r="B41">
            <v>22012236</v>
          </cell>
          <cell r="C41" t="str">
            <v>BELLAHCENE</v>
          </cell>
          <cell r="D41" t="str">
            <v>MERIEM</v>
          </cell>
          <cell r="E41">
            <v>7</v>
          </cell>
          <cell r="I41" t="str">
            <v>ABI</v>
          </cell>
        </row>
        <row r="42">
          <cell r="B42">
            <v>22012236</v>
          </cell>
          <cell r="C42" t="str">
            <v xml:space="preserve">BELLAHCENE </v>
          </cell>
          <cell r="D42" t="str">
            <v>MERIEM</v>
          </cell>
          <cell r="E42">
            <v>7</v>
          </cell>
          <cell r="I42" t="str">
            <v>ABI</v>
          </cell>
        </row>
        <row r="43">
          <cell r="B43">
            <v>22016921</v>
          </cell>
          <cell r="C43" t="str">
            <v>BELMADANI</v>
          </cell>
          <cell r="D43" t="str">
            <v>MOHAMED</v>
          </cell>
          <cell r="E43">
            <v>4</v>
          </cell>
          <cell r="I43" t="str">
            <v>DSP</v>
          </cell>
        </row>
        <row r="44">
          <cell r="B44">
            <v>22014730</v>
          </cell>
          <cell r="C44" t="str">
            <v>BEN AMMAR</v>
          </cell>
          <cell r="D44" t="str">
            <v>ZIED</v>
          </cell>
          <cell r="E44">
            <v>2</v>
          </cell>
          <cell r="F44">
            <v>21.3</v>
          </cell>
          <cell r="G44">
            <v>2</v>
          </cell>
          <cell r="H44">
            <v>0</v>
          </cell>
          <cell r="I44">
            <v>22.3</v>
          </cell>
        </row>
        <row r="45">
          <cell r="B45">
            <v>22113263</v>
          </cell>
          <cell r="C45" t="str">
            <v>BEN JABA</v>
          </cell>
          <cell r="D45" t="str">
            <v>HAKIM</v>
          </cell>
          <cell r="E45">
            <v>9</v>
          </cell>
          <cell r="F45">
            <v>27.72</v>
          </cell>
          <cell r="G45">
            <v>1</v>
          </cell>
          <cell r="H45">
            <v>0</v>
          </cell>
          <cell r="I45">
            <v>28.22</v>
          </cell>
        </row>
        <row r="46">
          <cell r="B46">
            <v>21912101</v>
          </cell>
          <cell r="C46" t="str">
            <v>BENAALI</v>
          </cell>
          <cell r="D46" t="str">
            <v>ZAKARIA</v>
          </cell>
          <cell r="E46">
            <v>4</v>
          </cell>
          <cell r="I46" t="str">
            <v>ABJ</v>
          </cell>
        </row>
        <row r="47">
          <cell r="B47">
            <v>22103793</v>
          </cell>
          <cell r="C47" t="str">
            <v>BENAZAIZ</v>
          </cell>
          <cell r="D47" t="str">
            <v>YASSINE</v>
          </cell>
          <cell r="E47">
            <v>9</v>
          </cell>
          <cell r="F47">
            <v>24.1</v>
          </cell>
          <cell r="G47">
            <v>1</v>
          </cell>
          <cell r="H47">
            <v>0</v>
          </cell>
          <cell r="I47">
            <v>24.6</v>
          </cell>
        </row>
        <row r="48">
          <cell r="B48">
            <v>21908765</v>
          </cell>
          <cell r="C48" t="str">
            <v>BENDER</v>
          </cell>
          <cell r="D48" t="str">
            <v>JEREMIE</v>
          </cell>
          <cell r="E48">
            <v>4</v>
          </cell>
          <cell r="I48" t="str">
            <v>ABI</v>
          </cell>
        </row>
        <row r="49">
          <cell r="B49">
            <v>22107449</v>
          </cell>
          <cell r="C49" t="str">
            <v>BENSAID</v>
          </cell>
          <cell r="D49" t="str">
            <v>SAMY</v>
          </cell>
          <cell r="E49">
            <v>9</v>
          </cell>
          <cell r="F49">
            <v>22.85</v>
          </cell>
          <cell r="G49">
            <v>1</v>
          </cell>
          <cell r="H49">
            <v>0</v>
          </cell>
          <cell r="I49">
            <v>23.35</v>
          </cell>
        </row>
        <row r="50">
          <cell r="B50">
            <v>22011544</v>
          </cell>
          <cell r="C50" t="str">
            <v>BERGÉ</v>
          </cell>
          <cell r="D50" t="str">
            <v>TRISTAN</v>
          </cell>
          <cell r="E50">
            <v>2</v>
          </cell>
          <cell r="I50" t="str">
            <v>ABI</v>
          </cell>
        </row>
        <row r="51">
          <cell r="B51">
            <v>22118802</v>
          </cell>
          <cell r="C51" t="str">
            <v>BERGER</v>
          </cell>
          <cell r="D51" t="str">
            <v>MIA</v>
          </cell>
          <cell r="E51">
            <v>10</v>
          </cell>
          <cell r="F51">
            <v>24.9</v>
          </cell>
          <cell r="G51">
            <v>0</v>
          </cell>
          <cell r="H51">
            <v>0</v>
          </cell>
          <cell r="I51">
            <v>24.9</v>
          </cell>
        </row>
        <row r="52">
          <cell r="B52">
            <v>22111111</v>
          </cell>
          <cell r="C52" t="str">
            <v>BERTAPELLE</v>
          </cell>
          <cell r="D52" t="str">
            <v>GABIN</v>
          </cell>
          <cell r="E52">
            <v>3</v>
          </cell>
          <cell r="F52">
            <v>22.5</v>
          </cell>
          <cell r="G52">
            <v>1</v>
          </cell>
          <cell r="H52">
            <v>0</v>
          </cell>
          <cell r="I52">
            <v>23</v>
          </cell>
        </row>
        <row r="53">
          <cell r="B53">
            <v>22110662</v>
          </cell>
          <cell r="C53" t="str">
            <v>BERTIN</v>
          </cell>
          <cell r="D53" t="str">
            <v>ANAEL</v>
          </cell>
          <cell r="E53">
            <v>2</v>
          </cell>
          <cell r="F53">
            <v>24.7</v>
          </cell>
          <cell r="I53">
            <v>24.7</v>
          </cell>
        </row>
        <row r="54">
          <cell r="B54">
            <v>22115139</v>
          </cell>
          <cell r="C54" t="str">
            <v>BERTOLI</v>
          </cell>
          <cell r="D54" t="str">
            <v>BASTIEN</v>
          </cell>
          <cell r="E54">
            <v>4</v>
          </cell>
          <cell r="F54">
            <v>25.31</v>
          </cell>
          <cell r="G54">
            <v>2</v>
          </cell>
          <cell r="H54">
            <v>0</v>
          </cell>
          <cell r="I54">
            <v>26.31</v>
          </cell>
        </row>
        <row r="55">
          <cell r="B55">
            <v>22103920</v>
          </cell>
          <cell r="C55" t="str">
            <v>BESCOND</v>
          </cell>
          <cell r="D55" t="str">
            <v>YOAN</v>
          </cell>
          <cell r="E55">
            <v>3</v>
          </cell>
          <cell r="F55">
            <v>24.72</v>
          </cell>
          <cell r="G55">
            <v>1</v>
          </cell>
          <cell r="H55">
            <v>0</v>
          </cell>
          <cell r="I55">
            <v>25.22</v>
          </cell>
        </row>
        <row r="56">
          <cell r="B56">
            <v>22108696</v>
          </cell>
          <cell r="C56" t="str">
            <v>BEYREUTHER</v>
          </cell>
          <cell r="D56" t="str">
            <v>LÉA</v>
          </cell>
          <cell r="E56">
            <v>5</v>
          </cell>
          <cell r="F56">
            <v>27.35</v>
          </cell>
          <cell r="G56">
            <v>0</v>
          </cell>
          <cell r="H56">
            <v>0</v>
          </cell>
          <cell r="I56">
            <v>27.35</v>
          </cell>
        </row>
        <row r="57">
          <cell r="B57">
            <v>22012984</v>
          </cell>
          <cell r="C57" t="str">
            <v>BIECHLER</v>
          </cell>
          <cell r="D57" t="str">
            <v>THÉO</v>
          </cell>
          <cell r="E57">
            <v>2</v>
          </cell>
          <cell r="F57">
            <v>28.2</v>
          </cell>
          <cell r="G57">
            <v>0</v>
          </cell>
          <cell r="H57">
            <v>0</v>
          </cell>
          <cell r="I57">
            <v>28.2</v>
          </cell>
        </row>
        <row r="58">
          <cell r="B58">
            <v>22111460</v>
          </cell>
          <cell r="C58" t="str">
            <v>BIGAULT</v>
          </cell>
          <cell r="D58" t="str">
            <v>EMELYNE</v>
          </cell>
          <cell r="E58">
            <v>1</v>
          </cell>
          <cell r="F58">
            <v>24.94</v>
          </cell>
          <cell r="G58">
            <v>1</v>
          </cell>
          <cell r="H58">
            <v>0</v>
          </cell>
          <cell r="I58">
            <v>25.44</v>
          </cell>
        </row>
        <row r="59">
          <cell r="B59">
            <v>22004722</v>
          </cell>
          <cell r="C59" t="str">
            <v>BILGER--BERAUD</v>
          </cell>
          <cell r="D59" t="str">
            <v>LUDOVIC</v>
          </cell>
          <cell r="E59">
            <v>1</v>
          </cell>
          <cell r="F59">
            <v>22.85</v>
          </cell>
          <cell r="I59">
            <v>22.85</v>
          </cell>
        </row>
        <row r="60">
          <cell r="B60">
            <v>22107599</v>
          </cell>
          <cell r="C60" t="str">
            <v>BILON</v>
          </cell>
          <cell r="D60" t="str">
            <v>CORENTIN</v>
          </cell>
          <cell r="E60">
            <v>8</v>
          </cell>
          <cell r="F60">
            <v>24.7</v>
          </cell>
          <cell r="I60">
            <v>24.7</v>
          </cell>
        </row>
        <row r="61">
          <cell r="B61">
            <v>22005967</v>
          </cell>
          <cell r="C61" t="str">
            <v>BIOT</v>
          </cell>
          <cell r="D61" t="str">
            <v>ANTHONIN</v>
          </cell>
          <cell r="E61">
            <v>8</v>
          </cell>
          <cell r="F61">
            <v>25.4</v>
          </cell>
          <cell r="I61">
            <v>25.4</v>
          </cell>
        </row>
        <row r="62">
          <cell r="B62">
            <v>22109811</v>
          </cell>
          <cell r="C62" t="str">
            <v>BIRKEL</v>
          </cell>
          <cell r="D62" t="str">
            <v>NOAH</v>
          </cell>
          <cell r="E62">
            <v>2</v>
          </cell>
          <cell r="F62">
            <v>21.65</v>
          </cell>
          <cell r="G62">
            <v>1</v>
          </cell>
          <cell r="H62">
            <v>0</v>
          </cell>
          <cell r="I62">
            <v>22.15</v>
          </cell>
        </row>
        <row r="63">
          <cell r="B63">
            <v>22117909</v>
          </cell>
          <cell r="C63" t="str">
            <v>BISCHOPFF</v>
          </cell>
          <cell r="D63" t="str">
            <v>NOA</v>
          </cell>
          <cell r="E63">
            <v>6</v>
          </cell>
          <cell r="F63">
            <v>24.38</v>
          </cell>
          <cell r="G63">
            <v>1</v>
          </cell>
          <cell r="H63">
            <v>0</v>
          </cell>
          <cell r="I63">
            <v>24.88</v>
          </cell>
        </row>
        <row r="64">
          <cell r="B64">
            <v>21805418</v>
          </cell>
          <cell r="C64" t="str">
            <v>BLANC</v>
          </cell>
          <cell r="D64" t="str">
            <v>LOREDANA</v>
          </cell>
          <cell r="E64">
            <v>2</v>
          </cell>
          <cell r="F64">
            <v>25.1</v>
          </cell>
          <cell r="G64">
            <v>1</v>
          </cell>
          <cell r="H64">
            <v>0</v>
          </cell>
          <cell r="I64">
            <v>25.6</v>
          </cell>
        </row>
        <row r="65">
          <cell r="B65">
            <v>22108161</v>
          </cell>
          <cell r="C65" t="str">
            <v>BLANSCHÉ</v>
          </cell>
          <cell r="D65" t="str">
            <v>HUGO</v>
          </cell>
          <cell r="E65">
            <v>2</v>
          </cell>
          <cell r="F65">
            <v>29</v>
          </cell>
          <cell r="G65">
            <v>2</v>
          </cell>
          <cell r="H65">
            <v>0</v>
          </cell>
          <cell r="I65">
            <v>30</v>
          </cell>
        </row>
        <row r="66">
          <cell r="B66">
            <v>22010652</v>
          </cell>
          <cell r="C66" t="str">
            <v>BLAZEVIC</v>
          </cell>
          <cell r="D66" t="str">
            <v>CHIARA</v>
          </cell>
          <cell r="E66">
            <v>8</v>
          </cell>
          <cell r="I66" t="str">
            <v>ABI</v>
          </cell>
        </row>
        <row r="67">
          <cell r="B67">
            <v>22123367</v>
          </cell>
          <cell r="C67" t="str">
            <v>BLOUIN</v>
          </cell>
          <cell r="D67" t="str">
            <v>TIM</v>
          </cell>
          <cell r="E67">
            <v>7</v>
          </cell>
          <cell r="F67">
            <v>25</v>
          </cell>
          <cell r="G67">
            <v>2</v>
          </cell>
          <cell r="H67">
            <v>0</v>
          </cell>
          <cell r="I67">
            <v>26</v>
          </cell>
        </row>
        <row r="68">
          <cell r="B68">
            <v>22108997</v>
          </cell>
          <cell r="C68" t="str">
            <v>BOCHINGER</v>
          </cell>
          <cell r="D68" t="str">
            <v>NATHAN</v>
          </cell>
          <cell r="E68">
            <v>9</v>
          </cell>
          <cell r="I68" t="str">
            <v>ABI</v>
          </cell>
        </row>
        <row r="69">
          <cell r="B69">
            <v>22106811</v>
          </cell>
          <cell r="C69" t="str">
            <v>BOCK</v>
          </cell>
          <cell r="D69" t="str">
            <v>LUCAS</v>
          </cell>
          <cell r="E69">
            <v>9</v>
          </cell>
          <cell r="F69">
            <v>21.8</v>
          </cell>
          <cell r="G69">
            <v>1</v>
          </cell>
          <cell r="I69">
            <v>22.3</v>
          </cell>
        </row>
        <row r="70">
          <cell r="B70">
            <v>22004957</v>
          </cell>
          <cell r="C70" t="str">
            <v>BODENAN</v>
          </cell>
          <cell r="D70" t="str">
            <v>LÉO</v>
          </cell>
          <cell r="E70">
            <v>5</v>
          </cell>
          <cell r="I70" t="str">
            <v>ABI</v>
          </cell>
        </row>
        <row r="71">
          <cell r="B71">
            <v>21715774</v>
          </cell>
          <cell r="C71" t="str">
            <v>BOECKEL</v>
          </cell>
          <cell r="D71" t="str">
            <v>TOM</v>
          </cell>
          <cell r="E71">
            <v>5</v>
          </cell>
          <cell r="I71" t="str">
            <v>ABI</v>
          </cell>
        </row>
        <row r="72">
          <cell r="B72">
            <v>22110832</v>
          </cell>
          <cell r="C72" t="str">
            <v>BOEHLER</v>
          </cell>
          <cell r="D72" t="str">
            <v>YOAN</v>
          </cell>
          <cell r="E72">
            <v>5</v>
          </cell>
          <cell r="F72">
            <v>25</v>
          </cell>
          <cell r="G72">
            <v>1</v>
          </cell>
          <cell r="I72">
            <v>25.5</v>
          </cell>
        </row>
        <row r="73">
          <cell r="B73">
            <v>22121139</v>
          </cell>
          <cell r="C73" t="str">
            <v>BOEHM</v>
          </cell>
          <cell r="D73" t="str">
            <v>JEROME</v>
          </cell>
          <cell r="E73">
            <v>2</v>
          </cell>
          <cell r="I73" t="str">
            <v>ABI</v>
          </cell>
        </row>
        <row r="74">
          <cell r="B74">
            <v>22006680</v>
          </cell>
          <cell r="C74" t="str">
            <v>BOHONOS</v>
          </cell>
          <cell r="D74" t="str">
            <v>LUCIE</v>
          </cell>
          <cell r="E74">
            <v>8</v>
          </cell>
          <cell r="I74" t="str">
            <v>ABI</v>
          </cell>
        </row>
        <row r="75">
          <cell r="B75">
            <v>22007199</v>
          </cell>
          <cell r="C75" t="str">
            <v>BOLLINGER</v>
          </cell>
          <cell r="D75" t="str">
            <v>THOMAS</v>
          </cell>
          <cell r="E75">
            <v>4</v>
          </cell>
          <cell r="F75">
            <v>24.47</v>
          </cell>
          <cell r="G75">
            <v>2</v>
          </cell>
          <cell r="H75">
            <v>0</v>
          </cell>
          <cell r="I75">
            <v>25.47</v>
          </cell>
        </row>
        <row r="76">
          <cell r="B76">
            <v>22112176</v>
          </cell>
          <cell r="C76" t="str">
            <v>BORG</v>
          </cell>
          <cell r="D76" t="str">
            <v>QUENTIN</v>
          </cell>
          <cell r="E76">
            <v>3</v>
          </cell>
          <cell r="F76">
            <v>22.4</v>
          </cell>
          <cell r="I76">
            <v>22.4</v>
          </cell>
        </row>
        <row r="77">
          <cell r="B77">
            <v>22109909</v>
          </cell>
          <cell r="C77" t="str">
            <v>BORNI</v>
          </cell>
          <cell r="D77" t="str">
            <v>MATEO</v>
          </cell>
          <cell r="E77">
            <v>9</v>
          </cell>
          <cell r="F77">
            <v>21.7</v>
          </cell>
          <cell r="G77">
            <v>1</v>
          </cell>
          <cell r="H77">
            <v>0</v>
          </cell>
          <cell r="I77">
            <v>22.2</v>
          </cell>
        </row>
        <row r="78">
          <cell r="B78">
            <v>22010666</v>
          </cell>
          <cell r="C78" t="str">
            <v>BOTOUMAMOU</v>
          </cell>
          <cell r="D78" t="str">
            <v>MÉLISSA</v>
          </cell>
          <cell r="E78">
            <v>3</v>
          </cell>
          <cell r="I78" t="str">
            <v>ABI</v>
          </cell>
        </row>
        <row r="79">
          <cell r="B79">
            <v>22115110</v>
          </cell>
          <cell r="C79" t="str">
            <v>BOUANOU</v>
          </cell>
          <cell r="D79" t="str">
            <v>RICARDO</v>
          </cell>
          <cell r="E79">
            <v>8</v>
          </cell>
          <cell r="F79">
            <v>22.9</v>
          </cell>
          <cell r="G79">
            <v>2</v>
          </cell>
          <cell r="I79">
            <v>23.9</v>
          </cell>
        </row>
        <row r="80">
          <cell r="B80">
            <v>22114073</v>
          </cell>
          <cell r="C80" t="str">
            <v>BOUAZIZ</v>
          </cell>
          <cell r="D80" t="str">
            <v>DAMIEN</v>
          </cell>
          <cell r="E80">
            <v>8</v>
          </cell>
          <cell r="F80">
            <v>24.5</v>
          </cell>
          <cell r="G80">
            <v>1</v>
          </cell>
          <cell r="I80">
            <v>25</v>
          </cell>
        </row>
        <row r="81">
          <cell r="B81">
            <v>22108797</v>
          </cell>
          <cell r="C81" t="str">
            <v>BOUCHELKIA--ANGELIER</v>
          </cell>
          <cell r="D81" t="str">
            <v>TAMARA</v>
          </cell>
          <cell r="E81">
            <v>6</v>
          </cell>
          <cell r="F81">
            <v>22.95</v>
          </cell>
          <cell r="I81">
            <v>22.95</v>
          </cell>
        </row>
        <row r="82">
          <cell r="B82">
            <v>22107182</v>
          </cell>
          <cell r="C82" t="str">
            <v>BOUCLET</v>
          </cell>
          <cell r="D82" t="str">
            <v>OSCAR</v>
          </cell>
          <cell r="E82">
            <v>3</v>
          </cell>
          <cell r="F82">
            <v>23.25</v>
          </cell>
          <cell r="G82">
            <v>0</v>
          </cell>
          <cell r="H82">
            <v>0</v>
          </cell>
          <cell r="I82">
            <v>23.25</v>
          </cell>
        </row>
        <row r="83">
          <cell r="B83">
            <v>22017391</v>
          </cell>
          <cell r="C83" t="str">
            <v>BOUDJEMA</v>
          </cell>
          <cell r="D83" t="str">
            <v>NEHAUT</v>
          </cell>
          <cell r="E83">
            <v>8</v>
          </cell>
          <cell r="F83">
            <v>23</v>
          </cell>
          <cell r="G83">
            <v>1</v>
          </cell>
          <cell r="H83">
            <v>0</v>
          </cell>
          <cell r="I83">
            <v>23.5</v>
          </cell>
        </row>
        <row r="84">
          <cell r="B84">
            <v>22012782</v>
          </cell>
          <cell r="C84" t="str">
            <v>BOUFFAY</v>
          </cell>
          <cell r="D84" t="str">
            <v>AXEL</v>
          </cell>
          <cell r="E84">
            <v>2</v>
          </cell>
          <cell r="F84">
            <v>23.7</v>
          </cell>
          <cell r="G84">
            <v>1</v>
          </cell>
          <cell r="H84">
            <v>0</v>
          </cell>
          <cell r="I84">
            <v>24.2</v>
          </cell>
        </row>
        <row r="85">
          <cell r="B85">
            <v>22113295</v>
          </cell>
          <cell r="C85" t="str">
            <v>BOUNOUA</v>
          </cell>
          <cell r="D85" t="str">
            <v>ANTOINE</v>
          </cell>
          <cell r="E85">
            <v>2</v>
          </cell>
          <cell r="F85">
            <v>23.9</v>
          </cell>
          <cell r="G85">
            <v>1</v>
          </cell>
          <cell r="H85">
            <v>0</v>
          </cell>
          <cell r="I85">
            <v>24.4</v>
          </cell>
        </row>
        <row r="86">
          <cell r="B86">
            <v>22111547</v>
          </cell>
          <cell r="C86" t="str">
            <v>BOURTALE</v>
          </cell>
          <cell r="D86" t="str">
            <v>ILIAS</v>
          </cell>
          <cell r="E86">
            <v>7</v>
          </cell>
          <cell r="I86" t="str">
            <v>ABI</v>
          </cell>
        </row>
        <row r="87">
          <cell r="B87">
            <v>22007311</v>
          </cell>
          <cell r="C87" t="str">
            <v>BOUSSIF</v>
          </cell>
          <cell r="D87" t="str">
            <v>RIMANE</v>
          </cell>
          <cell r="E87">
            <v>8</v>
          </cell>
          <cell r="F87">
            <v>27.7</v>
          </cell>
          <cell r="G87">
            <v>1</v>
          </cell>
          <cell r="I87">
            <v>28.2</v>
          </cell>
        </row>
        <row r="88">
          <cell r="B88">
            <v>22102681</v>
          </cell>
          <cell r="C88" t="str">
            <v>BOUTS</v>
          </cell>
          <cell r="D88" t="str">
            <v>LOANE</v>
          </cell>
          <cell r="E88">
            <v>8</v>
          </cell>
          <cell r="I88" t="str">
            <v>ABI</v>
          </cell>
        </row>
        <row r="89">
          <cell r="B89">
            <v>22000538</v>
          </cell>
          <cell r="C89" t="str">
            <v>BOUZEGGOU</v>
          </cell>
          <cell r="D89" t="str">
            <v>IHSSANE</v>
          </cell>
          <cell r="E89">
            <v>4</v>
          </cell>
          <cell r="F89">
            <v>34.75</v>
          </cell>
          <cell r="G89">
            <v>3</v>
          </cell>
          <cell r="I89">
            <v>36.25</v>
          </cell>
        </row>
        <row r="90">
          <cell r="B90">
            <v>22113147</v>
          </cell>
          <cell r="C90" t="str">
            <v>BOUZEKRI</v>
          </cell>
          <cell r="D90" t="str">
            <v>ERWAN</v>
          </cell>
          <cell r="E90">
            <v>3</v>
          </cell>
          <cell r="F90">
            <v>24.8</v>
          </cell>
          <cell r="G90">
            <v>1</v>
          </cell>
          <cell r="H90">
            <v>0</v>
          </cell>
          <cell r="I90">
            <v>25.3</v>
          </cell>
        </row>
        <row r="91">
          <cell r="B91">
            <v>22111220</v>
          </cell>
          <cell r="C91" t="str">
            <v>BRANCO RODRIGUES</v>
          </cell>
          <cell r="D91" t="str">
            <v>DORIANO</v>
          </cell>
          <cell r="E91">
            <v>9</v>
          </cell>
          <cell r="F91">
            <v>23.7</v>
          </cell>
          <cell r="G91">
            <v>6</v>
          </cell>
          <cell r="H91">
            <v>0</v>
          </cell>
          <cell r="I91">
            <v>26.7</v>
          </cell>
        </row>
        <row r="92">
          <cell r="B92">
            <v>22118865</v>
          </cell>
          <cell r="C92" t="str">
            <v>BRAND</v>
          </cell>
          <cell r="D92" t="str">
            <v>MELINA</v>
          </cell>
          <cell r="E92">
            <v>5</v>
          </cell>
          <cell r="F92">
            <v>23.5</v>
          </cell>
          <cell r="I92">
            <v>23.5</v>
          </cell>
        </row>
        <row r="93">
          <cell r="B93">
            <v>22111904</v>
          </cell>
          <cell r="C93" t="str">
            <v>BRECHENMACHER</v>
          </cell>
          <cell r="D93" t="str">
            <v>LUCAS</v>
          </cell>
          <cell r="E93">
            <v>9</v>
          </cell>
          <cell r="F93">
            <v>23</v>
          </cell>
          <cell r="G93">
            <v>1</v>
          </cell>
          <cell r="I93">
            <v>23.5</v>
          </cell>
        </row>
        <row r="94">
          <cell r="B94">
            <v>22010454</v>
          </cell>
          <cell r="C94" t="str">
            <v>BREITEL</v>
          </cell>
          <cell r="D94" t="str">
            <v>AMANDINE</v>
          </cell>
          <cell r="E94">
            <v>2</v>
          </cell>
          <cell r="F94">
            <v>24.6</v>
          </cell>
          <cell r="G94">
            <v>1</v>
          </cell>
          <cell r="H94">
            <v>0</v>
          </cell>
          <cell r="I94">
            <v>25.1</v>
          </cell>
        </row>
        <row r="95">
          <cell r="B95">
            <v>22118263</v>
          </cell>
          <cell r="C95" t="str">
            <v>BRIAND</v>
          </cell>
          <cell r="D95" t="str">
            <v>ANTOINE</v>
          </cell>
          <cell r="E95">
            <v>8</v>
          </cell>
          <cell r="F95">
            <v>22.56</v>
          </cell>
          <cell r="G95">
            <v>0</v>
          </cell>
          <cell r="H95">
            <v>0</v>
          </cell>
          <cell r="I95">
            <v>22.56</v>
          </cell>
        </row>
        <row r="96">
          <cell r="B96">
            <v>22109263</v>
          </cell>
          <cell r="C96" t="str">
            <v>BRIESCH</v>
          </cell>
          <cell r="D96" t="str">
            <v>LOUIS</v>
          </cell>
          <cell r="E96">
            <v>5</v>
          </cell>
          <cell r="I96" t="str">
            <v>ABI</v>
          </cell>
        </row>
        <row r="97">
          <cell r="B97">
            <v>22108351</v>
          </cell>
          <cell r="C97" t="str">
            <v>BROCKER</v>
          </cell>
          <cell r="D97" t="str">
            <v>NOÉ</v>
          </cell>
          <cell r="E97">
            <v>4</v>
          </cell>
          <cell r="F97">
            <v>26.34</v>
          </cell>
          <cell r="G97">
            <v>3</v>
          </cell>
          <cell r="H97">
            <v>1</v>
          </cell>
          <cell r="I97">
            <v>29.84</v>
          </cell>
        </row>
        <row r="98">
          <cell r="B98">
            <v>22110541</v>
          </cell>
          <cell r="C98" t="str">
            <v>BROUILLARD</v>
          </cell>
          <cell r="D98" t="str">
            <v>JASON</v>
          </cell>
          <cell r="E98">
            <v>3</v>
          </cell>
          <cell r="F98">
            <v>22.7</v>
          </cell>
          <cell r="G98">
            <v>1</v>
          </cell>
          <cell r="I98">
            <v>23.2</v>
          </cell>
        </row>
        <row r="99">
          <cell r="B99">
            <v>22107314</v>
          </cell>
          <cell r="C99" t="str">
            <v>BRUGNANO</v>
          </cell>
          <cell r="D99" t="str">
            <v>THOMAS</v>
          </cell>
          <cell r="E99">
            <v>2</v>
          </cell>
          <cell r="I99" t="str">
            <v>ABI</v>
          </cell>
        </row>
        <row r="100">
          <cell r="B100">
            <v>22019828</v>
          </cell>
          <cell r="C100" t="str">
            <v>BRUNING</v>
          </cell>
          <cell r="D100" t="str">
            <v>GAUTHIER</v>
          </cell>
          <cell r="E100">
            <v>1</v>
          </cell>
          <cell r="F100">
            <v>26.35</v>
          </cell>
          <cell r="G100">
            <v>1</v>
          </cell>
          <cell r="H100">
            <v>0</v>
          </cell>
          <cell r="I100">
            <v>26.85</v>
          </cell>
        </row>
        <row r="101">
          <cell r="B101">
            <v>22109075</v>
          </cell>
          <cell r="C101" t="str">
            <v>BURIG</v>
          </cell>
          <cell r="D101" t="str">
            <v>GAYANE</v>
          </cell>
          <cell r="E101">
            <v>1</v>
          </cell>
          <cell r="F101">
            <v>25.7</v>
          </cell>
          <cell r="G101">
            <v>0</v>
          </cell>
          <cell r="H101">
            <v>0</v>
          </cell>
          <cell r="I101">
            <v>25.7</v>
          </cell>
        </row>
        <row r="102">
          <cell r="B102">
            <v>22107271</v>
          </cell>
          <cell r="C102" t="str">
            <v>BUSCHÉ</v>
          </cell>
          <cell r="D102" t="str">
            <v>MARGAUX</v>
          </cell>
          <cell r="E102">
            <v>5</v>
          </cell>
          <cell r="F102">
            <v>25.95</v>
          </cell>
          <cell r="G102">
            <v>0</v>
          </cell>
          <cell r="H102">
            <v>0</v>
          </cell>
          <cell r="I102">
            <v>25.95</v>
          </cell>
        </row>
        <row r="103">
          <cell r="B103">
            <v>22110148</v>
          </cell>
          <cell r="C103" t="str">
            <v>BUSSER</v>
          </cell>
          <cell r="D103" t="str">
            <v>BENJAMIN</v>
          </cell>
          <cell r="E103">
            <v>3</v>
          </cell>
          <cell r="F103">
            <v>24.55</v>
          </cell>
          <cell r="I103">
            <v>24.55</v>
          </cell>
        </row>
        <row r="104">
          <cell r="B104">
            <v>22102896</v>
          </cell>
          <cell r="C104" t="str">
            <v>CACHEUX</v>
          </cell>
          <cell r="D104" t="str">
            <v>LILI</v>
          </cell>
          <cell r="E104">
            <v>4</v>
          </cell>
          <cell r="F104">
            <v>26.55</v>
          </cell>
          <cell r="I104">
            <v>26.55</v>
          </cell>
        </row>
        <row r="105">
          <cell r="B105">
            <v>21903666</v>
          </cell>
          <cell r="C105" t="str">
            <v>CAMBON</v>
          </cell>
          <cell r="D105" t="str">
            <v>MAËL</v>
          </cell>
          <cell r="E105">
            <v>5</v>
          </cell>
          <cell r="F105">
            <v>27</v>
          </cell>
          <cell r="I105">
            <v>27</v>
          </cell>
        </row>
        <row r="106">
          <cell r="B106">
            <v>22117276</v>
          </cell>
          <cell r="C106" t="str">
            <v>CANAVY</v>
          </cell>
          <cell r="D106" t="str">
            <v>ALIK</v>
          </cell>
          <cell r="E106">
            <v>1</v>
          </cell>
          <cell r="F106">
            <v>32.4</v>
          </cell>
          <cell r="G106">
            <v>3</v>
          </cell>
          <cell r="I106">
            <v>33.9</v>
          </cell>
        </row>
        <row r="107">
          <cell r="B107">
            <v>22010121</v>
          </cell>
          <cell r="C107" t="str">
            <v>CANEVA</v>
          </cell>
          <cell r="D107" t="str">
            <v>MELISSA</v>
          </cell>
          <cell r="E107">
            <v>6</v>
          </cell>
          <cell r="I107" t="str">
            <v>ABI</v>
          </cell>
        </row>
        <row r="108">
          <cell r="B108">
            <v>22000556</v>
          </cell>
          <cell r="C108" t="str">
            <v>CARON</v>
          </cell>
          <cell r="D108" t="str">
            <v>MARGAUX</v>
          </cell>
          <cell r="E108">
            <v>2</v>
          </cell>
          <cell r="I108" t="str">
            <v>ABI</v>
          </cell>
        </row>
        <row r="109">
          <cell r="B109">
            <v>22113318</v>
          </cell>
          <cell r="C109" t="str">
            <v>CARPANEN</v>
          </cell>
          <cell r="D109" t="str">
            <v>ELISA</v>
          </cell>
          <cell r="E109">
            <v>7</v>
          </cell>
          <cell r="F109">
            <v>27.16</v>
          </cell>
          <cell r="G109">
            <v>1</v>
          </cell>
          <cell r="H109">
            <v>0</v>
          </cell>
          <cell r="I109">
            <v>27.66</v>
          </cell>
        </row>
        <row r="110">
          <cell r="B110">
            <v>22109689</v>
          </cell>
          <cell r="C110" t="str">
            <v>CASPAR</v>
          </cell>
          <cell r="D110" t="str">
            <v>CORENTIN</v>
          </cell>
          <cell r="E110">
            <v>2</v>
          </cell>
          <cell r="F110">
            <v>22.3</v>
          </cell>
          <cell r="G110">
            <v>0</v>
          </cell>
          <cell r="H110">
            <v>0</v>
          </cell>
          <cell r="I110">
            <v>22.3</v>
          </cell>
        </row>
        <row r="111">
          <cell r="B111">
            <v>22110748</v>
          </cell>
          <cell r="C111" t="str">
            <v>CAVALIER</v>
          </cell>
          <cell r="D111" t="str">
            <v>JONATHAN</v>
          </cell>
          <cell r="E111">
            <v>9</v>
          </cell>
          <cell r="F111">
            <v>22.8</v>
          </cell>
          <cell r="I111">
            <v>22.8</v>
          </cell>
        </row>
        <row r="112">
          <cell r="B112">
            <v>22110278</v>
          </cell>
          <cell r="C112" t="str">
            <v>CAZANOVE</v>
          </cell>
          <cell r="D112" t="str">
            <v>NATHAN</v>
          </cell>
          <cell r="E112">
            <v>7</v>
          </cell>
          <cell r="I112" t="str">
            <v>ABI</v>
          </cell>
        </row>
        <row r="113">
          <cell r="B113">
            <v>22007447</v>
          </cell>
          <cell r="C113" t="str">
            <v>CENGIZ</v>
          </cell>
          <cell r="D113" t="str">
            <v>DILARA</v>
          </cell>
          <cell r="E113">
            <v>4</v>
          </cell>
          <cell r="F113">
            <v>25.8</v>
          </cell>
          <cell r="G113">
            <v>2</v>
          </cell>
          <cell r="H113">
            <v>0</v>
          </cell>
          <cell r="I113">
            <v>26.8</v>
          </cell>
        </row>
        <row r="114">
          <cell r="B114">
            <v>22009997</v>
          </cell>
          <cell r="C114" t="str">
            <v>CESCA</v>
          </cell>
          <cell r="D114" t="str">
            <v>LÉO</v>
          </cell>
          <cell r="E114">
            <v>3</v>
          </cell>
          <cell r="I114" t="str">
            <v>ABI</v>
          </cell>
        </row>
        <row r="115">
          <cell r="B115">
            <v>22011429</v>
          </cell>
          <cell r="C115" t="str">
            <v>CETIN</v>
          </cell>
          <cell r="D115" t="str">
            <v>YAKUP-HAN</v>
          </cell>
          <cell r="E115">
            <v>1</v>
          </cell>
          <cell r="I115" t="str">
            <v>ABI</v>
          </cell>
        </row>
        <row r="116">
          <cell r="B116">
            <v>22108570</v>
          </cell>
          <cell r="C116" t="str">
            <v>CHAIB</v>
          </cell>
          <cell r="D116" t="str">
            <v>MOHAMED-ALI</v>
          </cell>
          <cell r="E116">
            <v>9</v>
          </cell>
          <cell r="F116">
            <v>22.3</v>
          </cell>
          <cell r="I116">
            <v>22.3</v>
          </cell>
        </row>
        <row r="117">
          <cell r="B117">
            <v>22111159</v>
          </cell>
          <cell r="C117" t="str">
            <v>CHAMSOUDINOV</v>
          </cell>
          <cell r="D117" t="str">
            <v>RAS-BOULAT</v>
          </cell>
          <cell r="E117">
            <v>9</v>
          </cell>
          <cell r="F117">
            <v>19.100000000000001</v>
          </cell>
          <cell r="G117">
            <v>2</v>
          </cell>
          <cell r="I117">
            <v>20.100000000000001</v>
          </cell>
        </row>
        <row r="118">
          <cell r="B118">
            <v>22111566</v>
          </cell>
          <cell r="C118" t="str">
            <v>CHANCEL</v>
          </cell>
          <cell r="D118" t="str">
            <v>CLEMENT</v>
          </cell>
          <cell r="E118">
            <v>8</v>
          </cell>
          <cell r="I118" t="str">
            <v>ABI</v>
          </cell>
        </row>
        <row r="119">
          <cell r="B119">
            <v>22110924</v>
          </cell>
          <cell r="C119" t="str">
            <v>CHEKATT</v>
          </cell>
          <cell r="D119" t="str">
            <v>AMINE</v>
          </cell>
          <cell r="E119">
            <v>9</v>
          </cell>
          <cell r="F119" t="str">
            <v>DISP</v>
          </cell>
          <cell r="G119">
            <v>0</v>
          </cell>
          <cell r="H119">
            <v>0</v>
          </cell>
          <cell r="I119" t="str">
            <v>DSP</v>
          </cell>
        </row>
        <row r="120">
          <cell r="B120">
            <v>22113415</v>
          </cell>
          <cell r="C120" t="str">
            <v>CHEKATT</v>
          </cell>
          <cell r="D120" t="str">
            <v>YANIS</v>
          </cell>
          <cell r="E120">
            <v>9</v>
          </cell>
          <cell r="F120">
            <v>21.7</v>
          </cell>
          <cell r="G120">
            <v>4</v>
          </cell>
          <cell r="I120">
            <v>23.7</v>
          </cell>
        </row>
        <row r="121">
          <cell r="B121">
            <v>22009690</v>
          </cell>
          <cell r="C121" t="str">
            <v>CHÉNILCO</v>
          </cell>
          <cell r="D121" t="str">
            <v>DIOLINDA</v>
          </cell>
          <cell r="E121">
            <v>4</v>
          </cell>
          <cell r="I121" t="str">
            <v>ABI</v>
          </cell>
        </row>
        <row r="122">
          <cell r="B122">
            <v>22104014</v>
          </cell>
          <cell r="C122" t="str">
            <v>CHERNINE</v>
          </cell>
          <cell r="D122" t="str">
            <v>MATÉO</v>
          </cell>
          <cell r="E122">
            <v>8</v>
          </cell>
          <cell r="F122">
            <v>22.6</v>
          </cell>
          <cell r="G122">
            <v>3</v>
          </cell>
          <cell r="I122">
            <v>24.1</v>
          </cell>
        </row>
        <row r="123">
          <cell r="B123">
            <v>22109975</v>
          </cell>
          <cell r="C123" t="str">
            <v>CHEVAL</v>
          </cell>
          <cell r="D123" t="str">
            <v>ROBIN</v>
          </cell>
          <cell r="E123">
            <v>3</v>
          </cell>
          <cell r="F123">
            <v>22.45</v>
          </cell>
          <cell r="I123">
            <v>22.45</v>
          </cell>
        </row>
        <row r="124">
          <cell r="B124">
            <v>22109831</v>
          </cell>
          <cell r="C124" t="str">
            <v>CHIESA</v>
          </cell>
          <cell r="D124" t="str">
            <v>ANAÏS</v>
          </cell>
          <cell r="E124">
            <v>1</v>
          </cell>
          <cell r="F124">
            <v>24</v>
          </cell>
          <cell r="G124">
            <v>1</v>
          </cell>
          <cell r="H124">
            <v>0</v>
          </cell>
          <cell r="I124">
            <v>24.5</v>
          </cell>
        </row>
        <row r="125">
          <cell r="B125">
            <v>22118048</v>
          </cell>
          <cell r="C125" t="str">
            <v>CHRISTMANN</v>
          </cell>
          <cell r="D125" t="str">
            <v>SALOME</v>
          </cell>
          <cell r="E125">
            <v>4</v>
          </cell>
          <cell r="F125">
            <v>28</v>
          </cell>
          <cell r="I125">
            <v>28</v>
          </cell>
        </row>
        <row r="126">
          <cell r="B126">
            <v>22004788</v>
          </cell>
          <cell r="C126" t="str">
            <v>CIANCI</v>
          </cell>
          <cell r="D126" t="str">
            <v>JEAN</v>
          </cell>
          <cell r="E126">
            <v>5</v>
          </cell>
          <cell r="I126" t="str">
            <v>ABI</v>
          </cell>
        </row>
        <row r="127">
          <cell r="B127">
            <v>22117574</v>
          </cell>
          <cell r="C127" t="str">
            <v>CIESLIK</v>
          </cell>
          <cell r="D127" t="str">
            <v>ANDRZEJ</v>
          </cell>
          <cell r="E127">
            <v>2</v>
          </cell>
          <cell r="I127" t="str">
            <v>ABI</v>
          </cell>
        </row>
        <row r="128">
          <cell r="B128">
            <v>21806458</v>
          </cell>
          <cell r="C128" t="str">
            <v>CIFT</v>
          </cell>
          <cell r="D128" t="str">
            <v>KEREM</v>
          </cell>
          <cell r="E128">
            <v>8</v>
          </cell>
          <cell r="F128">
            <v>20.85</v>
          </cell>
          <cell r="G128">
            <v>1</v>
          </cell>
          <cell r="H128">
            <v>0</v>
          </cell>
          <cell r="I128">
            <v>21.35</v>
          </cell>
        </row>
        <row r="129">
          <cell r="B129">
            <v>22106633</v>
          </cell>
          <cell r="C129" t="str">
            <v>ÇIL</v>
          </cell>
          <cell r="D129" t="str">
            <v>VEYSEL</v>
          </cell>
          <cell r="E129">
            <v>9</v>
          </cell>
          <cell r="F129">
            <v>24.1</v>
          </cell>
          <cell r="G129">
            <v>1</v>
          </cell>
          <cell r="H129">
            <v>0</v>
          </cell>
          <cell r="I129">
            <v>24.6</v>
          </cell>
        </row>
        <row r="130">
          <cell r="B130">
            <v>22109998</v>
          </cell>
          <cell r="C130" t="str">
            <v>CLAUDEL</v>
          </cell>
          <cell r="D130" t="str">
            <v>LÉANE</v>
          </cell>
          <cell r="E130">
            <v>2</v>
          </cell>
          <cell r="I130" t="str">
            <v>ABI</v>
          </cell>
        </row>
        <row r="131">
          <cell r="B131">
            <v>22011752</v>
          </cell>
          <cell r="C131" t="str">
            <v>CLISSON</v>
          </cell>
          <cell r="D131" t="str">
            <v>MAËL</v>
          </cell>
          <cell r="E131">
            <v>5</v>
          </cell>
          <cell r="I131" t="str">
            <v>ABI</v>
          </cell>
        </row>
        <row r="132">
          <cell r="B132">
            <v>22009700</v>
          </cell>
          <cell r="C132" t="str">
            <v>COFFRE</v>
          </cell>
          <cell r="D132" t="str">
            <v>ENZO</v>
          </cell>
          <cell r="E132">
            <v>8</v>
          </cell>
          <cell r="I132" t="str">
            <v>ABI</v>
          </cell>
        </row>
        <row r="133">
          <cell r="B133">
            <v>22102676</v>
          </cell>
          <cell r="C133" t="str">
            <v>COHONER</v>
          </cell>
          <cell r="D133" t="str">
            <v>YANIS</v>
          </cell>
          <cell r="E133">
            <v>3</v>
          </cell>
          <cell r="F133">
            <v>23.45</v>
          </cell>
          <cell r="I133">
            <v>23.45</v>
          </cell>
        </row>
        <row r="134">
          <cell r="B134">
            <v>22105494</v>
          </cell>
          <cell r="C134" t="str">
            <v>COLLARD</v>
          </cell>
          <cell r="D134" t="str">
            <v>CHARLOTTE</v>
          </cell>
          <cell r="E134">
            <v>5</v>
          </cell>
          <cell r="F134">
            <v>26.3</v>
          </cell>
          <cell r="I134">
            <v>26.3</v>
          </cell>
        </row>
        <row r="135">
          <cell r="B135">
            <v>22106824</v>
          </cell>
          <cell r="C135" t="str">
            <v>COLLARDÉ</v>
          </cell>
          <cell r="D135" t="str">
            <v>LÉA</v>
          </cell>
          <cell r="E135">
            <v>8</v>
          </cell>
          <cell r="F135">
            <v>31.5</v>
          </cell>
          <cell r="G135">
            <v>1</v>
          </cell>
          <cell r="I135">
            <v>32</v>
          </cell>
        </row>
        <row r="136">
          <cell r="B136">
            <v>22008064</v>
          </cell>
          <cell r="C136" t="str">
            <v>COLLE</v>
          </cell>
          <cell r="D136" t="str">
            <v>BENJAMIN</v>
          </cell>
          <cell r="E136">
            <v>5</v>
          </cell>
          <cell r="F136">
            <v>26.35</v>
          </cell>
          <cell r="G136">
            <v>0</v>
          </cell>
          <cell r="H136">
            <v>0</v>
          </cell>
          <cell r="I136">
            <v>26.35</v>
          </cell>
        </row>
        <row r="137">
          <cell r="B137">
            <v>22117525</v>
          </cell>
          <cell r="C137" t="str">
            <v>COLSON</v>
          </cell>
          <cell r="D137" t="str">
            <v>MÉLISSA</v>
          </cell>
          <cell r="E137">
            <v>3</v>
          </cell>
          <cell r="F137">
            <v>28.8</v>
          </cell>
          <cell r="G137">
            <v>1</v>
          </cell>
          <cell r="I137">
            <v>29.3</v>
          </cell>
        </row>
        <row r="138">
          <cell r="B138">
            <v>22010027</v>
          </cell>
          <cell r="C138" t="str">
            <v>COMMUN</v>
          </cell>
          <cell r="D138" t="str">
            <v>HUGO</v>
          </cell>
          <cell r="E138">
            <v>5</v>
          </cell>
          <cell r="I138" t="str">
            <v>ABI</v>
          </cell>
        </row>
        <row r="139">
          <cell r="B139">
            <v>22110151</v>
          </cell>
          <cell r="C139" t="str">
            <v>CORA</v>
          </cell>
          <cell r="D139" t="str">
            <v>VALENTIN</v>
          </cell>
          <cell r="E139">
            <v>1</v>
          </cell>
          <cell r="F139">
            <v>26.3</v>
          </cell>
          <cell r="G139">
            <v>2</v>
          </cell>
          <cell r="H139">
            <v>0</v>
          </cell>
          <cell r="I139">
            <v>27.3</v>
          </cell>
        </row>
        <row r="140">
          <cell r="B140">
            <v>22006544</v>
          </cell>
          <cell r="C140" t="str">
            <v>CORDIER</v>
          </cell>
          <cell r="D140" t="str">
            <v>ANTHONY</v>
          </cell>
          <cell r="E140">
            <v>8</v>
          </cell>
          <cell r="F140">
            <v>25.6</v>
          </cell>
          <cell r="I140">
            <v>25.6</v>
          </cell>
        </row>
        <row r="141">
          <cell r="B141">
            <v>22110487</v>
          </cell>
          <cell r="C141" t="str">
            <v>COUÉ</v>
          </cell>
          <cell r="D141" t="str">
            <v>MARTIN</v>
          </cell>
          <cell r="E141">
            <v>7</v>
          </cell>
          <cell r="F141">
            <v>24.55</v>
          </cell>
          <cell r="G141">
            <v>1</v>
          </cell>
          <cell r="I141">
            <v>25.05</v>
          </cell>
        </row>
        <row r="142">
          <cell r="B142">
            <v>22010179</v>
          </cell>
          <cell r="C142" t="str">
            <v>COULPIED</v>
          </cell>
          <cell r="D142" t="str">
            <v>LÉO</v>
          </cell>
          <cell r="E142">
            <v>1</v>
          </cell>
          <cell r="F142">
            <v>24.55</v>
          </cell>
          <cell r="I142">
            <v>24.55</v>
          </cell>
        </row>
        <row r="143">
          <cell r="B143">
            <v>22016086</v>
          </cell>
          <cell r="C143" t="str">
            <v>COURTEAU</v>
          </cell>
          <cell r="D143" t="str">
            <v>VINCENT</v>
          </cell>
          <cell r="E143">
            <v>9</v>
          </cell>
          <cell r="F143">
            <v>23.15</v>
          </cell>
          <cell r="G143">
            <v>2</v>
          </cell>
          <cell r="I143">
            <v>24.15</v>
          </cell>
        </row>
        <row r="144">
          <cell r="B144">
            <v>22003939</v>
          </cell>
          <cell r="C144" t="str">
            <v>CROS--FABRE</v>
          </cell>
          <cell r="D144" t="str">
            <v>CHRISTOPHE</v>
          </cell>
          <cell r="E144">
            <v>2</v>
          </cell>
          <cell r="I144" t="str">
            <v>ABI</v>
          </cell>
        </row>
        <row r="145">
          <cell r="B145">
            <v>22112711</v>
          </cell>
          <cell r="C145" t="str">
            <v>CSUKA</v>
          </cell>
          <cell r="D145" t="str">
            <v>BAPTISTE</v>
          </cell>
          <cell r="E145">
            <v>1</v>
          </cell>
          <cell r="F145">
            <v>21.15</v>
          </cell>
          <cell r="G145">
            <v>1</v>
          </cell>
          <cell r="H145">
            <v>0</v>
          </cell>
          <cell r="I145">
            <v>21.65</v>
          </cell>
        </row>
        <row r="146">
          <cell r="B146">
            <v>22109543</v>
          </cell>
          <cell r="C146" t="str">
            <v>CUISINIER</v>
          </cell>
          <cell r="D146" t="str">
            <v>EDGAR</v>
          </cell>
          <cell r="E146">
            <v>9</v>
          </cell>
          <cell r="F146">
            <v>32</v>
          </cell>
          <cell r="I146">
            <v>32</v>
          </cell>
        </row>
        <row r="147">
          <cell r="B147">
            <v>22121412</v>
          </cell>
          <cell r="C147" t="str">
            <v>CUREAU</v>
          </cell>
          <cell r="D147" t="str">
            <v>BAPTISTE</v>
          </cell>
          <cell r="E147">
            <v>7</v>
          </cell>
          <cell r="F147">
            <v>33.85</v>
          </cell>
          <cell r="G147">
            <v>2</v>
          </cell>
          <cell r="I147">
            <v>34.85</v>
          </cell>
        </row>
        <row r="148">
          <cell r="B148">
            <v>22108128</v>
          </cell>
          <cell r="C148" t="str">
            <v>DA COSTA</v>
          </cell>
          <cell r="D148" t="str">
            <v>SIMON</v>
          </cell>
          <cell r="E148">
            <v>9</v>
          </cell>
          <cell r="F148">
            <v>21.2</v>
          </cell>
          <cell r="G148">
            <v>1</v>
          </cell>
          <cell r="H148">
            <v>0</v>
          </cell>
          <cell r="I148">
            <v>21.7</v>
          </cell>
        </row>
        <row r="149">
          <cell r="B149">
            <v>22105259</v>
          </cell>
          <cell r="C149" t="str">
            <v>DA FONSECA</v>
          </cell>
          <cell r="D149" t="str">
            <v>MATTÉO</v>
          </cell>
          <cell r="E149">
            <v>9</v>
          </cell>
          <cell r="F149">
            <v>21.7</v>
          </cell>
          <cell r="G149">
            <v>2</v>
          </cell>
          <cell r="I149">
            <v>22.7</v>
          </cell>
        </row>
        <row r="150">
          <cell r="B150">
            <v>22110172</v>
          </cell>
          <cell r="C150" t="str">
            <v>DANDURAND</v>
          </cell>
          <cell r="D150" t="str">
            <v>LIZA</v>
          </cell>
          <cell r="E150">
            <v>8</v>
          </cell>
          <cell r="F150">
            <v>25.4</v>
          </cell>
          <cell r="I150">
            <v>25.4</v>
          </cell>
        </row>
        <row r="151">
          <cell r="B151">
            <v>22116504</v>
          </cell>
          <cell r="C151" t="str">
            <v>DAO</v>
          </cell>
          <cell r="D151" t="str">
            <v>LOANN</v>
          </cell>
          <cell r="E151">
            <v>8</v>
          </cell>
          <cell r="F151">
            <v>27.6</v>
          </cell>
          <cell r="G151">
            <v>2</v>
          </cell>
          <cell r="H151">
            <v>0</v>
          </cell>
          <cell r="I151">
            <v>28.6</v>
          </cell>
        </row>
        <row r="152">
          <cell r="B152">
            <v>21710237</v>
          </cell>
          <cell r="C152" t="str">
            <v>DAOUDI</v>
          </cell>
          <cell r="D152" t="str">
            <v>ZAKARYA</v>
          </cell>
          <cell r="E152">
            <v>8</v>
          </cell>
          <cell r="F152">
            <v>22.3</v>
          </cell>
          <cell r="G152">
            <v>0</v>
          </cell>
          <cell r="H152">
            <v>0</v>
          </cell>
          <cell r="I152">
            <v>22.3</v>
          </cell>
        </row>
        <row r="153">
          <cell r="B153">
            <v>22102327</v>
          </cell>
          <cell r="C153" t="str">
            <v>DAVIOT</v>
          </cell>
          <cell r="D153" t="str">
            <v>QUENTIN</v>
          </cell>
          <cell r="E153">
            <v>9</v>
          </cell>
          <cell r="F153">
            <v>21.35</v>
          </cell>
          <cell r="G153">
            <v>2</v>
          </cell>
          <cell r="I153">
            <v>22.35</v>
          </cell>
        </row>
        <row r="154">
          <cell r="B154">
            <v>22103812</v>
          </cell>
          <cell r="C154" t="str">
            <v>DE CARVALHO</v>
          </cell>
          <cell r="D154" t="str">
            <v>JÉRÔME</v>
          </cell>
          <cell r="E154">
            <v>9</v>
          </cell>
          <cell r="F154">
            <v>23.2</v>
          </cell>
          <cell r="G154">
            <v>2</v>
          </cell>
          <cell r="I154">
            <v>24.2</v>
          </cell>
        </row>
        <row r="155">
          <cell r="B155">
            <v>22100234</v>
          </cell>
          <cell r="C155" t="str">
            <v>DE CARVALHO</v>
          </cell>
          <cell r="D155" t="str">
            <v>NATANIEL</v>
          </cell>
          <cell r="E155">
            <v>5</v>
          </cell>
          <cell r="I155" t="str">
            <v>ABI</v>
          </cell>
        </row>
        <row r="156">
          <cell r="B156">
            <v>22105785</v>
          </cell>
          <cell r="C156" t="str">
            <v>DE CRISTO</v>
          </cell>
          <cell r="D156" t="str">
            <v>THOMAS</v>
          </cell>
          <cell r="E156">
            <v>4</v>
          </cell>
          <cell r="F156">
            <v>21.6</v>
          </cell>
          <cell r="G156">
            <v>2</v>
          </cell>
          <cell r="H156">
            <v>0</v>
          </cell>
          <cell r="I156">
            <v>22.6</v>
          </cell>
        </row>
        <row r="157">
          <cell r="B157">
            <v>22004309</v>
          </cell>
          <cell r="C157" t="str">
            <v>DE OLIVEIRA</v>
          </cell>
          <cell r="D157" t="str">
            <v>CORENTIN</v>
          </cell>
          <cell r="E157">
            <v>5</v>
          </cell>
          <cell r="I157" t="str">
            <v>ABI</v>
          </cell>
        </row>
        <row r="158">
          <cell r="B158">
            <v>22108774</v>
          </cell>
          <cell r="C158" t="str">
            <v>DEBES</v>
          </cell>
          <cell r="D158" t="str">
            <v>LÉONIE</v>
          </cell>
          <cell r="E158">
            <v>9</v>
          </cell>
          <cell r="F158">
            <v>26.75</v>
          </cell>
          <cell r="G158">
            <v>1</v>
          </cell>
          <cell r="H158">
            <v>0</v>
          </cell>
          <cell r="I158">
            <v>27.25</v>
          </cell>
        </row>
        <row r="159">
          <cell r="B159">
            <v>22001914</v>
          </cell>
          <cell r="C159" t="str">
            <v>DECOOL</v>
          </cell>
          <cell r="D159" t="str">
            <v>NOÉMIE</v>
          </cell>
          <cell r="E159">
            <v>3</v>
          </cell>
          <cell r="I159" t="str">
            <v>ABI</v>
          </cell>
        </row>
        <row r="160">
          <cell r="B160">
            <v>22106346</v>
          </cell>
          <cell r="C160" t="str">
            <v>DECUBBER</v>
          </cell>
          <cell r="D160" t="str">
            <v>LILOU</v>
          </cell>
          <cell r="E160">
            <v>3</v>
          </cell>
          <cell r="I160" t="str">
            <v>ABI</v>
          </cell>
        </row>
        <row r="161">
          <cell r="B161">
            <v>22110402</v>
          </cell>
          <cell r="C161" t="str">
            <v>DEGRAS</v>
          </cell>
          <cell r="D161" t="str">
            <v>LENNY</v>
          </cell>
          <cell r="E161">
            <v>9</v>
          </cell>
          <cell r="F161">
            <v>23.15</v>
          </cell>
          <cell r="G161">
            <v>2</v>
          </cell>
          <cell r="H161">
            <v>0</v>
          </cell>
          <cell r="I161">
            <v>24.15</v>
          </cell>
        </row>
        <row r="162">
          <cell r="B162">
            <v>22012492</v>
          </cell>
          <cell r="C162" t="str">
            <v>DEHBI</v>
          </cell>
          <cell r="D162" t="str">
            <v>MÉLISSA</v>
          </cell>
          <cell r="E162">
            <v>6</v>
          </cell>
          <cell r="F162">
            <v>25.8</v>
          </cell>
          <cell r="I162">
            <v>25.8</v>
          </cell>
        </row>
        <row r="163">
          <cell r="B163">
            <v>21905617</v>
          </cell>
          <cell r="C163" t="str">
            <v>DELANOTTE</v>
          </cell>
          <cell r="D163" t="str">
            <v>MAËL</v>
          </cell>
          <cell r="E163">
            <v>4</v>
          </cell>
          <cell r="I163" t="str">
            <v>ABI</v>
          </cell>
        </row>
        <row r="164">
          <cell r="B164">
            <v>22001626</v>
          </cell>
          <cell r="C164" t="str">
            <v>DELATOUR</v>
          </cell>
          <cell r="D164" t="str">
            <v>COLIN</v>
          </cell>
          <cell r="E164">
            <v>5</v>
          </cell>
          <cell r="F164">
            <v>38.5</v>
          </cell>
          <cell r="G164">
            <v>1</v>
          </cell>
          <cell r="I164">
            <v>39</v>
          </cell>
        </row>
        <row r="165">
          <cell r="B165">
            <v>22106573</v>
          </cell>
          <cell r="C165" t="str">
            <v>DENIS</v>
          </cell>
          <cell r="D165" t="str">
            <v>VINCENT</v>
          </cell>
          <cell r="E165">
            <v>7</v>
          </cell>
          <cell r="F165">
            <v>23.75</v>
          </cell>
          <cell r="G165">
            <v>1</v>
          </cell>
          <cell r="I165">
            <v>24.25</v>
          </cell>
        </row>
        <row r="166">
          <cell r="B166">
            <v>22112852</v>
          </cell>
          <cell r="C166" t="str">
            <v>DERDINGER</v>
          </cell>
          <cell r="D166" t="str">
            <v>NICOLAS</v>
          </cell>
          <cell r="E166">
            <v>9</v>
          </cell>
          <cell r="F166">
            <v>26.35</v>
          </cell>
          <cell r="G166">
            <v>1</v>
          </cell>
          <cell r="I166">
            <v>26.85</v>
          </cell>
        </row>
        <row r="167">
          <cell r="B167">
            <v>22105352</v>
          </cell>
          <cell r="C167" t="str">
            <v>DESCLOS</v>
          </cell>
          <cell r="D167" t="str">
            <v>SIMON</v>
          </cell>
          <cell r="E167">
            <v>8</v>
          </cell>
          <cell r="F167">
            <v>25.9</v>
          </cell>
          <cell r="G167">
            <v>1</v>
          </cell>
          <cell r="H167">
            <v>0</v>
          </cell>
          <cell r="I167">
            <v>26.4</v>
          </cell>
        </row>
        <row r="168">
          <cell r="B168">
            <v>22003137</v>
          </cell>
          <cell r="C168" t="str">
            <v>DEUSCHER</v>
          </cell>
          <cell r="D168" t="str">
            <v>VALENTIN</v>
          </cell>
          <cell r="E168">
            <v>4</v>
          </cell>
          <cell r="I168" t="str">
            <v>ABI</v>
          </cell>
        </row>
        <row r="169">
          <cell r="B169">
            <v>22114635</v>
          </cell>
          <cell r="C169" t="str">
            <v>DI BLASI</v>
          </cell>
          <cell r="D169" t="str">
            <v>ANGELO</v>
          </cell>
          <cell r="E169">
            <v>8</v>
          </cell>
          <cell r="F169">
            <v>22.3</v>
          </cell>
          <cell r="I169">
            <v>22.3</v>
          </cell>
        </row>
        <row r="170">
          <cell r="B170">
            <v>22110685</v>
          </cell>
          <cell r="C170" t="str">
            <v>DIALLO</v>
          </cell>
          <cell r="D170" t="str">
            <v>TIERNO-TUMANI</v>
          </cell>
          <cell r="E170">
            <v>8</v>
          </cell>
          <cell r="F170">
            <v>24.6</v>
          </cell>
          <cell r="G170">
            <v>1</v>
          </cell>
          <cell r="I170">
            <v>25.1</v>
          </cell>
        </row>
        <row r="171">
          <cell r="B171">
            <v>22108836</v>
          </cell>
          <cell r="C171" t="str">
            <v>DIARRA</v>
          </cell>
          <cell r="D171" t="str">
            <v>DAH</v>
          </cell>
          <cell r="E171">
            <v>9</v>
          </cell>
          <cell r="F171">
            <v>23</v>
          </cell>
          <cell r="I171">
            <v>23</v>
          </cell>
        </row>
        <row r="172">
          <cell r="B172">
            <v>22008633</v>
          </cell>
          <cell r="C172" t="str">
            <v>DIB</v>
          </cell>
          <cell r="D172" t="str">
            <v>NASSIM /RAYANNE</v>
          </cell>
          <cell r="E172">
            <v>4</v>
          </cell>
          <cell r="F172">
            <v>23.85</v>
          </cell>
          <cell r="I172">
            <v>23.85</v>
          </cell>
        </row>
        <row r="173">
          <cell r="B173">
            <v>22112401</v>
          </cell>
          <cell r="C173" t="str">
            <v>DIDIER</v>
          </cell>
          <cell r="D173" t="str">
            <v>BENJAMIN</v>
          </cell>
          <cell r="E173">
            <v>9</v>
          </cell>
          <cell r="F173">
            <v>22.1</v>
          </cell>
          <cell r="G173">
            <v>2</v>
          </cell>
          <cell r="I173">
            <v>23.1</v>
          </cell>
        </row>
        <row r="174">
          <cell r="B174">
            <v>22013896</v>
          </cell>
          <cell r="C174" t="str">
            <v>DIEBOLD</v>
          </cell>
          <cell r="D174" t="str">
            <v>VINCENT</v>
          </cell>
          <cell r="E174">
            <v>3</v>
          </cell>
          <cell r="F174">
            <v>21.6</v>
          </cell>
          <cell r="G174">
            <v>0</v>
          </cell>
          <cell r="H174">
            <v>0</v>
          </cell>
          <cell r="I174">
            <v>21.6</v>
          </cell>
        </row>
        <row r="175">
          <cell r="B175">
            <v>22120003</v>
          </cell>
          <cell r="C175" t="str">
            <v>DI-MEGLIO</v>
          </cell>
          <cell r="D175" t="str">
            <v>HUGO</v>
          </cell>
          <cell r="E175">
            <v>8</v>
          </cell>
          <cell r="F175">
            <v>22.95</v>
          </cell>
          <cell r="G175">
            <v>0</v>
          </cell>
          <cell r="H175">
            <v>0</v>
          </cell>
          <cell r="I175">
            <v>22.95</v>
          </cell>
        </row>
        <row r="176">
          <cell r="B176">
            <v>22011845</v>
          </cell>
          <cell r="C176" t="str">
            <v>DINAR</v>
          </cell>
          <cell r="D176" t="str">
            <v>ATILA</v>
          </cell>
          <cell r="E176">
            <v>8</v>
          </cell>
          <cell r="I176" t="str">
            <v>ABI</v>
          </cell>
        </row>
        <row r="177">
          <cell r="B177">
            <v>22006827</v>
          </cell>
          <cell r="C177" t="str">
            <v>DJORDJEVIC</v>
          </cell>
          <cell r="D177" t="str">
            <v>NOA</v>
          </cell>
          <cell r="E177">
            <v>9</v>
          </cell>
          <cell r="I177" t="str">
            <v>ABI</v>
          </cell>
        </row>
        <row r="178">
          <cell r="B178">
            <v>22010734</v>
          </cell>
          <cell r="C178" t="str">
            <v>DOLIS</v>
          </cell>
          <cell r="D178" t="str">
            <v>LAETITIA</v>
          </cell>
          <cell r="E178">
            <v>4</v>
          </cell>
          <cell r="F178">
            <v>26.85</v>
          </cell>
          <cell r="I178">
            <v>26.85</v>
          </cell>
        </row>
        <row r="179">
          <cell r="B179">
            <v>22119793</v>
          </cell>
          <cell r="C179" t="str">
            <v>DOLOU</v>
          </cell>
          <cell r="D179" t="str">
            <v>GWENHAËL</v>
          </cell>
          <cell r="E179">
            <v>5</v>
          </cell>
          <cell r="F179">
            <v>28.9</v>
          </cell>
          <cell r="G179">
            <v>1</v>
          </cell>
          <cell r="H179">
            <v>0</v>
          </cell>
          <cell r="I179">
            <v>29.4</v>
          </cell>
        </row>
        <row r="180">
          <cell r="B180">
            <v>22112276</v>
          </cell>
          <cell r="C180" t="str">
            <v>DOMENJOUD</v>
          </cell>
          <cell r="D180" t="str">
            <v>LISE</v>
          </cell>
          <cell r="E180">
            <v>8</v>
          </cell>
          <cell r="I180" t="str">
            <v>ABI</v>
          </cell>
        </row>
        <row r="181">
          <cell r="B181">
            <v>22107396</v>
          </cell>
          <cell r="C181" t="str">
            <v>DONES</v>
          </cell>
          <cell r="D181" t="str">
            <v>LÉA</v>
          </cell>
          <cell r="E181">
            <v>8</v>
          </cell>
          <cell r="F181">
            <v>26.6</v>
          </cell>
          <cell r="G181">
            <v>1</v>
          </cell>
          <cell r="H181">
            <v>0</v>
          </cell>
          <cell r="I181">
            <v>27.1</v>
          </cell>
        </row>
        <row r="182">
          <cell r="B182">
            <v>22112237</v>
          </cell>
          <cell r="C182" t="str">
            <v>DUDEZAC</v>
          </cell>
          <cell r="D182" t="str">
            <v>CAMILLE</v>
          </cell>
          <cell r="E182">
            <v>4</v>
          </cell>
          <cell r="F182">
            <v>27.5</v>
          </cell>
          <cell r="I182">
            <v>27.5</v>
          </cell>
        </row>
        <row r="183">
          <cell r="B183">
            <v>22007492</v>
          </cell>
          <cell r="C183" t="str">
            <v>DUPONT</v>
          </cell>
          <cell r="D183" t="str">
            <v>LAURIANE</v>
          </cell>
          <cell r="E183">
            <v>3</v>
          </cell>
          <cell r="I183" t="str">
            <v>ABI</v>
          </cell>
        </row>
        <row r="184">
          <cell r="B184">
            <v>22107525</v>
          </cell>
          <cell r="C184" t="str">
            <v>DUPREY</v>
          </cell>
          <cell r="D184" t="str">
            <v>HÉLOÏSE</v>
          </cell>
          <cell r="E184">
            <v>1</v>
          </cell>
          <cell r="I184" t="str">
            <v>ABI</v>
          </cell>
        </row>
        <row r="185">
          <cell r="B185">
            <v>22105065</v>
          </cell>
          <cell r="C185" t="str">
            <v>DUPREZ</v>
          </cell>
          <cell r="D185" t="str">
            <v>CHARLES</v>
          </cell>
          <cell r="E185">
            <v>9</v>
          </cell>
          <cell r="F185">
            <v>24</v>
          </cell>
          <cell r="G185">
            <v>1</v>
          </cell>
          <cell r="I185">
            <v>24.5</v>
          </cell>
        </row>
        <row r="186">
          <cell r="B186">
            <v>22011960</v>
          </cell>
          <cell r="C186" t="str">
            <v>DUQUE</v>
          </cell>
          <cell r="D186" t="str">
            <v>VICTOR</v>
          </cell>
          <cell r="E186">
            <v>4</v>
          </cell>
          <cell r="I186" t="str">
            <v>ABI</v>
          </cell>
        </row>
        <row r="187">
          <cell r="B187">
            <v>22010830</v>
          </cell>
          <cell r="C187" t="str">
            <v>DURANTON-KATCHAVENDA</v>
          </cell>
          <cell r="D187" t="str">
            <v>LINO</v>
          </cell>
          <cell r="E187">
            <v>3</v>
          </cell>
          <cell r="I187" t="str">
            <v>ABI</v>
          </cell>
        </row>
        <row r="188">
          <cell r="B188">
            <v>22005658</v>
          </cell>
          <cell r="C188" t="str">
            <v>DUSEHU</v>
          </cell>
          <cell r="D188" t="str">
            <v>NATHAN</v>
          </cell>
          <cell r="E188">
            <v>7</v>
          </cell>
          <cell r="I188" t="str">
            <v>ABI</v>
          </cell>
        </row>
        <row r="189">
          <cell r="B189">
            <v>22007122</v>
          </cell>
          <cell r="C189" t="str">
            <v>DUSSART</v>
          </cell>
          <cell r="D189" t="str">
            <v>CLOTILDE</v>
          </cell>
          <cell r="E189">
            <v>5</v>
          </cell>
          <cell r="I189" t="str">
            <v>ABI</v>
          </cell>
        </row>
        <row r="190">
          <cell r="B190">
            <v>22119519</v>
          </cell>
          <cell r="C190" t="str">
            <v>DUVERNOIR</v>
          </cell>
          <cell r="D190" t="str">
            <v>JULIEN</v>
          </cell>
          <cell r="E190">
            <v>1</v>
          </cell>
          <cell r="I190" t="str">
            <v>ABI</v>
          </cell>
        </row>
        <row r="191">
          <cell r="B191">
            <v>22112013</v>
          </cell>
          <cell r="C191" t="str">
            <v>DZIGAL</v>
          </cell>
          <cell r="D191" t="str">
            <v>MERDAN</v>
          </cell>
          <cell r="E191">
            <v>7</v>
          </cell>
          <cell r="F191">
            <v>29.1</v>
          </cell>
          <cell r="G191">
            <v>3</v>
          </cell>
          <cell r="H191">
            <v>0</v>
          </cell>
          <cell r="I191">
            <v>30.6</v>
          </cell>
        </row>
        <row r="192">
          <cell r="B192">
            <v>22111459</v>
          </cell>
          <cell r="C192" t="str">
            <v>EDEL</v>
          </cell>
          <cell r="D192" t="str">
            <v>THIBAUT</v>
          </cell>
          <cell r="E192">
            <v>6</v>
          </cell>
          <cell r="F192">
            <v>23.1</v>
          </cell>
          <cell r="G192">
            <v>0</v>
          </cell>
          <cell r="H192">
            <v>0</v>
          </cell>
          <cell r="I192">
            <v>23.1</v>
          </cell>
        </row>
        <row r="193">
          <cell r="B193">
            <v>22015982</v>
          </cell>
          <cell r="C193" t="str">
            <v>EHLERS</v>
          </cell>
          <cell r="D193" t="str">
            <v>SVEN</v>
          </cell>
          <cell r="E193">
            <v>7</v>
          </cell>
          <cell r="I193" t="str">
            <v>ABI</v>
          </cell>
        </row>
        <row r="194">
          <cell r="B194">
            <v>22105346</v>
          </cell>
          <cell r="C194" t="str">
            <v>EHRHARD</v>
          </cell>
          <cell r="D194" t="str">
            <v>SARAH</v>
          </cell>
          <cell r="E194">
            <v>10</v>
          </cell>
          <cell r="F194">
            <v>30.75</v>
          </cell>
          <cell r="G194">
            <v>3</v>
          </cell>
          <cell r="H194">
            <v>0</v>
          </cell>
          <cell r="I194">
            <v>32.25</v>
          </cell>
        </row>
        <row r="195">
          <cell r="B195">
            <v>22007464</v>
          </cell>
          <cell r="C195" t="str">
            <v>EHSAN ZIAH</v>
          </cell>
          <cell r="D195" t="str">
            <v>TOM</v>
          </cell>
          <cell r="E195">
            <v>5</v>
          </cell>
          <cell r="F195">
            <v>27.8</v>
          </cell>
          <cell r="I195">
            <v>27.8</v>
          </cell>
        </row>
        <row r="196">
          <cell r="B196">
            <v>21905629</v>
          </cell>
          <cell r="C196" t="str">
            <v>EL ARABI</v>
          </cell>
          <cell r="D196" t="str">
            <v>ZAKARIA</v>
          </cell>
          <cell r="E196">
            <v>5</v>
          </cell>
          <cell r="I196" t="str">
            <v>ABI</v>
          </cell>
        </row>
        <row r="197">
          <cell r="B197">
            <v>22111185</v>
          </cell>
          <cell r="C197" t="str">
            <v>EL HANA</v>
          </cell>
          <cell r="D197" t="str">
            <v>NAEL</v>
          </cell>
          <cell r="E197">
            <v>8</v>
          </cell>
          <cell r="F197">
            <v>26.1</v>
          </cell>
          <cell r="G197">
            <v>3</v>
          </cell>
          <cell r="I197">
            <v>27.6</v>
          </cell>
        </row>
        <row r="198">
          <cell r="B198">
            <v>22007265</v>
          </cell>
          <cell r="C198" t="str">
            <v>EL IDRISSI</v>
          </cell>
          <cell r="D198" t="str">
            <v>IBRAHIM</v>
          </cell>
          <cell r="E198">
            <v>3</v>
          </cell>
          <cell r="I198" t="str">
            <v>ABI</v>
          </cell>
        </row>
        <row r="199">
          <cell r="B199">
            <v>22109640</v>
          </cell>
          <cell r="C199" t="str">
            <v>EL MANSSOURI</v>
          </cell>
          <cell r="D199" t="str">
            <v>AYOUB</v>
          </cell>
          <cell r="E199">
            <v>8</v>
          </cell>
          <cell r="F199">
            <v>22.8</v>
          </cell>
          <cell r="G199">
            <v>1</v>
          </cell>
          <cell r="H199">
            <v>0</v>
          </cell>
          <cell r="I199">
            <v>23.3</v>
          </cell>
        </row>
        <row r="200">
          <cell r="B200">
            <v>22119193</v>
          </cell>
          <cell r="C200" t="str">
            <v>EL MOUNAOUI</v>
          </cell>
          <cell r="D200" t="str">
            <v>INES</v>
          </cell>
          <cell r="E200">
            <v>10</v>
          </cell>
          <cell r="I200" t="str">
            <v>ABI</v>
          </cell>
        </row>
        <row r="201">
          <cell r="B201">
            <v>22100282</v>
          </cell>
          <cell r="C201" t="str">
            <v>ELALI</v>
          </cell>
          <cell r="D201" t="str">
            <v>ABDUL KARIM</v>
          </cell>
          <cell r="E201">
            <v>1</v>
          </cell>
          <cell r="F201">
            <v>31.5</v>
          </cell>
          <cell r="G201">
            <v>1</v>
          </cell>
          <cell r="I201">
            <v>32</v>
          </cell>
        </row>
        <row r="202">
          <cell r="B202">
            <v>22009293</v>
          </cell>
          <cell r="C202" t="str">
            <v>ENDERLIN</v>
          </cell>
          <cell r="D202" t="str">
            <v>LAURIE</v>
          </cell>
          <cell r="E202">
            <v>7</v>
          </cell>
          <cell r="I202" t="str">
            <v>ABI</v>
          </cell>
        </row>
        <row r="203">
          <cell r="B203">
            <v>22112562</v>
          </cell>
          <cell r="C203" t="str">
            <v>ENNIH</v>
          </cell>
          <cell r="D203" t="str">
            <v>HOUYEM</v>
          </cell>
          <cell r="E203">
            <v>5</v>
          </cell>
          <cell r="F203">
            <v>34.450000000000003</v>
          </cell>
          <cell r="G203">
            <v>1</v>
          </cell>
          <cell r="H203">
            <v>0</v>
          </cell>
          <cell r="I203">
            <v>34.950000000000003</v>
          </cell>
        </row>
        <row r="204">
          <cell r="B204">
            <v>22111914</v>
          </cell>
          <cell r="C204" t="str">
            <v>ERCAN</v>
          </cell>
          <cell r="D204" t="str">
            <v>NUMAN</v>
          </cell>
          <cell r="E204">
            <v>3</v>
          </cell>
          <cell r="F204">
            <v>22.7</v>
          </cell>
          <cell r="I204">
            <v>22.7</v>
          </cell>
        </row>
        <row r="205">
          <cell r="B205">
            <v>22105542</v>
          </cell>
          <cell r="C205" t="str">
            <v>ERHART</v>
          </cell>
          <cell r="D205" t="str">
            <v>LÉON</v>
          </cell>
          <cell r="E205">
            <v>5</v>
          </cell>
          <cell r="F205" t="str">
            <v>DISP</v>
          </cell>
          <cell r="G205">
            <v>0</v>
          </cell>
          <cell r="H205">
            <v>0</v>
          </cell>
          <cell r="I205" t="str">
            <v>DSP</v>
          </cell>
        </row>
        <row r="206">
          <cell r="B206">
            <v>22102895</v>
          </cell>
          <cell r="C206" t="str">
            <v>ESCHBACH</v>
          </cell>
          <cell r="D206" t="str">
            <v>THOMAS</v>
          </cell>
          <cell r="E206">
            <v>9</v>
          </cell>
          <cell r="F206">
            <v>24.78</v>
          </cell>
          <cell r="G206">
            <v>1</v>
          </cell>
          <cell r="H206">
            <v>0</v>
          </cell>
          <cell r="I206">
            <v>25.28</v>
          </cell>
        </row>
        <row r="207">
          <cell r="B207">
            <v>22015623</v>
          </cell>
          <cell r="C207" t="str">
            <v>ESTIOT</v>
          </cell>
          <cell r="D207" t="str">
            <v>HUGO</v>
          </cell>
          <cell r="E207">
            <v>3</v>
          </cell>
          <cell r="F207">
            <v>23.6</v>
          </cell>
          <cell r="G207">
            <v>1</v>
          </cell>
          <cell r="I207">
            <v>24.1</v>
          </cell>
        </row>
        <row r="208">
          <cell r="B208">
            <v>22114469</v>
          </cell>
          <cell r="C208" t="str">
            <v>ETTWILLER</v>
          </cell>
          <cell r="D208" t="str">
            <v>GAËL</v>
          </cell>
          <cell r="E208">
            <v>2</v>
          </cell>
          <cell r="F208">
            <v>25.4</v>
          </cell>
          <cell r="I208">
            <v>25.4</v>
          </cell>
        </row>
        <row r="209">
          <cell r="B209">
            <v>22104407</v>
          </cell>
          <cell r="C209" t="str">
            <v>FABRE</v>
          </cell>
          <cell r="D209" t="str">
            <v>LÉO</v>
          </cell>
          <cell r="E209">
            <v>8</v>
          </cell>
          <cell r="F209">
            <v>23.5</v>
          </cell>
          <cell r="G209">
            <v>1</v>
          </cell>
          <cell r="I209">
            <v>24</v>
          </cell>
        </row>
        <row r="210">
          <cell r="B210">
            <v>22011103</v>
          </cell>
          <cell r="C210" t="str">
            <v>FAGOT</v>
          </cell>
          <cell r="D210" t="str">
            <v>YAËL</v>
          </cell>
          <cell r="E210">
            <v>7</v>
          </cell>
          <cell r="I210" t="str">
            <v>ABI</v>
          </cell>
        </row>
        <row r="211">
          <cell r="B211">
            <v>22106942</v>
          </cell>
          <cell r="C211" t="str">
            <v>FALGON</v>
          </cell>
          <cell r="D211" t="str">
            <v>JULIE</v>
          </cell>
          <cell r="E211">
            <v>7</v>
          </cell>
          <cell r="F211">
            <v>25.1</v>
          </cell>
          <cell r="I211">
            <v>25.1</v>
          </cell>
        </row>
        <row r="212">
          <cell r="B212">
            <v>22106200</v>
          </cell>
          <cell r="C212" t="str">
            <v>FARNER--STOLL</v>
          </cell>
          <cell r="D212" t="str">
            <v>MATHIEU</v>
          </cell>
          <cell r="E212">
            <v>9</v>
          </cell>
          <cell r="F212">
            <v>23</v>
          </cell>
          <cell r="I212">
            <v>23</v>
          </cell>
        </row>
        <row r="213">
          <cell r="B213">
            <v>22102602</v>
          </cell>
          <cell r="C213" t="str">
            <v>FAUFAU</v>
          </cell>
          <cell r="D213" t="str">
            <v>JASON</v>
          </cell>
          <cell r="E213">
            <v>5</v>
          </cell>
          <cell r="F213">
            <v>23.5</v>
          </cell>
          <cell r="G213">
            <v>1</v>
          </cell>
          <cell r="I213">
            <v>24</v>
          </cell>
        </row>
        <row r="214">
          <cell r="B214">
            <v>22116456</v>
          </cell>
          <cell r="C214" t="str">
            <v>FEISTHAUER</v>
          </cell>
          <cell r="D214" t="str">
            <v>YANNIS</v>
          </cell>
          <cell r="E214">
            <v>2</v>
          </cell>
          <cell r="I214" t="str">
            <v>ABI</v>
          </cell>
        </row>
        <row r="215">
          <cell r="B215">
            <v>22109208</v>
          </cell>
          <cell r="C215" t="str">
            <v>FELMY</v>
          </cell>
          <cell r="D215" t="str">
            <v>TITOUAN</v>
          </cell>
          <cell r="E215">
            <v>5</v>
          </cell>
          <cell r="F215">
            <v>22.7</v>
          </cell>
          <cell r="I215">
            <v>22.7</v>
          </cell>
        </row>
        <row r="216">
          <cell r="B216">
            <v>22120090</v>
          </cell>
          <cell r="C216" t="str">
            <v>FERNANDEZ</v>
          </cell>
          <cell r="D216" t="str">
            <v>TIMOTHE</v>
          </cell>
          <cell r="E216">
            <v>2</v>
          </cell>
          <cell r="F216">
            <v>22.84</v>
          </cell>
          <cell r="G216">
            <v>0</v>
          </cell>
          <cell r="H216">
            <v>0</v>
          </cell>
          <cell r="I216">
            <v>22.84</v>
          </cell>
        </row>
        <row r="217">
          <cell r="B217">
            <v>22108611</v>
          </cell>
          <cell r="C217" t="str">
            <v>FERREIRA</v>
          </cell>
          <cell r="D217" t="str">
            <v>SAMI</v>
          </cell>
          <cell r="E217">
            <v>8</v>
          </cell>
          <cell r="F217">
            <v>21.75</v>
          </cell>
          <cell r="G217">
            <v>6</v>
          </cell>
          <cell r="H217">
            <v>0</v>
          </cell>
          <cell r="I217">
            <v>24.75</v>
          </cell>
        </row>
        <row r="218">
          <cell r="B218">
            <v>22112516</v>
          </cell>
          <cell r="C218" t="str">
            <v>FERRY</v>
          </cell>
          <cell r="D218" t="str">
            <v>LOUIS</v>
          </cell>
          <cell r="E218">
            <v>3</v>
          </cell>
          <cell r="F218">
            <v>26.3</v>
          </cell>
          <cell r="G218">
            <v>1</v>
          </cell>
          <cell r="H218">
            <v>0</v>
          </cell>
          <cell r="I218">
            <v>26.8</v>
          </cell>
        </row>
        <row r="219">
          <cell r="B219">
            <v>22013296</v>
          </cell>
          <cell r="C219" t="str">
            <v>FERUZI</v>
          </cell>
          <cell r="D219" t="str">
            <v>MARINE</v>
          </cell>
          <cell r="E219">
            <v>1</v>
          </cell>
          <cell r="I219" t="str">
            <v>ABI</v>
          </cell>
        </row>
        <row r="220">
          <cell r="B220">
            <v>22105712</v>
          </cell>
          <cell r="C220" t="str">
            <v>FICHTER</v>
          </cell>
          <cell r="D220" t="str">
            <v>LOUIS</v>
          </cell>
          <cell r="E220">
            <v>10</v>
          </cell>
          <cell r="F220">
            <v>22.15</v>
          </cell>
          <cell r="G220">
            <v>0</v>
          </cell>
          <cell r="H220">
            <v>0</v>
          </cell>
          <cell r="I220">
            <v>22.15</v>
          </cell>
        </row>
        <row r="221">
          <cell r="B221">
            <v>22107397</v>
          </cell>
          <cell r="C221" t="str">
            <v>FITTERER</v>
          </cell>
          <cell r="D221" t="str">
            <v>LUCAS</v>
          </cell>
          <cell r="E221">
            <v>10</v>
          </cell>
          <cell r="I221" t="str">
            <v>ABI</v>
          </cell>
        </row>
        <row r="222">
          <cell r="B222">
            <v>22107659</v>
          </cell>
          <cell r="C222" t="str">
            <v>FIX</v>
          </cell>
          <cell r="D222" t="str">
            <v>THOMAS</v>
          </cell>
          <cell r="E222">
            <v>1</v>
          </cell>
          <cell r="F222">
            <v>23.6</v>
          </cell>
          <cell r="G222">
            <v>0</v>
          </cell>
          <cell r="H222">
            <v>0</v>
          </cell>
          <cell r="I222">
            <v>23.6</v>
          </cell>
        </row>
        <row r="223">
          <cell r="B223">
            <v>22106493</v>
          </cell>
          <cell r="C223" t="str">
            <v>FOND</v>
          </cell>
          <cell r="D223" t="str">
            <v>ALEXIS</v>
          </cell>
          <cell r="E223">
            <v>2</v>
          </cell>
          <cell r="F223">
            <v>24</v>
          </cell>
          <cell r="G223">
            <v>3</v>
          </cell>
          <cell r="I223">
            <v>25.5</v>
          </cell>
        </row>
        <row r="224">
          <cell r="B224">
            <v>22113762</v>
          </cell>
          <cell r="C224" t="str">
            <v>FORTES GOMES</v>
          </cell>
          <cell r="D224" t="str">
            <v>BRYAN</v>
          </cell>
          <cell r="E224">
            <v>6</v>
          </cell>
          <cell r="F224">
            <v>24.25</v>
          </cell>
          <cell r="G224">
            <v>5</v>
          </cell>
          <cell r="H224">
            <v>0</v>
          </cell>
          <cell r="I224">
            <v>26.75</v>
          </cell>
        </row>
        <row r="225">
          <cell r="B225">
            <v>22106228</v>
          </cell>
          <cell r="C225" t="str">
            <v>FORTHOFFER</v>
          </cell>
          <cell r="D225" t="str">
            <v>MARINE</v>
          </cell>
          <cell r="E225">
            <v>5</v>
          </cell>
          <cell r="F225">
            <v>27.3</v>
          </cell>
          <cell r="I225">
            <v>27.3</v>
          </cell>
        </row>
        <row r="226">
          <cell r="B226">
            <v>22112036</v>
          </cell>
          <cell r="C226" t="str">
            <v>FOURIER</v>
          </cell>
          <cell r="D226" t="str">
            <v>AXEL</v>
          </cell>
          <cell r="E226">
            <v>3</v>
          </cell>
          <cell r="F226">
            <v>24.1</v>
          </cell>
          <cell r="G226">
            <v>1</v>
          </cell>
          <cell r="H226">
            <v>0</v>
          </cell>
          <cell r="I226">
            <v>24.6</v>
          </cell>
        </row>
        <row r="227">
          <cell r="B227">
            <v>21905701</v>
          </cell>
          <cell r="C227" t="str">
            <v>FRANCIS</v>
          </cell>
          <cell r="D227" t="str">
            <v>YANNIS</v>
          </cell>
          <cell r="E227">
            <v>5</v>
          </cell>
          <cell r="I227" t="str">
            <v>ABI</v>
          </cell>
        </row>
        <row r="228">
          <cell r="B228">
            <v>22120139</v>
          </cell>
          <cell r="C228" t="str">
            <v>FRANCOIS</v>
          </cell>
          <cell r="D228" t="str">
            <v>LUCAS</v>
          </cell>
          <cell r="E228">
            <v>10</v>
          </cell>
          <cell r="F228">
            <v>25.6</v>
          </cell>
          <cell r="G228">
            <v>0</v>
          </cell>
          <cell r="H228">
            <v>0</v>
          </cell>
          <cell r="I228">
            <v>25.6</v>
          </cell>
        </row>
        <row r="229">
          <cell r="B229">
            <v>22113431</v>
          </cell>
          <cell r="C229" t="str">
            <v>FRASSINELLI</v>
          </cell>
          <cell r="D229" t="str">
            <v>MARTIN</v>
          </cell>
          <cell r="E229">
            <v>7</v>
          </cell>
          <cell r="F229">
            <v>23</v>
          </cell>
          <cell r="G229">
            <v>0</v>
          </cell>
          <cell r="H229">
            <v>0</v>
          </cell>
          <cell r="I229">
            <v>23</v>
          </cell>
        </row>
        <row r="230">
          <cell r="B230">
            <v>22102438</v>
          </cell>
          <cell r="C230" t="str">
            <v>FRINDEL</v>
          </cell>
          <cell r="D230" t="str">
            <v>LEO</v>
          </cell>
          <cell r="E230">
            <v>8</v>
          </cell>
          <cell r="F230">
            <v>23.65</v>
          </cell>
          <cell r="I230">
            <v>23.65</v>
          </cell>
        </row>
        <row r="231">
          <cell r="B231">
            <v>22107838</v>
          </cell>
          <cell r="C231" t="str">
            <v>FRITZ</v>
          </cell>
          <cell r="D231" t="str">
            <v>LINDA</v>
          </cell>
          <cell r="E231">
            <v>1</v>
          </cell>
          <cell r="F231">
            <v>24.19</v>
          </cell>
          <cell r="G231">
            <v>1</v>
          </cell>
          <cell r="H231">
            <v>0</v>
          </cell>
          <cell r="I231">
            <v>24.69</v>
          </cell>
        </row>
        <row r="232">
          <cell r="B232">
            <v>22006465</v>
          </cell>
          <cell r="C232" t="str">
            <v>FUCHS</v>
          </cell>
          <cell r="D232" t="str">
            <v>PAUL</v>
          </cell>
          <cell r="E232">
            <v>4</v>
          </cell>
          <cell r="F232">
            <v>22.8</v>
          </cell>
          <cell r="G232">
            <v>1</v>
          </cell>
          <cell r="H232">
            <v>0</v>
          </cell>
          <cell r="I232">
            <v>23.3</v>
          </cell>
        </row>
        <row r="233">
          <cell r="B233">
            <v>22103676</v>
          </cell>
          <cell r="C233" t="str">
            <v>FUCHS</v>
          </cell>
          <cell r="D233" t="str">
            <v>VALENTIN</v>
          </cell>
          <cell r="E233">
            <v>3</v>
          </cell>
          <cell r="F233">
            <v>22.2</v>
          </cell>
          <cell r="G233">
            <v>1</v>
          </cell>
          <cell r="H233">
            <v>1</v>
          </cell>
          <cell r="I233">
            <v>24.7</v>
          </cell>
        </row>
        <row r="234">
          <cell r="B234">
            <v>22108667</v>
          </cell>
          <cell r="C234" t="str">
            <v>FUTSCHIK</v>
          </cell>
          <cell r="D234" t="str">
            <v>BENJAMIN</v>
          </cell>
          <cell r="E234">
            <v>8</v>
          </cell>
          <cell r="F234">
            <v>22.06</v>
          </cell>
          <cell r="G234">
            <v>1</v>
          </cell>
          <cell r="H234">
            <v>0</v>
          </cell>
          <cell r="I234">
            <v>22.56</v>
          </cell>
        </row>
        <row r="235">
          <cell r="B235">
            <v>22015504</v>
          </cell>
          <cell r="C235" t="str">
            <v>GABOR</v>
          </cell>
          <cell r="D235" t="str">
            <v>STEVEN</v>
          </cell>
          <cell r="E235">
            <v>7</v>
          </cell>
          <cell r="I235" t="str">
            <v>ABI</v>
          </cell>
        </row>
        <row r="236">
          <cell r="B236">
            <v>22100118</v>
          </cell>
          <cell r="C236" t="str">
            <v>GALLARD</v>
          </cell>
          <cell r="D236" t="str">
            <v>ANTOINE</v>
          </cell>
          <cell r="E236">
            <v>10</v>
          </cell>
          <cell r="F236">
            <v>24.15</v>
          </cell>
          <cell r="G236">
            <v>1</v>
          </cell>
          <cell r="H236">
            <v>1</v>
          </cell>
          <cell r="I236">
            <v>26.65</v>
          </cell>
        </row>
        <row r="237">
          <cell r="B237">
            <v>22009399</v>
          </cell>
          <cell r="C237" t="str">
            <v>GALLIATH</v>
          </cell>
          <cell r="D237" t="str">
            <v>ADRIEN</v>
          </cell>
          <cell r="E237">
            <v>5</v>
          </cell>
          <cell r="I237" t="str">
            <v>ABI</v>
          </cell>
        </row>
        <row r="238">
          <cell r="B238">
            <v>22006628</v>
          </cell>
          <cell r="C238" t="str">
            <v>GANGLOFF</v>
          </cell>
          <cell r="D238" t="str">
            <v>ÉMILIE</v>
          </cell>
          <cell r="E238">
            <v>5</v>
          </cell>
          <cell r="F238">
            <v>27.15</v>
          </cell>
          <cell r="I238">
            <v>27.15</v>
          </cell>
        </row>
        <row r="239">
          <cell r="B239">
            <v>22102043</v>
          </cell>
          <cell r="C239" t="str">
            <v>GARCIA</v>
          </cell>
          <cell r="D239" t="str">
            <v>NICOLAS</v>
          </cell>
          <cell r="E239">
            <v>8</v>
          </cell>
          <cell r="F239">
            <v>21.9</v>
          </cell>
          <cell r="I239">
            <v>21.9</v>
          </cell>
        </row>
        <row r="240">
          <cell r="B240">
            <v>22023438</v>
          </cell>
          <cell r="C240" t="str">
            <v>GARIN</v>
          </cell>
          <cell r="D240" t="str">
            <v>MELANIE</v>
          </cell>
          <cell r="E240">
            <v>7</v>
          </cell>
          <cell r="F240">
            <v>27.2</v>
          </cell>
          <cell r="G240">
            <v>3</v>
          </cell>
          <cell r="I240">
            <v>28.7</v>
          </cell>
        </row>
        <row r="241">
          <cell r="B241">
            <v>22108661</v>
          </cell>
          <cell r="C241" t="str">
            <v>GASPARRI</v>
          </cell>
          <cell r="D241" t="str">
            <v>EMELINE</v>
          </cell>
          <cell r="E241">
            <v>7</v>
          </cell>
          <cell r="F241">
            <v>26.88</v>
          </cell>
          <cell r="G241">
            <v>1</v>
          </cell>
          <cell r="H241">
            <v>1</v>
          </cell>
          <cell r="I241">
            <v>29.38</v>
          </cell>
        </row>
        <row r="242">
          <cell r="B242">
            <v>22104542</v>
          </cell>
          <cell r="C242" t="str">
            <v>GEOFFROY</v>
          </cell>
          <cell r="D242" t="str">
            <v>AMANDINE</v>
          </cell>
          <cell r="E242">
            <v>5</v>
          </cell>
          <cell r="F242">
            <v>32.299999999999997</v>
          </cell>
          <cell r="G242">
            <v>1</v>
          </cell>
          <cell r="H242">
            <v>0</v>
          </cell>
          <cell r="I242">
            <v>32.799999999999997</v>
          </cell>
        </row>
        <row r="243">
          <cell r="B243">
            <v>22115288</v>
          </cell>
          <cell r="C243" t="str">
            <v>GERHARD</v>
          </cell>
          <cell r="D243" t="str">
            <v>HUGO</v>
          </cell>
          <cell r="E243">
            <v>8</v>
          </cell>
          <cell r="F243">
            <v>23.3</v>
          </cell>
          <cell r="G243">
            <v>2</v>
          </cell>
          <cell r="H243">
            <v>0</v>
          </cell>
          <cell r="I243">
            <v>24.3</v>
          </cell>
        </row>
        <row r="244">
          <cell r="B244">
            <v>22117883</v>
          </cell>
          <cell r="C244" t="str">
            <v>GERVAIS</v>
          </cell>
          <cell r="D244" t="str">
            <v>KIYÂN NILS</v>
          </cell>
          <cell r="E244">
            <v>7</v>
          </cell>
          <cell r="F244">
            <v>23.18</v>
          </cell>
          <cell r="G244">
            <v>2</v>
          </cell>
          <cell r="H244">
            <v>0</v>
          </cell>
          <cell r="I244">
            <v>24.18</v>
          </cell>
        </row>
        <row r="245">
          <cell r="B245">
            <v>22108552</v>
          </cell>
          <cell r="C245" t="str">
            <v>GESLIN</v>
          </cell>
          <cell r="D245" t="str">
            <v>ELOAN</v>
          </cell>
          <cell r="E245">
            <v>8</v>
          </cell>
          <cell r="F245">
            <v>22.75</v>
          </cell>
          <cell r="G245">
            <v>0</v>
          </cell>
          <cell r="H245">
            <v>0</v>
          </cell>
          <cell r="I245">
            <v>22.75</v>
          </cell>
        </row>
        <row r="246">
          <cell r="B246">
            <v>22111428</v>
          </cell>
          <cell r="C246" t="str">
            <v>GHEMET</v>
          </cell>
          <cell r="D246" t="str">
            <v>WHALID</v>
          </cell>
          <cell r="E246">
            <v>7</v>
          </cell>
          <cell r="F246">
            <v>24.03</v>
          </cell>
          <cell r="G246">
            <v>2</v>
          </cell>
          <cell r="H246">
            <v>0</v>
          </cell>
          <cell r="I246">
            <v>25.03</v>
          </cell>
        </row>
        <row r="247">
          <cell r="B247">
            <v>22106772</v>
          </cell>
          <cell r="C247" t="str">
            <v>GHINOLFI</v>
          </cell>
          <cell r="D247" t="str">
            <v>FLORINE</v>
          </cell>
          <cell r="E247">
            <v>3</v>
          </cell>
          <cell r="F247">
            <v>24.29</v>
          </cell>
          <cell r="G247">
            <v>1</v>
          </cell>
          <cell r="H247">
            <v>0</v>
          </cell>
          <cell r="I247">
            <v>24.79</v>
          </cell>
        </row>
        <row r="248">
          <cell r="B248">
            <v>22108010</v>
          </cell>
          <cell r="C248" t="str">
            <v>GIECK</v>
          </cell>
          <cell r="D248" t="str">
            <v>ARNAUD</v>
          </cell>
          <cell r="E248">
            <v>6</v>
          </cell>
          <cell r="F248">
            <v>22.72</v>
          </cell>
          <cell r="G248">
            <v>2</v>
          </cell>
          <cell r="H248">
            <v>0</v>
          </cell>
          <cell r="I248">
            <v>23.72</v>
          </cell>
        </row>
        <row r="249">
          <cell r="B249">
            <v>22115374</v>
          </cell>
          <cell r="C249" t="str">
            <v>GIESE</v>
          </cell>
          <cell r="D249" t="str">
            <v>YANN</v>
          </cell>
          <cell r="E249">
            <v>10</v>
          </cell>
          <cell r="F249">
            <v>26.1</v>
          </cell>
          <cell r="G249">
            <v>0</v>
          </cell>
          <cell r="H249">
            <v>0</v>
          </cell>
          <cell r="I249">
            <v>26.1</v>
          </cell>
        </row>
        <row r="250">
          <cell r="B250">
            <v>22101971</v>
          </cell>
          <cell r="C250" t="str">
            <v>GINTER</v>
          </cell>
          <cell r="D250" t="str">
            <v>SACHA</v>
          </cell>
          <cell r="E250">
            <v>7</v>
          </cell>
          <cell r="F250">
            <v>25.7</v>
          </cell>
          <cell r="G250">
            <v>2</v>
          </cell>
          <cell r="I250">
            <v>26.7</v>
          </cell>
        </row>
        <row r="251">
          <cell r="B251">
            <v>22107617</v>
          </cell>
          <cell r="C251" t="str">
            <v>GIORDANO</v>
          </cell>
          <cell r="D251" t="str">
            <v>MATÉO</v>
          </cell>
          <cell r="E251">
            <v>7</v>
          </cell>
          <cell r="F251">
            <v>24.45</v>
          </cell>
          <cell r="G251">
            <v>2</v>
          </cell>
          <cell r="H251">
            <v>0</v>
          </cell>
          <cell r="I251">
            <v>25.45</v>
          </cell>
        </row>
        <row r="252">
          <cell r="B252">
            <v>22114999</v>
          </cell>
          <cell r="C252" t="str">
            <v>GIRARDOT</v>
          </cell>
          <cell r="D252" t="str">
            <v>GUILLAUME</v>
          </cell>
          <cell r="E252">
            <v>8</v>
          </cell>
          <cell r="F252">
            <v>23.7</v>
          </cell>
          <cell r="G252">
            <v>1</v>
          </cell>
          <cell r="H252">
            <v>0</v>
          </cell>
          <cell r="I252">
            <v>24.2</v>
          </cell>
        </row>
        <row r="253">
          <cell r="B253">
            <v>22113662</v>
          </cell>
          <cell r="C253" t="str">
            <v>GIROLD</v>
          </cell>
          <cell r="D253" t="str">
            <v>LUCAS</v>
          </cell>
          <cell r="E253">
            <v>7</v>
          </cell>
          <cell r="F253">
            <v>24.2</v>
          </cell>
          <cell r="G253">
            <v>2</v>
          </cell>
          <cell r="I253">
            <v>25.2</v>
          </cell>
        </row>
        <row r="254">
          <cell r="B254">
            <v>22105638</v>
          </cell>
          <cell r="C254" t="str">
            <v>GLESS</v>
          </cell>
          <cell r="D254" t="str">
            <v>ALEXANDRE</v>
          </cell>
          <cell r="E254">
            <v>2</v>
          </cell>
          <cell r="I254" t="str">
            <v>ABI</v>
          </cell>
        </row>
        <row r="255">
          <cell r="B255">
            <v>22110696</v>
          </cell>
          <cell r="C255" t="str">
            <v>GOETZ</v>
          </cell>
          <cell r="D255" t="str">
            <v>LENA</v>
          </cell>
          <cell r="E255">
            <v>7</v>
          </cell>
          <cell r="F255">
            <v>28.1</v>
          </cell>
          <cell r="I255">
            <v>28.1</v>
          </cell>
        </row>
        <row r="256">
          <cell r="B256">
            <v>22110121</v>
          </cell>
          <cell r="C256" t="str">
            <v>GOMES</v>
          </cell>
          <cell r="D256" t="str">
            <v>HUGO</v>
          </cell>
          <cell r="E256">
            <v>8</v>
          </cell>
          <cell r="F256">
            <v>22.72</v>
          </cell>
          <cell r="G256">
            <v>2</v>
          </cell>
          <cell r="H256">
            <v>0</v>
          </cell>
          <cell r="I256">
            <v>23.72</v>
          </cell>
        </row>
        <row r="257">
          <cell r="B257">
            <v>22008852</v>
          </cell>
          <cell r="C257" t="str">
            <v>GOSSMANN</v>
          </cell>
          <cell r="D257" t="str">
            <v>ELODIE</v>
          </cell>
          <cell r="E257">
            <v>5</v>
          </cell>
          <cell r="I257" t="str">
            <v>ABI</v>
          </cell>
        </row>
        <row r="258">
          <cell r="B258">
            <v>22119690</v>
          </cell>
          <cell r="C258" t="str">
            <v>GOZUACIK</v>
          </cell>
          <cell r="D258" t="str">
            <v>FURKAN</v>
          </cell>
          <cell r="E258">
            <v>5</v>
          </cell>
          <cell r="F258">
            <v>28</v>
          </cell>
          <cell r="G258">
            <v>4</v>
          </cell>
          <cell r="I258">
            <v>30</v>
          </cell>
        </row>
        <row r="259">
          <cell r="B259">
            <v>21916446</v>
          </cell>
          <cell r="C259" t="str">
            <v>GRADIT</v>
          </cell>
          <cell r="D259" t="str">
            <v>CHARLOTTE</v>
          </cell>
          <cell r="E259">
            <v>5</v>
          </cell>
          <cell r="I259" t="str">
            <v>ABI</v>
          </cell>
        </row>
        <row r="260">
          <cell r="B260">
            <v>22105308</v>
          </cell>
          <cell r="C260" t="str">
            <v>GRAILLOT--BUNING</v>
          </cell>
          <cell r="D260" t="str">
            <v>HANNA</v>
          </cell>
          <cell r="E260">
            <v>4</v>
          </cell>
          <cell r="F260">
            <v>25.5</v>
          </cell>
          <cell r="G260">
            <v>2</v>
          </cell>
          <cell r="H260">
            <v>0</v>
          </cell>
          <cell r="I260">
            <v>26.5</v>
          </cell>
        </row>
        <row r="261">
          <cell r="B261">
            <v>22107212</v>
          </cell>
          <cell r="C261" t="str">
            <v>GRAW</v>
          </cell>
          <cell r="D261" t="str">
            <v>MARKUS</v>
          </cell>
          <cell r="E261">
            <v>8</v>
          </cell>
          <cell r="I261" t="str">
            <v>ABI</v>
          </cell>
        </row>
        <row r="262">
          <cell r="B262">
            <v>21914241</v>
          </cell>
          <cell r="C262" t="str">
            <v>GRELING</v>
          </cell>
          <cell r="D262" t="str">
            <v>BRYAN</v>
          </cell>
          <cell r="E262">
            <v>3</v>
          </cell>
          <cell r="I262" t="str">
            <v>ABI</v>
          </cell>
        </row>
        <row r="263">
          <cell r="B263">
            <v>22111356</v>
          </cell>
          <cell r="C263" t="str">
            <v>GRENACKER</v>
          </cell>
          <cell r="D263" t="str">
            <v>WILLIAM</v>
          </cell>
          <cell r="E263">
            <v>7</v>
          </cell>
          <cell r="I263" t="str">
            <v>ABI</v>
          </cell>
        </row>
        <row r="264">
          <cell r="B264">
            <v>22105632</v>
          </cell>
          <cell r="C264" t="str">
            <v>GRIMMER</v>
          </cell>
          <cell r="D264" t="str">
            <v>JULIE</v>
          </cell>
          <cell r="E264">
            <v>5</v>
          </cell>
          <cell r="F264">
            <v>31.2</v>
          </cell>
          <cell r="G264">
            <v>0</v>
          </cell>
          <cell r="H264">
            <v>0</v>
          </cell>
          <cell r="I264">
            <v>31.2</v>
          </cell>
        </row>
        <row r="265">
          <cell r="B265">
            <v>22109710</v>
          </cell>
          <cell r="C265" t="str">
            <v>GROB</v>
          </cell>
          <cell r="D265" t="str">
            <v>CAPUCINE</v>
          </cell>
          <cell r="E265">
            <v>6</v>
          </cell>
          <cell r="F265">
            <v>28</v>
          </cell>
          <cell r="I265">
            <v>28</v>
          </cell>
        </row>
        <row r="266">
          <cell r="B266">
            <v>22104399</v>
          </cell>
          <cell r="C266" t="str">
            <v>GROS</v>
          </cell>
          <cell r="D266" t="str">
            <v>MATHIAS</v>
          </cell>
          <cell r="E266">
            <v>7</v>
          </cell>
          <cell r="F266">
            <v>23.6</v>
          </cell>
          <cell r="I266">
            <v>23.6</v>
          </cell>
        </row>
        <row r="267">
          <cell r="B267">
            <v>22104704</v>
          </cell>
          <cell r="C267" t="str">
            <v>GROSCLAUDE</v>
          </cell>
          <cell r="D267" t="str">
            <v>SACHA</v>
          </cell>
          <cell r="E267">
            <v>7</v>
          </cell>
          <cell r="F267">
            <v>22.5</v>
          </cell>
          <cell r="I267">
            <v>22.5</v>
          </cell>
        </row>
        <row r="268">
          <cell r="B268">
            <v>22004474</v>
          </cell>
          <cell r="C268" t="str">
            <v>GUILLARD</v>
          </cell>
          <cell r="D268" t="str">
            <v>CORENTIN</v>
          </cell>
          <cell r="E268">
            <v>8</v>
          </cell>
          <cell r="I268" t="str">
            <v>ABI</v>
          </cell>
        </row>
        <row r="269">
          <cell r="B269">
            <v>22113420</v>
          </cell>
          <cell r="C269" t="str">
            <v>GUIRA</v>
          </cell>
          <cell r="D269" t="str">
            <v>RYAN</v>
          </cell>
          <cell r="E269">
            <v>8</v>
          </cell>
          <cell r="F269">
            <v>22.85</v>
          </cell>
          <cell r="G269">
            <v>4</v>
          </cell>
          <cell r="H269">
            <v>0</v>
          </cell>
          <cell r="I269">
            <v>24.85</v>
          </cell>
        </row>
        <row r="270">
          <cell r="B270">
            <v>22109728</v>
          </cell>
          <cell r="C270" t="str">
            <v>GUTH</v>
          </cell>
          <cell r="D270" t="str">
            <v>LOUIS</v>
          </cell>
          <cell r="E270">
            <v>6</v>
          </cell>
          <cell r="F270" t="str">
            <v>DISP</v>
          </cell>
          <cell r="G270">
            <v>0</v>
          </cell>
          <cell r="H270">
            <v>0</v>
          </cell>
          <cell r="I270" t="str">
            <v>DSP</v>
          </cell>
        </row>
        <row r="271">
          <cell r="B271">
            <v>22108691</v>
          </cell>
          <cell r="C271" t="str">
            <v>GUTH</v>
          </cell>
          <cell r="D271" t="str">
            <v>LUCY</v>
          </cell>
          <cell r="E271">
            <v>4</v>
          </cell>
          <cell r="I271" t="str">
            <v>ABI</v>
          </cell>
        </row>
        <row r="272">
          <cell r="B272">
            <v>22107813</v>
          </cell>
          <cell r="C272" t="str">
            <v>GUTMANN</v>
          </cell>
          <cell r="D272" t="str">
            <v>CHLOÉ</v>
          </cell>
          <cell r="E272">
            <v>6</v>
          </cell>
          <cell r="F272">
            <v>29.75</v>
          </cell>
          <cell r="I272">
            <v>29.75</v>
          </cell>
        </row>
        <row r="273">
          <cell r="B273">
            <v>22107929</v>
          </cell>
          <cell r="C273" t="str">
            <v>GUTMANN</v>
          </cell>
          <cell r="D273" t="str">
            <v>NICOLAS</v>
          </cell>
          <cell r="E273">
            <v>5</v>
          </cell>
          <cell r="F273">
            <v>24.6</v>
          </cell>
          <cell r="G273">
            <v>0</v>
          </cell>
          <cell r="H273">
            <v>0</v>
          </cell>
          <cell r="I273">
            <v>24.6</v>
          </cell>
        </row>
        <row r="274">
          <cell r="B274">
            <v>22109555</v>
          </cell>
          <cell r="C274" t="str">
            <v>HADDAD</v>
          </cell>
          <cell r="D274" t="str">
            <v>AMINE</v>
          </cell>
          <cell r="E274">
            <v>5</v>
          </cell>
          <cell r="F274">
            <v>27.16</v>
          </cell>
          <cell r="G274">
            <v>0</v>
          </cell>
          <cell r="H274">
            <v>0</v>
          </cell>
          <cell r="I274">
            <v>27.16</v>
          </cell>
        </row>
        <row r="275">
          <cell r="B275">
            <v>22108072</v>
          </cell>
          <cell r="C275" t="str">
            <v>HADJADJ</v>
          </cell>
          <cell r="D275" t="str">
            <v>AUBIN</v>
          </cell>
          <cell r="E275">
            <v>5</v>
          </cell>
          <cell r="F275">
            <v>25.25</v>
          </cell>
          <cell r="G275">
            <v>0</v>
          </cell>
          <cell r="H275">
            <v>0</v>
          </cell>
          <cell r="I275">
            <v>25.25</v>
          </cell>
        </row>
        <row r="276">
          <cell r="B276">
            <v>22003828</v>
          </cell>
          <cell r="C276" t="str">
            <v>HAENSEL</v>
          </cell>
          <cell r="D276" t="str">
            <v>JORDAN</v>
          </cell>
          <cell r="E276">
            <v>4</v>
          </cell>
          <cell r="I276" t="str">
            <v>ABI</v>
          </cell>
        </row>
        <row r="277">
          <cell r="B277">
            <v>22103003</v>
          </cell>
          <cell r="C277" t="str">
            <v>HAGELBERGER</v>
          </cell>
          <cell r="D277" t="str">
            <v>PAUL</v>
          </cell>
          <cell r="E277">
            <v>5</v>
          </cell>
          <cell r="F277">
            <v>23.5</v>
          </cell>
          <cell r="I277">
            <v>23.5</v>
          </cell>
        </row>
        <row r="278">
          <cell r="B278">
            <v>22109040</v>
          </cell>
          <cell r="C278" t="str">
            <v>HAJLI</v>
          </cell>
          <cell r="D278" t="str">
            <v>SOFIANE</v>
          </cell>
          <cell r="E278">
            <v>9</v>
          </cell>
          <cell r="I278" t="str">
            <v>ABI</v>
          </cell>
        </row>
        <row r="279">
          <cell r="B279">
            <v>22121851</v>
          </cell>
          <cell r="C279" t="str">
            <v>HALAOUI</v>
          </cell>
          <cell r="D279" t="str">
            <v>Melek</v>
          </cell>
          <cell r="E279">
            <v>1</v>
          </cell>
          <cell r="I279" t="str">
            <v>ABI</v>
          </cell>
        </row>
        <row r="280">
          <cell r="B280">
            <v>22011671</v>
          </cell>
          <cell r="C280" t="str">
            <v>HAMDAN</v>
          </cell>
          <cell r="D280" t="str">
            <v>MAHMOUD</v>
          </cell>
          <cell r="E280">
            <v>2</v>
          </cell>
          <cell r="F280">
            <v>22.8</v>
          </cell>
          <cell r="G280">
            <v>2</v>
          </cell>
          <cell r="H280">
            <v>0</v>
          </cell>
          <cell r="I280">
            <v>23.8</v>
          </cell>
        </row>
        <row r="281">
          <cell r="B281">
            <v>22108053</v>
          </cell>
          <cell r="C281" t="str">
            <v>HAMEL</v>
          </cell>
          <cell r="D281" t="str">
            <v>ROMAIN</v>
          </cell>
          <cell r="E281">
            <v>8</v>
          </cell>
          <cell r="F281">
            <v>22.81</v>
          </cell>
          <cell r="G281">
            <v>0</v>
          </cell>
          <cell r="H281">
            <v>0</v>
          </cell>
          <cell r="I281">
            <v>22.81</v>
          </cell>
        </row>
        <row r="282">
          <cell r="B282">
            <v>22119629</v>
          </cell>
          <cell r="C282" t="str">
            <v xml:space="preserve">HAMEL </v>
          </cell>
          <cell r="D282" t="str">
            <v>NAHEL</v>
          </cell>
          <cell r="E282">
            <v>8</v>
          </cell>
          <cell r="F282">
            <v>23.6</v>
          </cell>
          <cell r="G282">
            <v>1</v>
          </cell>
          <cell r="I282">
            <v>24.1</v>
          </cell>
        </row>
        <row r="283">
          <cell r="B283">
            <v>22111073</v>
          </cell>
          <cell r="C283" t="str">
            <v>HAMMERER</v>
          </cell>
          <cell r="D283" t="str">
            <v>THEO</v>
          </cell>
          <cell r="E283">
            <v>8</v>
          </cell>
          <cell r="F283">
            <v>21.6</v>
          </cell>
          <cell r="G283">
            <v>0</v>
          </cell>
          <cell r="H283">
            <v>0</v>
          </cell>
          <cell r="I283">
            <v>21.6</v>
          </cell>
        </row>
        <row r="284">
          <cell r="B284">
            <v>22007847</v>
          </cell>
          <cell r="C284" t="str">
            <v>HAMZA</v>
          </cell>
          <cell r="D284" t="str">
            <v>ELIAS</v>
          </cell>
          <cell r="E284">
            <v>7</v>
          </cell>
          <cell r="I284" t="str">
            <v>ABI</v>
          </cell>
        </row>
        <row r="285">
          <cell r="B285">
            <v>22005241</v>
          </cell>
          <cell r="C285" t="str">
            <v>HAMZA</v>
          </cell>
          <cell r="D285" t="str">
            <v>NASSIM</v>
          </cell>
          <cell r="E285">
            <v>5</v>
          </cell>
          <cell r="I285" t="str">
            <v>ABI</v>
          </cell>
        </row>
        <row r="286">
          <cell r="B286">
            <v>22000655</v>
          </cell>
          <cell r="C286" t="str">
            <v>HAOUAOUSSA</v>
          </cell>
          <cell r="D286" t="str">
            <v>NARJIS</v>
          </cell>
          <cell r="E286">
            <v>1</v>
          </cell>
          <cell r="F286">
            <v>26.4</v>
          </cell>
          <cell r="G286">
            <v>1</v>
          </cell>
          <cell r="I286">
            <v>26.9</v>
          </cell>
        </row>
        <row r="287">
          <cell r="B287">
            <v>22001847</v>
          </cell>
          <cell r="C287" t="str">
            <v>HARB</v>
          </cell>
          <cell r="D287" t="str">
            <v>AMER</v>
          </cell>
          <cell r="E287">
            <v>7</v>
          </cell>
          <cell r="F287">
            <v>24.1</v>
          </cell>
          <cell r="G287">
            <v>4</v>
          </cell>
          <cell r="H287">
            <v>0</v>
          </cell>
          <cell r="I287">
            <v>26.1</v>
          </cell>
        </row>
        <row r="288">
          <cell r="B288">
            <v>22106440</v>
          </cell>
          <cell r="C288" t="str">
            <v>HARIDI</v>
          </cell>
          <cell r="D288" t="str">
            <v>MOHAMED-SKANDER</v>
          </cell>
          <cell r="E288">
            <v>9</v>
          </cell>
          <cell r="F288">
            <v>22.3</v>
          </cell>
          <cell r="G288">
            <v>0</v>
          </cell>
          <cell r="H288">
            <v>1</v>
          </cell>
          <cell r="I288">
            <v>24.3</v>
          </cell>
        </row>
        <row r="289">
          <cell r="B289">
            <v>22106331</v>
          </cell>
          <cell r="C289" t="str">
            <v>HARTMANN</v>
          </cell>
          <cell r="D289" t="str">
            <v>GEORGES</v>
          </cell>
          <cell r="E289">
            <v>6</v>
          </cell>
          <cell r="F289">
            <v>23.62</v>
          </cell>
          <cell r="G289">
            <v>0</v>
          </cell>
          <cell r="H289">
            <v>0</v>
          </cell>
          <cell r="I289">
            <v>23.62</v>
          </cell>
        </row>
        <row r="290">
          <cell r="B290">
            <v>22107185</v>
          </cell>
          <cell r="C290" t="str">
            <v>HATTENBERGER</v>
          </cell>
          <cell r="D290" t="str">
            <v>ELIOTT</v>
          </cell>
          <cell r="E290">
            <v>9</v>
          </cell>
          <cell r="F290">
            <v>25.8</v>
          </cell>
          <cell r="G290">
            <v>2</v>
          </cell>
          <cell r="H290">
            <v>0</v>
          </cell>
          <cell r="I290">
            <v>26.8</v>
          </cell>
        </row>
        <row r="291">
          <cell r="B291">
            <v>22014146</v>
          </cell>
          <cell r="C291" t="str">
            <v>HAUMESSER</v>
          </cell>
          <cell r="D291" t="str">
            <v>HUGO</v>
          </cell>
          <cell r="E291">
            <v>4</v>
          </cell>
          <cell r="I291" t="str">
            <v>ABI</v>
          </cell>
        </row>
        <row r="292">
          <cell r="B292">
            <v>22108189</v>
          </cell>
          <cell r="C292" t="str">
            <v>HÄUSSLER</v>
          </cell>
          <cell r="D292" t="str">
            <v>ANTHONY</v>
          </cell>
          <cell r="E292">
            <v>3</v>
          </cell>
          <cell r="F292">
            <v>25.28</v>
          </cell>
          <cell r="G292">
            <v>1</v>
          </cell>
          <cell r="H292">
            <v>0</v>
          </cell>
          <cell r="I292">
            <v>25.78</v>
          </cell>
        </row>
        <row r="293">
          <cell r="B293">
            <v>22003815</v>
          </cell>
          <cell r="C293" t="str">
            <v>HAUSWALD</v>
          </cell>
          <cell r="D293" t="str">
            <v>JUSTINE</v>
          </cell>
          <cell r="E293">
            <v>4</v>
          </cell>
          <cell r="I293" t="str">
            <v>ABI</v>
          </cell>
        </row>
        <row r="294">
          <cell r="B294">
            <v>22107260</v>
          </cell>
          <cell r="C294" t="str">
            <v>HAZEMANN</v>
          </cell>
          <cell r="D294" t="str">
            <v>JULES</v>
          </cell>
          <cell r="E294">
            <v>9</v>
          </cell>
          <cell r="F294">
            <v>24.45</v>
          </cell>
          <cell r="I294">
            <v>24.45</v>
          </cell>
        </row>
        <row r="295">
          <cell r="B295">
            <v>22112088</v>
          </cell>
          <cell r="C295" t="str">
            <v>HBIB</v>
          </cell>
          <cell r="D295" t="str">
            <v>HICHAM</v>
          </cell>
          <cell r="E295">
            <v>8</v>
          </cell>
          <cell r="F295">
            <v>23.7</v>
          </cell>
          <cell r="G295">
            <v>2</v>
          </cell>
          <cell r="H295">
            <v>0</v>
          </cell>
          <cell r="I295">
            <v>24.7</v>
          </cell>
        </row>
        <row r="296">
          <cell r="B296">
            <v>22103391</v>
          </cell>
          <cell r="C296" t="str">
            <v>HEILIG</v>
          </cell>
          <cell r="D296" t="str">
            <v>GUILLAUME</v>
          </cell>
          <cell r="E296">
            <v>9</v>
          </cell>
          <cell r="F296">
            <v>24.75</v>
          </cell>
          <cell r="G296">
            <v>1</v>
          </cell>
          <cell r="I296">
            <v>25.25</v>
          </cell>
        </row>
        <row r="297">
          <cell r="B297">
            <v>22106683</v>
          </cell>
          <cell r="C297" t="str">
            <v>HEIN</v>
          </cell>
          <cell r="D297" t="str">
            <v>EVA</v>
          </cell>
          <cell r="E297">
            <v>6</v>
          </cell>
          <cell r="F297">
            <v>26.05</v>
          </cell>
          <cell r="I297">
            <v>26.05</v>
          </cell>
        </row>
        <row r="298">
          <cell r="B298">
            <v>22103438</v>
          </cell>
          <cell r="C298" t="str">
            <v>HELL</v>
          </cell>
          <cell r="D298" t="str">
            <v>LUCAS</v>
          </cell>
          <cell r="E298">
            <v>5</v>
          </cell>
          <cell r="I298" t="str">
            <v>ABI</v>
          </cell>
        </row>
        <row r="299">
          <cell r="B299">
            <v>22105075</v>
          </cell>
          <cell r="C299" t="str">
            <v>HELL</v>
          </cell>
          <cell r="D299" t="str">
            <v>QUENTIN</v>
          </cell>
          <cell r="E299">
            <v>1</v>
          </cell>
          <cell r="F299">
            <v>21.5</v>
          </cell>
          <cell r="G299">
            <v>0</v>
          </cell>
          <cell r="H299">
            <v>0</v>
          </cell>
          <cell r="I299">
            <v>21.5</v>
          </cell>
        </row>
        <row r="300">
          <cell r="B300">
            <v>22108966</v>
          </cell>
          <cell r="C300" t="str">
            <v>HELLMANN</v>
          </cell>
          <cell r="D300" t="str">
            <v>MARINE</v>
          </cell>
          <cell r="E300">
            <v>8</v>
          </cell>
          <cell r="F300">
            <v>25.09</v>
          </cell>
          <cell r="G300">
            <v>1</v>
          </cell>
          <cell r="H300">
            <v>0</v>
          </cell>
          <cell r="I300">
            <v>25.59</v>
          </cell>
        </row>
        <row r="301">
          <cell r="B301">
            <v>22007485</v>
          </cell>
          <cell r="C301" t="str">
            <v>HERRGOTT</v>
          </cell>
          <cell r="D301" t="str">
            <v>JULIEN</v>
          </cell>
          <cell r="E301">
            <v>2</v>
          </cell>
          <cell r="I301" t="str">
            <v>ABI</v>
          </cell>
        </row>
        <row r="302">
          <cell r="B302">
            <v>22104638</v>
          </cell>
          <cell r="C302" t="str">
            <v>HERTRICH</v>
          </cell>
          <cell r="D302" t="str">
            <v>BASTIAN</v>
          </cell>
          <cell r="E302">
            <v>10</v>
          </cell>
          <cell r="I302" t="str">
            <v>ABI</v>
          </cell>
        </row>
        <row r="303">
          <cell r="B303">
            <v>22107990</v>
          </cell>
          <cell r="C303" t="str">
            <v>HERTZOG</v>
          </cell>
          <cell r="D303" t="str">
            <v>GAUTHIER</v>
          </cell>
          <cell r="E303">
            <v>8</v>
          </cell>
          <cell r="F303">
            <v>24.1</v>
          </cell>
          <cell r="I303">
            <v>24.1</v>
          </cell>
        </row>
        <row r="304">
          <cell r="B304">
            <v>22004047</v>
          </cell>
          <cell r="C304" t="str">
            <v>HESSMANN</v>
          </cell>
          <cell r="D304" t="str">
            <v>LUCIE</v>
          </cell>
          <cell r="E304">
            <v>4</v>
          </cell>
          <cell r="I304" t="str">
            <v>ABI</v>
          </cell>
        </row>
        <row r="305">
          <cell r="B305">
            <v>22022262</v>
          </cell>
          <cell r="C305" t="str">
            <v>HEZARIFEND</v>
          </cell>
          <cell r="D305" t="str">
            <v>ANTOINE</v>
          </cell>
          <cell r="E305">
            <v>7</v>
          </cell>
          <cell r="F305">
            <v>23.9</v>
          </cell>
          <cell r="G305">
            <v>0</v>
          </cell>
          <cell r="H305">
            <v>0</v>
          </cell>
          <cell r="I305">
            <v>23.9</v>
          </cell>
        </row>
        <row r="306">
          <cell r="B306">
            <v>22111327</v>
          </cell>
          <cell r="C306" t="str">
            <v>HIEBEL</v>
          </cell>
          <cell r="D306" t="str">
            <v>ENZO</v>
          </cell>
          <cell r="E306">
            <v>6</v>
          </cell>
          <cell r="I306" t="str">
            <v>ABI</v>
          </cell>
        </row>
        <row r="307">
          <cell r="B307">
            <v>22009593</v>
          </cell>
          <cell r="C307" t="str">
            <v>HIRSCHMULLER</v>
          </cell>
          <cell r="D307" t="str">
            <v>MARTIN</v>
          </cell>
          <cell r="E307">
            <v>2</v>
          </cell>
          <cell r="I307" t="str">
            <v>ABI</v>
          </cell>
        </row>
        <row r="308">
          <cell r="B308">
            <v>22106630</v>
          </cell>
          <cell r="C308" t="str">
            <v>HOEFS</v>
          </cell>
          <cell r="D308" t="str">
            <v>FEMKE</v>
          </cell>
          <cell r="E308">
            <v>3</v>
          </cell>
          <cell r="F308">
            <v>27</v>
          </cell>
          <cell r="I308">
            <v>27</v>
          </cell>
        </row>
        <row r="309">
          <cell r="B309">
            <v>22109688</v>
          </cell>
          <cell r="C309" t="str">
            <v>HOUNGUEVOU ZOSSOU</v>
          </cell>
          <cell r="D309" t="str">
            <v>ANGÉLO</v>
          </cell>
          <cell r="E309">
            <v>5</v>
          </cell>
          <cell r="F309">
            <v>24.65</v>
          </cell>
          <cell r="G309">
            <v>1</v>
          </cell>
          <cell r="H309">
            <v>0</v>
          </cell>
          <cell r="I309">
            <v>25.15</v>
          </cell>
        </row>
        <row r="310">
          <cell r="B310">
            <v>22103277</v>
          </cell>
          <cell r="C310" t="str">
            <v>HOUPLINE</v>
          </cell>
          <cell r="D310" t="str">
            <v>LOLA</v>
          </cell>
          <cell r="E310">
            <v>4</v>
          </cell>
          <cell r="F310">
            <v>27.5</v>
          </cell>
          <cell r="I310">
            <v>27.5</v>
          </cell>
        </row>
        <row r="311">
          <cell r="B311">
            <v>22121793</v>
          </cell>
          <cell r="C311" t="str">
            <v>HRICH</v>
          </cell>
          <cell r="D311" t="str">
            <v>RYAD</v>
          </cell>
          <cell r="E311">
            <v>9</v>
          </cell>
          <cell r="I311" t="str">
            <v>ABI</v>
          </cell>
        </row>
        <row r="312">
          <cell r="B312">
            <v>22104520</v>
          </cell>
          <cell r="C312" t="str">
            <v>HUCK</v>
          </cell>
          <cell r="D312" t="str">
            <v>CHARLOTTE</v>
          </cell>
          <cell r="E312">
            <v>10</v>
          </cell>
          <cell r="F312">
            <v>36</v>
          </cell>
          <cell r="G312">
            <v>0</v>
          </cell>
          <cell r="H312">
            <v>0</v>
          </cell>
          <cell r="I312">
            <v>36</v>
          </cell>
        </row>
        <row r="313">
          <cell r="B313">
            <v>22111162</v>
          </cell>
          <cell r="C313" t="str">
            <v>HUET</v>
          </cell>
          <cell r="D313" t="str">
            <v>AXEL</v>
          </cell>
          <cell r="E313">
            <v>8</v>
          </cell>
          <cell r="F313">
            <v>26.25</v>
          </cell>
          <cell r="G313">
            <v>1</v>
          </cell>
          <cell r="I313">
            <v>26.75</v>
          </cell>
        </row>
        <row r="314">
          <cell r="B314">
            <v>22105882</v>
          </cell>
          <cell r="C314" t="str">
            <v>HUET</v>
          </cell>
          <cell r="D314" t="str">
            <v>LENNY</v>
          </cell>
          <cell r="E314">
            <v>3</v>
          </cell>
          <cell r="F314">
            <v>23.73</v>
          </cell>
          <cell r="G314">
            <v>2</v>
          </cell>
          <cell r="H314">
            <v>0</v>
          </cell>
          <cell r="I314">
            <v>24.73</v>
          </cell>
        </row>
        <row r="315">
          <cell r="B315">
            <v>22012861</v>
          </cell>
          <cell r="C315" t="str">
            <v>HUMMEL</v>
          </cell>
          <cell r="D315" t="str">
            <v>LAURE</v>
          </cell>
          <cell r="E315">
            <v>7</v>
          </cell>
          <cell r="I315" t="str">
            <v>ABI</v>
          </cell>
        </row>
        <row r="316">
          <cell r="B316">
            <v>22009082</v>
          </cell>
          <cell r="C316" t="str">
            <v>HUSER</v>
          </cell>
          <cell r="D316" t="str">
            <v>BAPTISTE</v>
          </cell>
          <cell r="E316">
            <v>2</v>
          </cell>
          <cell r="I316" t="str">
            <v>ABI</v>
          </cell>
        </row>
        <row r="317">
          <cell r="B317">
            <v>22004416</v>
          </cell>
          <cell r="C317" t="str">
            <v>HUVÉ</v>
          </cell>
          <cell r="D317" t="str">
            <v>ROBIN</v>
          </cell>
          <cell r="E317">
            <v>4</v>
          </cell>
          <cell r="I317" t="str">
            <v>ABI</v>
          </cell>
        </row>
        <row r="318">
          <cell r="B318">
            <v>22117637</v>
          </cell>
          <cell r="C318" t="str">
            <v>IBANAY</v>
          </cell>
          <cell r="D318" t="str">
            <v>SOFIAN</v>
          </cell>
          <cell r="E318">
            <v>8</v>
          </cell>
          <cell r="F318">
            <v>26.75</v>
          </cell>
          <cell r="G318">
            <v>2</v>
          </cell>
          <cell r="I318">
            <v>27.75</v>
          </cell>
        </row>
        <row r="319">
          <cell r="B319">
            <v>22107839</v>
          </cell>
          <cell r="C319" t="str">
            <v>IBRAGIMOV</v>
          </cell>
          <cell r="D319" t="str">
            <v>KHAMID</v>
          </cell>
          <cell r="E319">
            <v>2</v>
          </cell>
          <cell r="F319">
            <v>25</v>
          </cell>
          <cell r="G319">
            <v>3</v>
          </cell>
          <cell r="H319">
            <v>0</v>
          </cell>
          <cell r="I319">
            <v>26.5</v>
          </cell>
        </row>
        <row r="320">
          <cell r="B320">
            <v>22112240</v>
          </cell>
          <cell r="C320" t="str">
            <v>ILLY</v>
          </cell>
          <cell r="D320" t="str">
            <v>QUENTIN</v>
          </cell>
          <cell r="E320">
            <v>5</v>
          </cell>
          <cell r="F320">
            <v>25.75</v>
          </cell>
          <cell r="G320">
            <v>0</v>
          </cell>
          <cell r="H320">
            <v>0</v>
          </cell>
          <cell r="I320">
            <v>25.75</v>
          </cell>
        </row>
        <row r="321">
          <cell r="B321">
            <v>22109302</v>
          </cell>
          <cell r="C321" t="str">
            <v>IMENEZ</v>
          </cell>
          <cell r="D321" t="str">
            <v>THOMAS</v>
          </cell>
          <cell r="E321">
            <v>2</v>
          </cell>
          <cell r="F321">
            <v>23</v>
          </cell>
          <cell r="G321">
            <v>2</v>
          </cell>
          <cell r="I321">
            <v>24</v>
          </cell>
        </row>
        <row r="322">
          <cell r="B322">
            <v>22113050</v>
          </cell>
          <cell r="C322" t="str">
            <v>IMHOFF</v>
          </cell>
          <cell r="D322" t="str">
            <v>ANTOINE</v>
          </cell>
          <cell r="E322">
            <v>8</v>
          </cell>
          <cell r="F322">
            <v>23.05</v>
          </cell>
          <cell r="I322">
            <v>23.05</v>
          </cell>
        </row>
        <row r="323">
          <cell r="B323">
            <v>22105766</v>
          </cell>
          <cell r="C323" t="str">
            <v>ISSELE</v>
          </cell>
          <cell r="D323" t="str">
            <v>ESTÉBAN</v>
          </cell>
          <cell r="E323">
            <v>8</v>
          </cell>
          <cell r="F323">
            <v>24.5</v>
          </cell>
          <cell r="I323">
            <v>24.5</v>
          </cell>
        </row>
        <row r="324">
          <cell r="B324">
            <v>22105441</v>
          </cell>
          <cell r="C324" t="str">
            <v>IUNG</v>
          </cell>
          <cell r="D324" t="str">
            <v>GAËTAN</v>
          </cell>
          <cell r="E324">
            <v>4</v>
          </cell>
          <cell r="F324">
            <v>23.05</v>
          </cell>
          <cell r="I324">
            <v>23.05</v>
          </cell>
        </row>
        <row r="325">
          <cell r="B325">
            <v>22100244</v>
          </cell>
          <cell r="C325" t="str">
            <v>JABBO</v>
          </cell>
          <cell r="D325" t="str">
            <v>ARKAN</v>
          </cell>
          <cell r="E325">
            <v>8</v>
          </cell>
          <cell r="F325">
            <v>27</v>
          </cell>
          <cell r="G325">
            <v>1</v>
          </cell>
          <cell r="I325">
            <v>27.5</v>
          </cell>
        </row>
        <row r="326">
          <cell r="B326">
            <v>22105701</v>
          </cell>
          <cell r="C326" t="str">
            <v>JACQUIN</v>
          </cell>
          <cell r="D326" t="str">
            <v>AXEL</v>
          </cell>
          <cell r="E326">
            <v>4</v>
          </cell>
          <cell r="F326">
            <v>23.1</v>
          </cell>
          <cell r="I326">
            <v>23.1</v>
          </cell>
        </row>
        <row r="327">
          <cell r="B327">
            <v>22108950</v>
          </cell>
          <cell r="C327" t="str">
            <v>JAECK</v>
          </cell>
          <cell r="D327" t="str">
            <v>FLORENT</v>
          </cell>
          <cell r="E327">
            <v>5</v>
          </cell>
          <cell r="F327">
            <v>24.7</v>
          </cell>
          <cell r="I327">
            <v>24.7</v>
          </cell>
        </row>
        <row r="328">
          <cell r="B328">
            <v>22109061</v>
          </cell>
          <cell r="C328" t="str">
            <v>JAECKER</v>
          </cell>
          <cell r="D328" t="str">
            <v>BAPTISTE</v>
          </cell>
          <cell r="E328">
            <v>10</v>
          </cell>
          <cell r="F328">
            <v>24.4</v>
          </cell>
          <cell r="G328">
            <v>1</v>
          </cell>
          <cell r="I328">
            <v>24.9</v>
          </cell>
        </row>
        <row r="329">
          <cell r="B329">
            <v>22116572</v>
          </cell>
          <cell r="C329" t="str">
            <v>JAEGER</v>
          </cell>
          <cell r="D329" t="str">
            <v>EMILIEN</v>
          </cell>
          <cell r="E329">
            <v>8</v>
          </cell>
          <cell r="F329">
            <v>21.75</v>
          </cell>
          <cell r="G329">
            <v>1</v>
          </cell>
          <cell r="H329">
            <v>0</v>
          </cell>
          <cell r="I329">
            <v>22.25</v>
          </cell>
        </row>
        <row r="330">
          <cell r="B330">
            <v>22011756</v>
          </cell>
          <cell r="C330" t="str">
            <v>JAEGER</v>
          </cell>
          <cell r="D330" t="str">
            <v>THOMAS</v>
          </cell>
          <cell r="E330">
            <v>2</v>
          </cell>
          <cell r="F330">
            <v>23.06</v>
          </cell>
          <cell r="G330">
            <v>2</v>
          </cell>
          <cell r="H330">
            <v>0</v>
          </cell>
          <cell r="I330">
            <v>24.06</v>
          </cell>
        </row>
        <row r="331">
          <cell r="B331">
            <v>22110716</v>
          </cell>
          <cell r="C331" t="str">
            <v>JAEGER</v>
          </cell>
          <cell r="D331" t="str">
            <v>TRISTAN</v>
          </cell>
          <cell r="E331">
            <v>8</v>
          </cell>
          <cell r="F331">
            <v>23.7</v>
          </cell>
          <cell r="G331">
            <v>1</v>
          </cell>
          <cell r="I331">
            <v>24.2</v>
          </cell>
        </row>
        <row r="332">
          <cell r="B332">
            <v>22001511</v>
          </cell>
          <cell r="C332" t="str">
            <v>JANON</v>
          </cell>
          <cell r="D332" t="str">
            <v>MARIE</v>
          </cell>
          <cell r="E332">
            <v>7</v>
          </cell>
          <cell r="I332" t="str">
            <v>ABI</v>
          </cell>
        </row>
        <row r="333">
          <cell r="B333">
            <v>22008976</v>
          </cell>
          <cell r="C333" t="str">
            <v>JAUSS</v>
          </cell>
          <cell r="D333" t="str">
            <v>FABIEN</v>
          </cell>
          <cell r="E333">
            <v>3</v>
          </cell>
          <cell r="I333" t="str">
            <v>ABI</v>
          </cell>
        </row>
        <row r="334">
          <cell r="B334">
            <v>22112459</v>
          </cell>
          <cell r="C334" t="str">
            <v>JAVOIS</v>
          </cell>
          <cell r="D334" t="str">
            <v>YANIS</v>
          </cell>
          <cell r="E334">
            <v>8</v>
          </cell>
          <cell r="F334">
            <v>24.78</v>
          </cell>
          <cell r="G334">
            <v>4</v>
          </cell>
          <cell r="H334">
            <v>0</v>
          </cell>
          <cell r="I334">
            <v>26.78</v>
          </cell>
        </row>
        <row r="335">
          <cell r="B335">
            <v>22010640</v>
          </cell>
          <cell r="C335" t="str">
            <v>JEAN DIT CADET</v>
          </cell>
          <cell r="D335" t="str">
            <v>TIÉFEN</v>
          </cell>
          <cell r="E335">
            <v>8</v>
          </cell>
          <cell r="F335">
            <v>24.81</v>
          </cell>
          <cell r="G335">
            <v>1</v>
          </cell>
          <cell r="H335">
            <v>0</v>
          </cell>
          <cell r="I335">
            <v>25.31</v>
          </cell>
        </row>
        <row r="336">
          <cell r="B336">
            <v>22004211</v>
          </cell>
          <cell r="C336" t="str">
            <v>JEHL</v>
          </cell>
          <cell r="D336" t="str">
            <v>SWANN</v>
          </cell>
          <cell r="E336">
            <v>2</v>
          </cell>
          <cell r="I336" t="str">
            <v>ABI</v>
          </cell>
        </row>
        <row r="337">
          <cell r="B337">
            <v>22111076</v>
          </cell>
          <cell r="C337" t="str">
            <v>JNIBI</v>
          </cell>
          <cell r="D337" t="str">
            <v>NAOUFAL</v>
          </cell>
          <cell r="E337">
            <v>8</v>
          </cell>
          <cell r="F337">
            <v>22.8</v>
          </cell>
          <cell r="G337">
            <v>5</v>
          </cell>
          <cell r="H337">
            <v>1</v>
          </cell>
          <cell r="I337">
            <v>27.3</v>
          </cell>
        </row>
        <row r="338">
          <cell r="B338">
            <v>22104624</v>
          </cell>
          <cell r="C338" t="str">
            <v>JOBERT</v>
          </cell>
          <cell r="D338" t="str">
            <v>NOÉ</v>
          </cell>
          <cell r="E338">
            <v>8</v>
          </cell>
          <cell r="F338">
            <v>21.87</v>
          </cell>
          <cell r="G338">
            <v>0</v>
          </cell>
          <cell r="H338">
            <v>0</v>
          </cell>
          <cell r="I338">
            <v>21.87</v>
          </cell>
        </row>
        <row r="339">
          <cell r="B339">
            <v>22114866</v>
          </cell>
          <cell r="C339" t="str">
            <v>JOECKLE</v>
          </cell>
          <cell r="D339" t="str">
            <v>ALEXIS</v>
          </cell>
          <cell r="E339">
            <v>10</v>
          </cell>
          <cell r="F339">
            <v>25</v>
          </cell>
          <cell r="G339">
            <v>1</v>
          </cell>
          <cell r="H339">
            <v>0</v>
          </cell>
          <cell r="I339">
            <v>25.5</v>
          </cell>
        </row>
        <row r="340">
          <cell r="B340">
            <v>22017921</v>
          </cell>
          <cell r="C340" t="str">
            <v>JULIAN</v>
          </cell>
          <cell r="D340" t="str">
            <v>AMÉLIE</v>
          </cell>
          <cell r="E340">
            <v>6</v>
          </cell>
          <cell r="F340">
            <v>26.2</v>
          </cell>
          <cell r="G340">
            <v>2</v>
          </cell>
          <cell r="I340">
            <v>27.2</v>
          </cell>
        </row>
        <row r="341">
          <cell r="B341">
            <v>22108619</v>
          </cell>
          <cell r="C341" t="str">
            <v>JULIARD</v>
          </cell>
          <cell r="D341" t="str">
            <v>JURANE</v>
          </cell>
          <cell r="E341">
            <v>7</v>
          </cell>
          <cell r="F341">
            <v>25.44</v>
          </cell>
          <cell r="G341">
            <v>0</v>
          </cell>
          <cell r="H341">
            <v>0</v>
          </cell>
          <cell r="I341">
            <v>25.44</v>
          </cell>
        </row>
        <row r="342">
          <cell r="B342">
            <v>22109855</v>
          </cell>
          <cell r="C342" t="str">
            <v>JULIEN</v>
          </cell>
          <cell r="D342" t="str">
            <v>ALEXIS</v>
          </cell>
          <cell r="E342">
            <v>1</v>
          </cell>
          <cell r="F342">
            <v>29.25</v>
          </cell>
          <cell r="G342">
            <v>2</v>
          </cell>
          <cell r="H342">
            <v>0</v>
          </cell>
          <cell r="I342">
            <v>30.25</v>
          </cell>
        </row>
        <row r="343">
          <cell r="B343">
            <v>22110337</v>
          </cell>
          <cell r="C343" t="str">
            <v>KAAG</v>
          </cell>
          <cell r="D343" t="str">
            <v>FRANCOIS</v>
          </cell>
          <cell r="E343">
            <v>7</v>
          </cell>
          <cell r="F343">
            <v>25.48</v>
          </cell>
          <cell r="G343">
            <v>2</v>
          </cell>
          <cell r="H343">
            <v>0</v>
          </cell>
          <cell r="I343">
            <v>26.48</v>
          </cell>
        </row>
        <row r="344">
          <cell r="B344">
            <v>22001627</v>
          </cell>
          <cell r="C344" t="str">
            <v>KABAOGLU</v>
          </cell>
          <cell r="D344" t="str">
            <v>SALEH</v>
          </cell>
          <cell r="E344">
            <v>8</v>
          </cell>
          <cell r="F344">
            <v>23.3</v>
          </cell>
          <cell r="G344">
            <v>1</v>
          </cell>
          <cell r="H344">
            <v>0</v>
          </cell>
          <cell r="I344">
            <v>23.8</v>
          </cell>
        </row>
        <row r="345">
          <cell r="B345">
            <v>22111402</v>
          </cell>
          <cell r="C345" t="str">
            <v>KAMMERER</v>
          </cell>
          <cell r="D345" t="str">
            <v>LOLA</v>
          </cell>
          <cell r="E345">
            <v>5</v>
          </cell>
          <cell r="F345">
            <v>28.7</v>
          </cell>
          <cell r="G345">
            <v>2</v>
          </cell>
          <cell r="H345">
            <v>0</v>
          </cell>
          <cell r="I345">
            <v>29.7</v>
          </cell>
        </row>
        <row r="346">
          <cell r="B346">
            <v>22110444</v>
          </cell>
          <cell r="C346" t="str">
            <v>KAMPER</v>
          </cell>
          <cell r="D346" t="str">
            <v>GAËL</v>
          </cell>
          <cell r="E346">
            <v>5</v>
          </cell>
          <cell r="F346">
            <v>25.5</v>
          </cell>
          <cell r="G346">
            <v>0</v>
          </cell>
          <cell r="H346">
            <v>0</v>
          </cell>
          <cell r="I346">
            <v>25.5</v>
          </cell>
        </row>
        <row r="347">
          <cell r="B347">
            <v>22002602</v>
          </cell>
          <cell r="C347" t="str">
            <v>KARA</v>
          </cell>
          <cell r="D347" t="str">
            <v>LAHOUNA</v>
          </cell>
          <cell r="E347">
            <v>9</v>
          </cell>
          <cell r="I347" t="str">
            <v>ABI</v>
          </cell>
        </row>
        <row r="348">
          <cell r="B348">
            <v>22110966</v>
          </cell>
          <cell r="C348" t="str">
            <v>KARTAL</v>
          </cell>
          <cell r="D348" t="str">
            <v>METIN</v>
          </cell>
          <cell r="E348">
            <v>8</v>
          </cell>
          <cell r="I348" t="str">
            <v>ABI</v>
          </cell>
        </row>
        <row r="349">
          <cell r="B349">
            <v>22014863</v>
          </cell>
          <cell r="C349" t="str">
            <v>KASPER</v>
          </cell>
          <cell r="D349" t="str">
            <v>SAMUEL</v>
          </cell>
          <cell r="E349">
            <v>2</v>
          </cell>
          <cell r="I349" t="str">
            <v>ABI</v>
          </cell>
        </row>
        <row r="350">
          <cell r="B350">
            <v>22010605</v>
          </cell>
          <cell r="C350" t="str">
            <v>KAUFFMANN</v>
          </cell>
          <cell r="D350" t="str">
            <v>IROY</v>
          </cell>
          <cell r="E350">
            <v>10</v>
          </cell>
          <cell r="I350" t="str">
            <v>ABI</v>
          </cell>
        </row>
        <row r="351">
          <cell r="B351">
            <v>22001927</v>
          </cell>
          <cell r="C351" t="str">
            <v>KEIFLIN</v>
          </cell>
          <cell r="D351" t="str">
            <v>ALEXIS</v>
          </cell>
          <cell r="E351">
            <v>5</v>
          </cell>
          <cell r="I351" t="str">
            <v>ABI</v>
          </cell>
        </row>
        <row r="352">
          <cell r="B352">
            <v>22109570</v>
          </cell>
          <cell r="C352" t="str">
            <v>KELLER</v>
          </cell>
          <cell r="D352" t="str">
            <v>ALEXANDRE</v>
          </cell>
          <cell r="E352">
            <v>2</v>
          </cell>
          <cell r="F352">
            <v>23.5</v>
          </cell>
          <cell r="G352">
            <v>0</v>
          </cell>
          <cell r="H352">
            <v>0</v>
          </cell>
          <cell r="I352">
            <v>23.5</v>
          </cell>
        </row>
        <row r="353">
          <cell r="B353">
            <v>22001333</v>
          </cell>
          <cell r="C353" t="str">
            <v>KELLNER</v>
          </cell>
          <cell r="D353" t="str">
            <v>MATTEO</v>
          </cell>
          <cell r="E353">
            <v>5</v>
          </cell>
          <cell r="I353" t="str">
            <v>ABI</v>
          </cell>
        </row>
        <row r="354">
          <cell r="B354">
            <v>22102671</v>
          </cell>
          <cell r="C354" t="str">
            <v>KHANNAT</v>
          </cell>
          <cell r="D354" t="str">
            <v>YOUNES</v>
          </cell>
          <cell r="E354">
            <v>8</v>
          </cell>
          <cell r="I354" t="str">
            <v>ABI</v>
          </cell>
        </row>
        <row r="355">
          <cell r="B355">
            <v>22111770</v>
          </cell>
          <cell r="C355" t="str">
            <v>KHELLAF</v>
          </cell>
          <cell r="D355" t="str">
            <v>SID AHMED</v>
          </cell>
          <cell r="E355">
            <v>7</v>
          </cell>
          <cell r="F355">
            <v>24.2</v>
          </cell>
          <cell r="G355">
            <v>2</v>
          </cell>
          <cell r="I355">
            <v>25.2</v>
          </cell>
        </row>
        <row r="356">
          <cell r="B356">
            <v>22010022</v>
          </cell>
          <cell r="C356" t="str">
            <v>KHELLAFI</v>
          </cell>
          <cell r="D356" t="str">
            <v>YOUNESS</v>
          </cell>
          <cell r="E356">
            <v>8</v>
          </cell>
          <cell r="F356">
            <v>24.5</v>
          </cell>
          <cell r="G356">
            <v>1</v>
          </cell>
          <cell r="H356">
            <v>0</v>
          </cell>
          <cell r="I356">
            <v>25</v>
          </cell>
        </row>
        <row r="357">
          <cell r="B357">
            <v>22002112</v>
          </cell>
          <cell r="C357" t="str">
            <v>KHEMIS</v>
          </cell>
          <cell r="D357" t="str">
            <v>MERLIN</v>
          </cell>
          <cell r="E357">
            <v>4</v>
          </cell>
          <cell r="I357" t="str">
            <v>ABI</v>
          </cell>
        </row>
        <row r="358">
          <cell r="B358">
            <v>22014733</v>
          </cell>
          <cell r="C358" t="str">
            <v>KHODIKHUZHAEV</v>
          </cell>
          <cell r="D358" t="str">
            <v>AMIRBEK</v>
          </cell>
          <cell r="E358">
            <v>8</v>
          </cell>
          <cell r="I358" t="str">
            <v>ABI</v>
          </cell>
        </row>
        <row r="359">
          <cell r="B359">
            <v>22112958</v>
          </cell>
          <cell r="C359" t="str">
            <v>KIEFER</v>
          </cell>
          <cell r="D359" t="str">
            <v>PHILIPPE</v>
          </cell>
          <cell r="E359">
            <v>7</v>
          </cell>
          <cell r="F359">
            <v>25.89</v>
          </cell>
          <cell r="G359">
            <v>1</v>
          </cell>
          <cell r="H359">
            <v>0</v>
          </cell>
          <cell r="I359">
            <v>26.39</v>
          </cell>
        </row>
        <row r="360">
          <cell r="B360">
            <v>22001122</v>
          </cell>
          <cell r="C360" t="str">
            <v>KIEFFER</v>
          </cell>
          <cell r="D360" t="str">
            <v>MATHIEU</v>
          </cell>
          <cell r="E360">
            <v>5</v>
          </cell>
          <cell r="I360" t="str">
            <v>ABI</v>
          </cell>
        </row>
        <row r="361">
          <cell r="B361">
            <v>22108860</v>
          </cell>
          <cell r="C361" t="str">
            <v>KIEFFER</v>
          </cell>
          <cell r="D361" t="str">
            <v>MAUD</v>
          </cell>
          <cell r="E361">
            <v>5</v>
          </cell>
          <cell r="F361">
            <v>34.72</v>
          </cell>
          <cell r="G361">
            <v>1</v>
          </cell>
          <cell r="H361">
            <v>0</v>
          </cell>
          <cell r="I361">
            <v>35.22</v>
          </cell>
        </row>
        <row r="362">
          <cell r="B362">
            <v>22104125</v>
          </cell>
          <cell r="C362" t="str">
            <v>KIENTZLER</v>
          </cell>
          <cell r="D362" t="str">
            <v>ALEXANDRE</v>
          </cell>
          <cell r="E362">
            <v>8</v>
          </cell>
          <cell r="F362">
            <v>23</v>
          </cell>
          <cell r="I362">
            <v>23</v>
          </cell>
        </row>
        <row r="363">
          <cell r="B363">
            <v>22017548</v>
          </cell>
          <cell r="C363" t="str">
            <v>KILIC</v>
          </cell>
          <cell r="D363" t="str">
            <v>CEMANUR</v>
          </cell>
          <cell r="E363">
            <v>6</v>
          </cell>
          <cell r="F363">
            <v>27.05</v>
          </cell>
          <cell r="I363">
            <v>27.05</v>
          </cell>
        </row>
        <row r="364">
          <cell r="B364">
            <v>22119635</v>
          </cell>
          <cell r="C364" t="str">
            <v>KIPPELEN</v>
          </cell>
          <cell r="D364" t="str">
            <v>FABIEN</v>
          </cell>
          <cell r="E364">
            <v>10</v>
          </cell>
          <cell r="F364">
            <v>22.2</v>
          </cell>
          <cell r="I364">
            <v>22.2</v>
          </cell>
        </row>
        <row r="365">
          <cell r="B365">
            <v>22102255</v>
          </cell>
          <cell r="C365" t="str">
            <v>KLEIN</v>
          </cell>
          <cell r="D365" t="str">
            <v>MEHDI</v>
          </cell>
          <cell r="E365">
            <v>5</v>
          </cell>
          <cell r="I365" t="str">
            <v>ABI</v>
          </cell>
        </row>
        <row r="366">
          <cell r="B366">
            <v>22004751</v>
          </cell>
          <cell r="C366" t="str">
            <v>KLEINMANN</v>
          </cell>
          <cell r="D366" t="str">
            <v>THÉO</v>
          </cell>
          <cell r="E366">
            <v>5</v>
          </cell>
          <cell r="I366" t="str">
            <v>ABI</v>
          </cell>
        </row>
        <row r="367">
          <cell r="B367">
            <v>22005623</v>
          </cell>
          <cell r="C367" t="str">
            <v>KNOPPERS</v>
          </cell>
          <cell r="D367" t="str">
            <v>GWENN</v>
          </cell>
          <cell r="E367">
            <v>3</v>
          </cell>
          <cell r="I367" t="str">
            <v>ABI</v>
          </cell>
        </row>
        <row r="368">
          <cell r="B368">
            <v>22109023</v>
          </cell>
          <cell r="C368" t="str">
            <v>KOENIG</v>
          </cell>
          <cell r="D368" t="str">
            <v>ANITA</v>
          </cell>
          <cell r="E368">
            <v>8</v>
          </cell>
          <cell r="F368">
            <v>28.55</v>
          </cell>
          <cell r="G368">
            <v>1</v>
          </cell>
          <cell r="H368">
            <v>0</v>
          </cell>
          <cell r="I368">
            <v>29.05</v>
          </cell>
        </row>
        <row r="369">
          <cell r="B369">
            <v>22009622</v>
          </cell>
          <cell r="C369" t="str">
            <v>KOENIG</v>
          </cell>
          <cell r="D369" t="str">
            <v>LARA</v>
          </cell>
          <cell r="E369">
            <v>5</v>
          </cell>
          <cell r="F369">
            <v>25.9</v>
          </cell>
          <cell r="G369">
            <v>1</v>
          </cell>
          <cell r="H369">
            <v>0</v>
          </cell>
          <cell r="I369">
            <v>26.4</v>
          </cell>
        </row>
        <row r="370">
          <cell r="B370">
            <v>22005110</v>
          </cell>
          <cell r="C370" t="str">
            <v>KOERCKEL</v>
          </cell>
          <cell r="D370" t="str">
            <v>TOM</v>
          </cell>
          <cell r="E370">
            <v>5</v>
          </cell>
          <cell r="I370" t="str">
            <v>ABI</v>
          </cell>
        </row>
        <row r="371">
          <cell r="B371">
            <v>22112357</v>
          </cell>
          <cell r="C371" t="str">
            <v>KOKO</v>
          </cell>
          <cell r="D371" t="str">
            <v>MARC-EMMANUEL</v>
          </cell>
          <cell r="E371">
            <v>9</v>
          </cell>
          <cell r="F371">
            <v>26.3</v>
          </cell>
          <cell r="G371">
            <v>4</v>
          </cell>
          <cell r="I371">
            <v>28.3</v>
          </cell>
        </row>
        <row r="372">
          <cell r="B372">
            <v>22106643</v>
          </cell>
          <cell r="C372" t="str">
            <v>KOLHEB</v>
          </cell>
          <cell r="D372" t="str">
            <v>ANTONIN</v>
          </cell>
          <cell r="E372">
            <v>6</v>
          </cell>
          <cell r="F372">
            <v>23.4</v>
          </cell>
          <cell r="G372">
            <v>0</v>
          </cell>
          <cell r="H372">
            <v>0</v>
          </cell>
          <cell r="I372">
            <v>23.4</v>
          </cell>
        </row>
        <row r="373">
          <cell r="B373">
            <v>21814620</v>
          </cell>
          <cell r="C373" t="str">
            <v>KONSTANTINIDIS</v>
          </cell>
          <cell r="D373" t="str">
            <v>LIO</v>
          </cell>
          <cell r="E373">
            <v>2</v>
          </cell>
          <cell r="F373">
            <v>27.5</v>
          </cell>
          <cell r="I373">
            <v>27.5</v>
          </cell>
        </row>
        <row r="374">
          <cell r="B374">
            <v>22004175</v>
          </cell>
          <cell r="C374" t="str">
            <v>KOUADJIA</v>
          </cell>
          <cell r="D374" t="str">
            <v>ZENO</v>
          </cell>
          <cell r="E374">
            <v>1</v>
          </cell>
          <cell r="I374" t="str">
            <v>ABI</v>
          </cell>
        </row>
        <row r="375">
          <cell r="B375">
            <v>22104781</v>
          </cell>
          <cell r="C375" t="str">
            <v>KRAEMER</v>
          </cell>
          <cell r="D375" t="str">
            <v>XAVIER</v>
          </cell>
          <cell r="E375">
            <v>4</v>
          </cell>
          <cell r="F375">
            <v>23.05</v>
          </cell>
          <cell r="G375">
            <v>1</v>
          </cell>
          <cell r="I375">
            <v>23.55</v>
          </cell>
        </row>
        <row r="376">
          <cell r="B376">
            <v>22108485</v>
          </cell>
          <cell r="C376" t="str">
            <v>KRATZ</v>
          </cell>
          <cell r="D376" t="str">
            <v>ALEXIS</v>
          </cell>
          <cell r="E376">
            <v>5</v>
          </cell>
          <cell r="F376">
            <v>31.15</v>
          </cell>
          <cell r="G376">
            <v>1</v>
          </cell>
          <cell r="I376">
            <v>31.65</v>
          </cell>
        </row>
        <row r="377">
          <cell r="B377">
            <v>22102375</v>
          </cell>
          <cell r="C377" t="str">
            <v>KRIER</v>
          </cell>
          <cell r="D377" t="str">
            <v>LEON</v>
          </cell>
          <cell r="E377">
            <v>3</v>
          </cell>
          <cell r="F377">
            <v>24.9</v>
          </cell>
          <cell r="I377">
            <v>24.9</v>
          </cell>
        </row>
        <row r="378">
          <cell r="B378">
            <v>22109745</v>
          </cell>
          <cell r="C378" t="str">
            <v>KRIKA</v>
          </cell>
          <cell r="D378" t="str">
            <v>BILAL</v>
          </cell>
          <cell r="E378">
            <v>10</v>
          </cell>
          <cell r="I378" t="str">
            <v>ABI</v>
          </cell>
        </row>
        <row r="379">
          <cell r="B379">
            <v>22016064</v>
          </cell>
          <cell r="C379" t="str">
            <v>KUHN</v>
          </cell>
          <cell r="D379" t="str">
            <v>STAN</v>
          </cell>
          <cell r="E379">
            <v>7</v>
          </cell>
          <cell r="I379" t="str">
            <v>ABI</v>
          </cell>
        </row>
        <row r="380">
          <cell r="B380">
            <v>22108993</v>
          </cell>
          <cell r="C380" t="str">
            <v>KUHNER</v>
          </cell>
          <cell r="D380" t="str">
            <v>ELSA</v>
          </cell>
          <cell r="E380">
            <v>4</v>
          </cell>
          <cell r="F380">
            <v>24.05</v>
          </cell>
          <cell r="I380">
            <v>24.05</v>
          </cell>
        </row>
        <row r="381">
          <cell r="B381">
            <v>22111706</v>
          </cell>
          <cell r="C381" t="str">
            <v>KUMULIA</v>
          </cell>
          <cell r="D381" t="str">
            <v>DERRICK</v>
          </cell>
          <cell r="E381">
            <v>7</v>
          </cell>
          <cell r="F381">
            <v>23.2</v>
          </cell>
          <cell r="G381">
            <v>3</v>
          </cell>
          <cell r="I381">
            <v>24.7</v>
          </cell>
        </row>
        <row r="382">
          <cell r="B382">
            <v>22111578</v>
          </cell>
          <cell r="C382" t="str">
            <v>LA FERRARA</v>
          </cell>
          <cell r="D382" t="str">
            <v>MATHIAS</v>
          </cell>
          <cell r="E382">
            <v>9</v>
          </cell>
          <cell r="F382">
            <v>23.8</v>
          </cell>
          <cell r="G382">
            <v>2</v>
          </cell>
          <cell r="H382">
            <v>0</v>
          </cell>
          <cell r="I382">
            <v>24.8</v>
          </cell>
        </row>
        <row r="383">
          <cell r="B383">
            <v>22111830</v>
          </cell>
          <cell r="C383" t="str">
            <v>LA LEGGIA</v>
          </cell>
          <cell r="D383" t="str">
            <v>SIMONE</v>
          </cell>
          <cell r="E383">
            <v>9</v>
          </cell>
          <cell r="F383">
            <v>25.3</v>
          </cell>
          <cell r="G383">
            <v>6</v>
          </cell>
          <cell r="I383">
            <v>28.3</v>
          </cell>
        </row>
        <row r="384">
          <cell r="B384">
            <v>22001092</v>
          </cell>
          <cell r="C384" t="str">
            <v>LA LOGGIA</v>
          </cell>
          <cell r="D384" t="str">
            <v>ELLIOTT</v>
          </cell>
          <cell r="E384">
            <v>5</v>
          </cell>
          <cell r="F384">
            <v>27.5</v>
          </cell>
          <cell r="G384">
            <v>1</v>
          </cell>
          <cell r="I384">
            <v>28</v>
          </cell>
        </row>
        <row r="385">
          <cell r="B385">
            <v>22105635</v>
          </cell>
          <cell r="C385" t="str">
            <v>LACK</v>
          </cell>
          <cell r="D385" t="str">
            <v>AXEL</v>
          </cell>
          <cell r="E385">
            <v>10</v>
          </cell>
          <cell r="F385">
            <v>23.1</v>
          </cell>
          <cell r="G385">
            <v>0</v>
          </cell>
          <cell r="H385">
            <v>0</v>
          </cell>
          <cell r="I385">
            <v>23.1</v>
          </cell>
        </row>
        <row r="386">
          <cell r="B386">
            <v>22105676</v>
          </cell>
          <cell r="C386" t="str">
            <v>LAGANNE</v>
          </cell>
          <cell r="D386" t="str">
            <v>GABIN</v>
          </cell>
          <cell r="E386">
            <v>9</v>
          </cell>
          <cell r="F386">
            <v>27</v>
          </cell>
          <cell r="G386">
            <v>1</v>
          </cell>
          <cell r="H386">
            <v>0</v>
          </cell>
          <cell r="I386">
            <v>27.5</v>
          </cell>
        </row>
        <row r="387">
          <cell r="B387">
            <v>22118189</v>
          </cell>
          <cell r="C387" t="str">
            <v>LAHRAOUI</v>
          </cell>
          <cell r="D387" t="str">
            <v>YOUSSEF</v>
          </cell>
          <cell r="E387">
            <v>9</v>
          </cell>
          <cell r="F387">
            <v>25.5</v>
          </cell>
          <cell r="G387">
            <v>2</v>
          </cell>
          <cell r="I387">
            <v>26.5</v>
          </cell>
        </row>
        <row r="388">
          <cell r="B388">
            <v>22100199</v>
          </cell>
          <cell r="C388" t="str">
            <v>LAKIS</v>
          </cell>
          <cell r="D388" t="str">
            <v>FIRAS</v>
          </cell>
          <cell r="E388">
            <v>10</v>
          </cell>
          <cell r="F388">
            <v>23.75</v>
          </cell>
          <cell r="G388">
            <v>1</v>
          </cell>
          <cell r="H388">
            <v>0</v>
          </cell>
          <cell r="I388">
            <v>24.25</v>
          </cell>
        </row>
        <row r="389">
          <cell r="B389">
            <v>22118566</v>
          </cell>
          <cell r="C389" t="str">
            <v>LAMBONI</v>
          </cell>
          <cell r="D389" t="str">
            <v>GEOFFREY-YOBE</v>
          </cell>
          <cell r="E389">
            <v>6</v>
          </cell>
          <cell r="F389">
            <v>22.02</v>
          </cell>
          <cell r="G389">
            <v>3</v>
          </cell>
          <cell r="H389">
            <v>0</v>
          </cell>
          <cell r="I389">
            <v>23.52</v>
          </cell>
        </row>
        <row r="390">
          <cell r="B390">
            <v>22000928</v>
          </cell>
          <cell r="C390" t="str">
            <v>LAMBOUR</v>
          </cell>
          <cell r="D390" t="str">
            <v>EMMA</v>
          </cell>
          <cell r="E390">
            <v>4</v>
          </cell>
          <cell r="I390" t="str">
            <v>ABI</v>
          </cell>
        </row>
        <row r="391">
          <cell r="B391">
            <v>22104197</v>
          </cell>
          <cell r="C391" t="str">
            <v>LAMOUCHE</v>
          </cell>
          <cell r="D391" t="str">
            <v>CÉCILE</v>
          </cell>
          <cell r="E391">
            <v>5</v>
          </cell>
          <cell r="F391">
            <v>25.29</v>
          </cell>
          <cell r="G391">
            <v>1</v>
          </cell>
          <cell r="H391">
            <v>0</v>
          </cell>
          <cell r="I391">
            <v>25.79</v>
          </cell>
        </row>
        <row r="392">
          <cell r="B392">
            <v>22105432</v>
          </cell>
          <cell r="C392" t="str">
            <v>LANASPÈZE</v>
          </cell>
          <cell r="D392" t="str">
            <v>CLÉMENTINE</v>
          </cell>
          <cell r="E392">
            <v>10</v>
          </cell>
          <cell r="F392">
            <v>28</v>
          </cell>
          <cell r="I392">
            <v>28</v>
          </cell>
        </row>
        <row r="393">
          <cell r="B393">
            <v>22101642</v>
          </cell>
          <cell r="C393" t="str">
            <v>LANDAUER</v>
          </cell>
          <cell r="D393" t="str">
            <v>GUILLAUME</v>
          </cell>
          <cell r="E393">
            <v>7</v>
          </cell>
          <cell r="F393">
            <v>23.78</v>
          </cell>
          <cell r="G393">
            <v>2</v>
          </cell>
          <cell r="H393">
            <v>0</v>
          </cell>
          <cell r="I393">
            <v>24.78</v>
          </cell>
        </row>
        <row r="394">
          <cell r="B394">
            <v>22016691</v>
          </cell>
          <cell r="C394" t="str">
            <v>LANDOLFO</v>
          </cell>
          <cell r="D394" t="str">
            <v>DONATO</v>
          </cell>
          <cell r="E394">
            <v>1</v>
          </cell>
          <cell r="I394" t="str">
            <v>ABI</v>
          </cell>
        </row>
        <row r="395">
          <cell r="B395">
            <v>22109131</v>
          </cell>
          <cell r="C395" t="str">
            <v>LANG</v>
          </cell>
          <cell r="D395" t="str">
            <v>BAPTISTE</v>
          </cell>
          <cell r="E395">
            <v>8</v>
          </cell>
          <cell r="F395">
            <v>24.1</v>
          </cell>
          <cell r="I395">
            <v>24.1</v>
          </cell>
        </row>
        <row r="396">
          <cell r="B396">
            <v>22112718</v>
          </cell>
          <cell r="C396" t="str">
            <v>LARCHE</v>
          </cell>
          <cell r="D396" t="str">
            <v>YOHAN</v>
          </cell>
          <cell r="E396">
            <v>1</v>
          </cell>
          <cell r="F396">
            <v>23.2</v>
          </cell>
          <cell r="I396">
            <v>23.2</v>
          </cell>
        </row>
        <row r="397">
          <cell r="B397">
            <v>22119492</v>
          </cell>
          <cell r="C397" t="str">
            <v>LAROCHELLE</v>
          </cell>
          <cell r="D397" t="str">
            <v>THEO</v>
          </cell>
          <cell r="E397">
            <v>7</v>
          </cell>
          <cell r="F397">
            <v>24.17</v>
          </cell>
          <cell r="G397">
            <v>2</v>
          </cell>
          <cell r="H397">
            <v>0</v>
          </cell>
          <cell r="I397">
            <v>25.17</v>
          </cell>
        </row>
        <row r="398">
          <cell r="B398">
            <v>22104175</v>
          </cell>
          <cell r="C398" t="str">
            <v>LASAK</v>
          </cell>
          <cell r="D398" t="str">
            <v>ADAM</v>
          </cell>
          <cell r="E398">
            <v>4</v>
          </cell>
          <cell r="F398">
            <v>23.55</v>
          </cell>
          <cell r="I398">
            <v>23.55</v>
          </cell>
        </row>
        <row r="399">
          <cell r="B399">
            <v>22109621</v>
          </cell>
          <cell r="C399" t="str">
            <v>LAUGEL</v>
          </cell>
          <cell r="D399" t="str">
            <v>NATHAN</v>
          </cell>
          <cell r="E399">
            <v>7</v>
          </cell>
          <cell r="I399" t="str">
            <v>ABI</v>
          </cell>
        </row>
        <row r="400">
          <cell r="B400">
            <v>22111580</v>
          </cell>
          <cell r="C400" t="str">
            <v>LAYMAND</v>
          </cell>
          <cell r="D400" t="str">
            <v>EWAN</v>
          </cell>
          <cell r="E400">
            <v>6</v>
          </cell>
          <cell r="F400">
            <v>24.75</v>
          </cell>
          <cell r="G400">
            <v>2</v>
          </cell>
          <cell r="I400">
            <v>25.75</v>
          </cell>
        </row>
        <row r="401">
          <cell r="B401">
            <v>22009343</v>
          </cell>
          <cell r="C401" t="str">
            <v>LAZRAQUE</v>
          </cell>
          <cell r="D401" t="str">
            <v>JAWED</v>
          </cell>
          <cell r="E401">
            <v>5</v>
          </cell>
          <cell r="F401">
            <v>25.44</v>
          </cell>
          <cell r="G401">
            <v>2</v>
          </cell>
          <cell r="I401">
            <v>26.44</v>
          </cell>
        </row>
        <row r="402">
          <cell r="B402">
            <v>22008859</v>
          </cell>
          <cell r="C402" t="str">
            <v>LE NAGARD</v>
          </cell>
          <cell r="D402" t="str">
            <v>THIBAUT</v>
          </cell>
          <cell r="E402">
            <v>3</v>
          </cell>
          <cell r="I402" t="str">
            <v>ABI</v>
          </cell>
        </row>
        <row r="403">
          <cell r="B403">
            <v>22105266</v>
          </cell>
          <cell r="C403" t="str">
            <v>LÉA</v>
          </cell>
          <cell r="D403" t="str">
            <v>BRYANO</v>
          </cell>
          <cell r="E403">
            <v>8</v>
          </cell>
          <cell r="F403">
            <v>22.6</v>
          </cell>
          <cell r="G403">
            <v>1</v>
          </cell>
          <cell r="I403">
            <v>23.1</v>
          </cell>
        </row>
        <row r="404">
          <cell r="B404">
            <v>22107254</v>
          </cell>
          <cell r="C404" t="str">
            <v>LECCA</v>
          </cell>
          <cell r="D404" t="str">
            <v>THOMAS</v>
          </cell>
          <cell r="E404">
            <v>7</v>
          </cell>
          <cell r="F404">
            <v>26.5</v>
          </cell>
          <cell r="G404">
            <v>5</v>
          </cell>
          <cell r="H404">
            <v>0</v>
          </cell>
          <cell r="I404">
            <v>29</v>
          </cell>
        </row>
        <row r="405">
          <cell r="B405">
            <v>22013263</v>
          </cell>
          <cell r="C405" t="str">
            <v>LECCE</v>
          </cell>
          <cell r="D405" t="str">
            <v>BAPTISTE</v>
          </cell>
          <cell r="E405">
            <v>1</v>
          </cell>
          <cell r="I405" t="str">
            <v>ABI</v>
          </cell>
        </row>
        <row r="406">
          <cell r="B406">
            <v>22103270</v>
          </cell>
          <cell r="C406" t="str">
            <v>LECHNER</v>
          </cell>
          <cell r="D406" t="str">
            <v>LUCAS</v>
          </cell>
          <cell r="E406">
            <v>6</v>
          </cell>
          <cell r="F406">
            <v>21.76</v>
          </cell>
          <cell r="G406">
            <v>1</v>
          </cell>
          <cell r="H406">
            <v>0</v>
          </cell>
          <cell r="I406">
            <v>22.26</v>
          </cell>
        </row>
        <row r="407">
          <cell r="B407">
            <v>22106506</v>
          </cell>
          <cell r="C407" t="str">
            <v>LEDRU</v>
          </cell>
          <cell r="D407" t="str">
            <v>NOE</v>
          </cell>
          <cell r="E407">
            <v>9</v>
          </cell>
          <cell r="F407">
            <v>23</v>
          </cell>
          <cell r="G407">
            <v>0</v>
          </cell>
          <cell r="H407">
            <v>0</v>
          </cell>
          <cell r="I407">
            <v>23</v>
          </cell>
        </row>
        <row r="408">
          <cell r="B408">
            <v>22102926</v>
          </cell>
          <cell r="C408" t="str">
            <v>LEGER</v>
          </cell>
          <cell r="D408" t="str">
            <v>CORENTIN</v>
          </cell>
          <cell r="E408">
            <v>3</v>
          </cell>
          <cell r="F408">
            <v>24.72</v>
          </cell>
          <cell r="G408">
            <v>1</v>
          </cell>
          <cell r="H408">
            <v>0</v>
          </cell>
          <cell r="I408">
            <v>25.22</v>
          </cell>
        </row>
        <row r="409">
          <cell r="B409">
            <v>22108937</v>
          </cell>
          <cell r="C409" t="str">
            <v>LEICHTENBERG</v>
          </cell>
          <cell r="D409" t="str">
            <v>BENOÎT</v>
          </cell>
          <cell r="E409">
            <v>7</v>
          </cell>
          <cell r="F409">
            <v>21.63</v>
          </cell>
          <cell r="G409">
            <v>1</v>
          </cell>
          <cell r="H409">
            <v>0</v>
          </cell>
          <cell r="I409">
            <v>22.13</v>
          </cell>
        </row>
        <row r="410">
          <cell r="B410">
            <v>22005085</v>
          </cell>
          <cell r="C410" t="str">
            <v>LEIPP</v>
          </cell>
          <cell r="D410" t="str">
            <v>CORENTIN</v>
          </cell>
          <cell r="E410">
            <v>1</v>
          </cell>
          <cell r="I410" t="str">
            <v>ABI</v>
          </cell>
        </row>
        <row r="411">
          <cell r="B411">
            <v>22123372</v>
          </cell>
          <cell r="C411" t="str">
            <v xml:space="preserve">LEKHNATI </v>
          </cell>
          <cell r="D411" t="str">
            <v>BADR</v>
          </cell>
          <cell r="E411">
            <v>10</v>
          </cell>
          <cell r="I411" t="str">
            <v>ABI</v>
          </cell>
        </row>
        <row r="412">
          <cell r="B412">
            <v>22005752</v>
          </cell>
          <cell r="C412" t="str">
            <v>LELIÈVRE</v>
          </cell>
          <cell r="D412" t="str">
            <v>JORIS</v>
          </cell>
          <cell r="E412">
            <v>4</v>
          </cell>
          <cell r="I412" t="str">
            <v>ABI</v>
          </cell>
        </row>
        <row r="413">
          <cell r="B413">
            <v>22107417</v>
          </cell>
          <cell r="C413" t="str">
            <v>LEMPEREUR</v>
          </cell>
          <cell r="D413" t="str">
            <v>ELWEN</v>
          </cell>
          <cell r="E413">
            <v>6</v>
          </cell>
          <cell r="F413">
            <v>22.6</v>
          </cell>
          <cell r="G413">
            <v>1</v>
          </cell>
          <cell r="H413">
            <v>1</v>
          </cell>
          <cell r="I413">
            <v>25.1</v>
          </cell>
        </row>
        <row r="414">
          <cell r="B414">
            <v>22120079</v>
          </cell>
          <cell r="C414" t="str">
            <v>LEMPEREUR</v>
          </cell>
          <cell r="D414" t="str">
            <v>LOÏC</v>
          </cell>
          <cell r="E414">
            <v>7</v>
          </cell>
          <cell r="F414">
            <v>24.15</v>
          </cell>
          <cell r="I414">
            <v>24.15</v>
          </cell>
        </row>
        <row r="415">
          <cell r="B415">
            <v>22114611</v>
          </cell>
          <cell r="C415" t="str">
            <v>LERSCH</v>
          </cell>
          <cell r="D415" t="str">
            <v>MATEO</v>
          </cell>
          <cell r="E415">
            <v>8</v>
          </cell>
          <cell r="I415" t="str">
            <v>ABI</v>
          </cell>
        </row>
        <row r="416">
          <cell r="B416">
            <v>22107550</v>
          </cell>
          <cell r="C416" t="str">
            <v>LESCOUT</v>
          </cell>
          <cell r="D416" t="str">
            <v>ROBIN</v>
          </cell>
          <cell r="E416">
            <v>1</v>
          </cell>
          <cell r="F416">
            <v>24</v>
          </cell>
          <cell r="G416">
            <v>1</v>
          </cell>
          <cell r="I416">
            <v>24.5</v>
          </cell>
        </row>
        <row r="417">
          <cell r="B417">
            <v>22109554</v>
          </cell>
          <cell r="C417" t="str">
            <v>LESCOUTE</v>
          </cell>
          <cell r="D417" t="str">
            <v>DJIBRIL</v>
          </cell>
          <cell r="E417">
            <v>10</v>
          </cell>
          <cell r="F417">
            <v>22.1</v>
          </cell>
          <cell r="G417">
            <v>1</v>
          </cell>
          <cell r="I417">
            <v>22.6</v>
          </cell>
        </row>
        <row r="418">
          <cell r="B418">
            <v>22108132</v>
          </cell>
          <cell r="C418" t="str">
            <v>LESNIAK</v>
          </cell>
          <cell r="D418" t="str">
            <v>BAPTISTE</v>
          </cell>
          <cell r="E418">
            <v>9</v>
          </cell>
          <cell r="F418">
            <v>23.1</v>
          </cell>
          <cell r="G418">
            <v>0</v>
          </cell>
          <cell r="H418">
            <v>0</v>
          </cell>
          <cell r="I418">
            <v>23.1</v>
          </cell>
        </row>
        <row r="419">
          <cell r="B419">
            <v>21909616</v>
          </cell>
          <cell r="C419" t="str">
            <v>LEVACHER</v>
          </cell>
          <cell r="D419" t="str">
            <v>FABIEN</v>
          </cell>
          <cell r="E419">
            <v>3</v>
          </cell>
          <cell r="I419" t="str">
            <v>ABI</v>
          </cell>
        </row>
        <row r="420">
          <cell r="B420">
            <v>21913775</v>
          </cell>
          <cell r="C420" t="str">
            <v>LIDIN</v>
          </cell>
          <cell r="D420" t="str">
            <v>LUCAS</v>
          </cell>
          <cell r="E420">
            <v>3</v>
          </cell>
          <cell r="F420">
            <v>23.75</v>
          </cell>
          <cell r="G420">
            <v>1</v>
          </cell>
          <cell r="I420">
            <v>24.25</v>
          </cell>
        </row>
        <row r="421">
          <cell r="B421">
            <v>22103157</v>
          </cell>
          <cell r="C421" t="str">
            <v>LIEBER</v>
          </cell>
          <cell r="D421" t="str">
            <v>NOAH</v>
          </cell>
          <cell r="E421">
            <v>3</v>
          </cell>
          <cell r="F421">
            <v>26.6</v>
          </cell>
          <cell r="G421">
            <v>1</v>
          </cell>
          <cell r="I421">
            <v>27.1</v>
          </cell>
        </row>
        <row r="422">
          <cell r="B422">
            <v>22111846</v>
          </cell>
          <cell r="C422" t="str">
            <v>LIENHARD</v>
          </cell>
          <cell r="D422" t="str">
            <v>TITOUAN</v>
          </cell>
          <cell r="E422">
            <v>2</v>
          </cell>
          <cell r="F422">
            <v>26.59</v>
          </cell>
          <cell r="I422">
            <v>26.59</v>
          </cell>
        </row>
        <row r="423">
          <cell r="B423">
            <v>22104657</v>
          </cell>
          <cell r="C423" t="str">
            <v>LINDAUER</v>
          </cell>
          <cell r="D423" t="str">
            <v>EMMA</v>
          </cell>
          <cell r="E423">
            <v>1</v>
          </cell>
          <cell r="F423">
            <v>26</v>
          </cell>
          <cell r="I423">
            <v>26</v>
          </cell>
        </row>
        <row r="424">
          <cell r="B424">
            <v>22013728</v>
          </cell>
          <cell r="C424" t="str">
            <v>LIROT</v>
          </cell>
          <cell r="D424" t="str">
            <v>BAPTISTE</v>
          </cell>
          <cell r="E424">
            <v>4</v>
          </cell>
          <cell r="F424">
            <v>26.15</v>
          </cell>
          <cell r="G424">
            <v>2</v>
          </cell>
          <cell r="I424">
            <v>27.15</v>
          </cell>
        </row>
        <row r="425">
          <cell r="B425">
            <v>22100209</v>
          </cell>
          <cell r="C425" t="str">
            <v>LO</v>
          </cell>
          <cell r="D425" t="str">
            <v>THI LINA</v>
          </cell>
          <cell r="E425">
            <v>7</v>
          </cell>
          <cell r="F425">
            <v>25.15</v>
          </cell>
          <cell r="G425">
            <v>2</v>
          </cell>
          <cell r="H425">
            <v>0</v>
          </cell>
          <cell r="I425">
            <v>26.15</v>
          </cell>
        </row>
        <row r="426">
          <cell r="B426">
            <v>22104610</v>
          </cell>
          <cell r="C426" t="str">
            <v>LOBSTEIN</v>
          </cell>
          <cell r="D426" t="str">
            <v>CHARLOTTE</v>
          </cell>
          <cell r="E426">
            <v>2</v>
          </cell>
          <cell r="I426" t="str">
            <v>ABI</v>
          </cell>
        </row>
        <row r="427">
          <cell r="B427">
            <v>21902474</v>
          </cell>
          <cell r="C427" t="str">
            <v>LOEHR</v>
          </cell>
          <cell r="D427" t="str">
            <v>PIERRICK</v>
          </cell>
          <cell r="E427">
            <v>2</v>
          </cell>
          <cell r="F427">
            <v>22.3</v>
          </cell>
          <cell r="G427">
            <v>0</v>
          </cell>
          <cell r="H427">
            <v>0</v>
          </cell>
          <cell r="I427">
            <v>22.3</v>
          </cell>
        </row>
        <row r="428">
          <cell r="B428">
            <v>22112389</v>
          </cell>
          <cell r="C428" t="str">
            <v>LONGCHAMP</v>
          </cell>
          <cell r="D428" t="str">
            <v>CORENTIN</v>
          </cell>
          <cell r="E428">
            <v>1</v>
          </cell>
          <cell r="F428">
            <v>27</v>
          </cell>
          <cell r="I428">
            <v>27</v>
          </cell>
        </row>
        <row r="429">
          <cell r="B429">
            <v>22013061</v>
          </cell>
          <cell r="C429" t="str">
            <v>LOPEZ</v>
          </cell>
          <cell r="D429" t="str">
            <v>HUGO</v>
          </cell>
          <cell r="E429">
            <v>2</v>
          </cell>
          <cell r="I429" t="str">
            <v>ABI</v>
          </cell>
        </row>
        <row r="430">
          <cell r="B430">
            <v>22108036</v>
          </cell>
          <cell r="C430" t="str">
            <v>LORCET</v>
          </cell>
          <cell r="D430" t="str">
            <v>JOANE</v>
          </cell>
          <cell r="E430">
            <v>10</v>
          </cell>
          <cell r="F430">
            <v>26.95</v>
          </cell>
          <cell r="I430">
            <v>26.95</v>
          </cell>
        </row>
        <row r="431">
          <cell r="B431">
            <v>22119799</v>
          </cell>
          <cell r="C431" t="str">
            <v>LOUBEN</v>
          </cell>
          <cell r="D431" t="str">
            <v>MOHAMED</v>
          </cell>
          <cell r="E431">
            <v>1</v>
          </cell>
          <cell r="I431" t="str">
            <v>ABI</v>
          </cell>
        </row>
        <row r="432">
          <cell r="B432">
            <v>22005358</v>
          </cell>
          <cell r="C432" t="str">
            <v>LOUCHE</v>
          </cell>
          <cell r="D432" t="str">
            <v>ÉRIC</v>
          </cell>
          <cell r="E432">
            <v>5</v>
          </cell>
          <cell r="I432" t="str">
            <v>ABI</v>
          </cell>
        </row>
        <row r="433">
          <cell r="B433">
            <v>22106315</v>
          </cell>
          <cell r="C433" t="str">
            <v>LOUKARIF</v>
          </cell>
          <cell r="D433" t="str">
            <v>NASSIM</v>
          </cell>
          <cell r="E433">
            <v>2</v>
          </cell>
          <cell r="F433">
            <v>32.299999999999997</v>
          </cell>
          <cell r="I433">
            <v>32.299999999999997</v>
          </cell>
        </row>
        <row r="434">
          <cell r="B434">
            <v>22120237</v>
          </cell>
          <cell r="C434" t="str">
            <v>LOURENCO</v>
          </cell>
          <cell r="D434" t="str">
            <v>MANON</v>
          </cell>
          <cell r="E434">
            <v>6</v>
          </cell>
          <cell r="F434">
            <v>24.55</v>
          </cell>
          <cell r="I434">
            <v>24.55</v>
          </cell>
        </row>
        <row r="435">
          <cell r="B435">
            <v>22121273</v>
          </cell>
          <cell r="C435" t="str">
            <v>LOUX</v>
          </cell>
          <cell r="D435" t="str">
            <v>YANIS</v>
          </cell>
          <cell r="E435">
            <v>7</v>
          </cell>
          <cell r="F435">
            <v>23.57</v>
          </cell>
          <cell r="G435">
            <v>1</v>
          </cell>
          <cell r="H435">
            <v>0</v>
          </cell>
          <cell r="I435">
            <v>24.07</v>
          </cell>
        </row>
        <row r="436">
          <cell r="B436">
            <v>22111250</v>
          </cell>
          <cell r="C436" t="str">
            <v>LUDWILLER</v>
          </cell>
          <cell r="D436" t="str">
            <v>MATTÉO</v>
          </cell>
          <cell r="E436">
            <v>4</v>
          </cell>
          <cell r="F436">
            <v>24.15</v>
          </cell>
          <cell r="I436">
            <v>24.15</v>
          </cell>
        </row>
        <row r="437">
          <cell r="B437">
            <v>22114512</v>
          </cell>
          <cell r="C437" t="str">
            <v>LUX</v>
          </cell>
          <cell r="D437" t="str">
            <v>EMMA</v>
          </cell>
          <cell r="E437">
            <v>4</v>
          </cell>
          <cell r="F437">
            <v>26.6</v>
          </cell>
          <cell r="G437">
            <v>0</v>
          </cell>
          <cell r="H437">
            <v>0</v>
          </cell>
          <cell r="I437">
            <v>26.6</v>
          </cell>
        </row>
        <row r="438">
          <cell r="B438">
            <v>22107188</v>
          </cell>
          <cell r="C438" t="str">
            <v>LUX</v>
          </cell>
          <cell r="D438" t="str">
            <v>THÉO</v>
          </cell>
          <cell r="E438">
            <v>6</v>
          </cell>
          <cell r="F438">
            <v>25.5</v>
          </cell>
          <cell r="I438">
            <v>25.5</v>
          </cell>
        </row>
        <row r="439">
          <cell r="B439">
            <v>21909919</v>
          </cell>
          <cell r="C439" t="str">
            <v>LUZ DUARTE</v>
          </cell>
          <cell r="D439" t="str">
            <v>ALEXANDRE</v>
          </cell>
          <cell r="E439">
            <v>2</v>
          </cell>
          <cell r="I439" t="str">
            <v>ABI</v>
          </cell>
        </row>
        <row r="440">
          <cell r="B440">
            <v>22112554</v>
          </cell>
          <cell r="C440" t="str">
            <v>LUZOLO</v>
          </cell>
          <cell r="D440" t="str">
            <v>MEDI</v>
          </cell>
          <cell r="E440">
            <v>5</v>
          </cell>
          <cell r="F440">
            <v>25</v>
          </cell>
          <cell r="G440">
            <v>2</v>
          </cell>
          <cell r="H440">
            <v>0</v>
          </cell>
          <cell r="I440">
            <v>26</v>
          </cell>
        </row>
        <row r="441">
          <cell r="B441">
            <v>22110891</v>
          </cell>
          <cell r="C441" t="str">
            <v>LY</v>
          </cell>
          <cell r="D441" t="str">
            <v>ARNAUD</v>
          </cell>
          <cell r="E441">
            <v>5</v>
          </cell>
          <cell r="F441">
            <v>23.8</v>
          </cell>
          <cell r="G441">
            <v>0</v>
          </cell>
          <cell r="H441">
            <v>0</v>
          </cell>
          <cell r="I441">
            <v>23.8</v>
          </cell>
        </row>
        <row r="442">
          <cell r="B442">
            <v>22009081</v>
          </cell>
          <cell r="C442" t="str">
            <v>LY</v>
          </cell>
          <cell r="D442" t="str">
            <v>JULIAN</v>
          </cell>
          <cell r="E442">
            <v>5</v>
          </cell>
          <cell r="I442" t="str">
            <v>ABI</v>
          </cell>
        </row>
        <row r="443">
          <cell r="B443">
            <v>22012704</v>
          </cell>
          <cell r="C443" t="str">
            <v>LY</v>
          </cell>
          <cell r="D443" t="str">
            <v>NICOLAS</v>
          </cell>
          <cell r="E443">
            <v>2</v>
          </cell>
          <cell r="F443">
            <v>23</v>
          </cell>
          <cell r="G443">
            <v>2</v>
          </cell>
          <cell r="H443">
            <v>0</v>
          </cell>
          <cell r="I443">
            <v>24</v>
          </cell>
        </row>
        <row r="444">
          <cell r="B444">
            <v>22105326</v>
          </cell>
          <cell r="C444" t="str">
            <v>MACK</v>
          </cell>
          <cell r="D444" t="str">
            <v>ZOÉ</v>
          </cell>
          <cell r="E444">
            <v>2</v>
          </cell>
          <cell r="F444">
            <v>24.15</v>
          </cell>
          <cell r="G444">
            <v>2</v>
          </cell>
          <cell r="H444">
            <v>0</v>
          </cell>
          <cell r="I444">
            <v>25.15</v>
          </cell>
        </row>
        <row r="445">
          <cell r="B445">
            <v>22109605</v>
          </cell>
          <cell r="C445" t="str">
            <v>MACQUET-- BURGY</v>
          </cell>
          <cell r="D445" t="str">
            <v>LORENZO</v>
          </cell>
          <cell r="E445">
            <v>6</v>
          </cell>
          <cell r="F445">
            <v>22.15</v>
          </cell>
          <cell r="G445">
            <v>1</v>
          </cell>
          <cell r="H445">
            <v>0</v>
          </cell>
          <cell r="I445">
            <v>22.65</v>
          </cell>
        </row>
        <row r="446">
          <cell r="B446">
            <v>22107442</v>
          </cell>
          <cell r="C446" t="str">
            <v>MAËS</v>
          </cell>
          <cell r="D446" t="str">
            <v>RAPHAËL</v>
          </cell>
          <cell r="E446">
            <v>10</v>
          </cell>
          <cell r="I446" t="str">
            <v>ABI</v>
          </cell>
        </row>
        <row r="447">
          <cell r="B447">
            <v>22108327</v>
          </cell>
          <cell r="C447" t="str">
            <v>MAGNE</v>
          </cell>
          <cell r="D447" t="str">
            <v>GLENN</v>
          </cell>
          <cell r="E447">
            <v>8</v>
          </cell>
          <cell r="F447">
            <v>23.72</v>
          </cell>
          <cell r="I447">
            <v>23.72</v>
          </cell>
        </row>
        <row r="448">
          <cell r="B448">
            <v>22102117</v>
          </cell>
          <cell r="C448" t="str">
            <v>MAGNE</v>
          </cell>
          <cell r="D448" t="str">
            <v>JOLAN</v>
          </cell>
          <cell r="E448">
            <v>5</v>
          </cell>
          <cell r="F448">
            <v>23.6</v>
          </cell>
          <cell r="G448">
            <v>1</v>
          </cell>
          <cell r="I448">
            <v>24.1</v>
          </cell>
        </row>
        <row r="449">
          <cell r="B449">
            <v>22009423</v>
          </cell>
          <cell r="C449" t="str">
            <v>MAGY</v>
          </cell>
          <cell r="D449" t="str">
            <v>LEONIE</v>
          </cell>
          <cell r="E449">
            <v>5</v>
          </cell>
          <cell r="I449" t="str">
            <v>ABI</v>
          </cell>
        </row>
        <row r="450">
          <cell r="B450">
            <v>22107011</v>
          </cell>
          <cell r="C450" t="str">
            <v>MAIGNANT</v>
          </cell>
          <cell r="D450" t="str">
            <v>AXEL</v>
          </cell>
          <cell r="E450">
            <v>2</v>
          </cell>
          <cell r="F450">
            <v>24</v>
          </cell>
          <cell r="G450">
            <v>0</v>
          </cell>
          <cell r="H450">
            <v>0</v>
          </cell>
          <cell r="I450">
            <v>24</v>
          </cell>
        </row>
        <row r="451">
          <cell r="B451">
            <v>22118732</v>
          </cell>
          <cell r="C451" t="str">
            <v>MAILLIER</v>
          </cell>
          <cell r="D451" t="str">
            <v>PAULINE</v>
          </cell>
          <cell r="E451">
            <v>6</v>
          </cell>
          <cell r="F451">
            <v>25.6</v>
          </cell>
          <cell r="G451">
            <v>1</v>
          </cell>
          <cell r="I451">
            <v>26.1</v>
          </cell>
        </row>
        <row r="452">
          <cell r="B452">
            <v>22109311</v>
          </cell>
          <cell r="C452" t="str">
            <v>MAJRI</v>
          </cell>
          <cell r="D452" t="str">
            <v>ZOHRA</v>
          </cell>
          <cell r="E452">
            <v>1</v>
          </cell>
          <cell r="F452">
            <v>24.69</v>
          </cell>
          <cell r="G452">
            <v>0</v>
          </cell>
          <cell r="H452">
            <v>0</v>
          </cell>
          <cell r="I452">
            <v>24.69</v>
          </cell>
        </row>
        <row r="453">
          <cell r="B453">
            <v>22105354</v>
          </cell>
          <cell r="C453" t="str">
            <v>MALELA</v>
          </cell>
          <cell r="D453" t="str">
            <v>TIMOTHÉE</v>
          </cell>
          <cell r="E453">
            <v>6</v>
          </cell>
          <cell r="F453">
            <v>21.38</v>
          </cell>
          <cell r="G453">
            <v>2</v>
          </cell>
          <cell r="H453">
            <v>0</v>
          </cell>
          <cell r="I453">
            <v>22.38</v>
          </cell>
        </row>
        <row r="454">
          <cell r="B454">
            <v>22104403</v>
          </cell>
          <cell r="C454" t="str">
            <v>MALLEN</v>
          </cell>
          <cell r="D454" t="str">
            <v>LUCIE</v>
          </cell>
          <cell r="E454">
            <v>9</v>
          </cell>
          <cell r="F454">
            <v>24.91</v>
          </cell>
          <cell r="G454">
            <v>3</v>
          </cell>
          <cell r="H454">
            <v>0</v>
          </cell>
          <cell r="I454">
            <v>26.41</v>
          </cell>
        </row>
        <row r="455">
          <cell r="B455">
            <v>22118437</v>
          </cell>
          <cell r="C455" t="str">
            <v>MAMA A</v>
          </cell>
          <cell r="D455" t="str">
            <v>NADIL</v>
          </cell>
          <cell r="E455">
            <v>2</v>
          </cell>
          <cell r="F455">
            <v>24.25</v>
          </cell>
          <cell r="I455">
            <v>24.25</v>
          </cell>
        </row>
        <row r="456">
          <cell r="B456">
            <v>22013616</v>
          </cell>
          <cell r="C456" t="str">
            <v>MARCHAIS</v>
          </cell>
          <cell r="D456" t="str">
            <v>LORINE</v>
          </cell>
          <cell r="E456">
            <v>3</v>
          </cell>
          <cell r="F456">
            <v>30.04</v>
          </cell>
          <cell r="G456">
            <v>1</v>
          </cell>
          <cell r="H456">
            <v>0</v>
          </cell>
          <cell r="I456">
            <v>30.54</v>
          </cell>
        </row>
        <row r="457">
          <cell r="B457">
            <v>22106196</v>
          </cell>
          <cell r="C457" t="str">
            <v>MARCHANDISE</v>
          </cell>
          <cell r="D457" t="str">
            <v>CÉLIAN</v>
          </cell>
          <cell r="E457">
            <v>10</v>
          </cell>
          <cell r="F457">
            <v>23.8</v>
          </cell>
          <cell r="G457">
            <v>1</v>
          </cell>
          <cell r="I457">
            <v>24.3</v>
          </cell>
        </row>
        <row r="458">
          <cell r="B458">
            <v>22113430</v>
          </cell>
          <cell r="C458" t="str">
            <v>MARDIROSSIAN</v>
          </cell>
          <cell r="D458" t="str">
            <v>VAINA</v>
          </cell>
          <cell r="E458">
            <v>8</v>
          </cell>
          <cell r="F458">
            <v>26.62</v>
          </cell>
          <cell r="G458">
            <v>0</v>
          </cell>
          <cell r="H458">
            <v>0</v>
          </cell>
          <cell r="I458">
            <v>26.62</v>
          </cell>
        </row>
        <row r="459">
          <cell r="B459">
            <v>22011532</v>
          </cell>
          <cell r="C459" t="str">
            <v>MARIN</v>
          </cell>
          <cell r="D459" t="str">
            <v>GAUTHIER</v>
          </cell>
          <cell r="E459">
            <v>4</v>
          </cell>
          <cell r="I459" t="str">
            <v>ABI</v>
          </cell>
        </row>
        <row r="460">
          <cell r="B460">
            <v>22011096</v>
          </cell>
          <cell r="C460" t="str">
            <v>MARQUIS</v>
          </cell>
          <cell r="D460" t="str">
            <v>DORIANNE</v>
          </cell>
          <cell r="E460">
            <v>10</v>
          </cell>
          <cell r="F460">
            <v>27.8</v>
          </cell>
          <cell r="I460">
            <v>27.8</v>
          </cell>
        </row>
        <row r="461">
          <cell r="B461">
            <v>22110343</v>
          </cell>
          <cell r="C461" t="str">
            <v>MARRIERE</v>
          </cell>
          <cell r="D461" t="str">
            <v>PIERRE</v>
          </cell>
          <cell r="E461">
            <v>1</v>
          </cell>
          <cell r="F461">
            <v>22.15</v>
          </cell>
          <cell r="G461">
            <v>5</v>
          </cell>
          <cell r="H461">
            <v>0</v>
          </cell>
          <cell r="I461">
            <v>24.65</v>
          </cell>
        </row>
        <row r="462">
          <cell r="B462">
            <v>22108269</v>
          </cell>
          <cell r="C462" t="str">
            <v>MARSAL</v>
          </cell>
          <cell r="D462" t="str">
            <v>JULES</v>
          </cell>
          <cell r="E462">
            <v>5</v>
          </cell>
          <cell r="F462">
            <v>22.91</v>
          </cell>
          <cell r="G462">
            <v>2</v>
          </cell>
          <cell r="H462">
            <v>0</v>
          </cell>
          <cell r="I462">
            <v>23.91</v>
          </cell>
        </row>
        <row r="463">
          <cell r="B463">
            <v>22012585</v>
          </cell>
          <cell r="C463" t="str">
            <v>MARSAT</v>
          </cell>
          <cell r="D463" t="str">
            <v>FÉLIX</v>
          </cell>
          <cell r="E463">
            <v>2</v>
          </cell>
          <cell r="I463" t="str">
            <v>ABI</v>
          </cell>
        </row>
        <row r="464">
          <cell r="B464">
            <v>22118447</v>
          </cell>
          <cell r="C464" t="str">
            <v>MARTIN</v>
          </cell>
          <cell r="D464" t="str">
            <v>VICTOR</v>
          </cell>
          <cell r="E464">
            <v>2</v>
          </cell>
          <cell r="F464">
            <v>24.2</v>
          </cell>
          <cell r="G464">
            <v>1</v>
          </cell>
          <cell r="I464">
            <v>24.7</v>
          </cell>
        </row>
        <row r="465">
          <cell r="B465">
            <v>22105412</v>
          </cell>
          <cell r="C465" t="str">
            <v>MARTINET</v>
          </cell>
          <cell r="D465" t="str">
            <v>MÉLISSA</v>
          </cell>
          <cell r="E465">
            <v>1</v>
          </cell>
          <cell r="F465">
            <v>25</v>
          </cell>
          <cell r="I465">
            <v>25</v>
          </cell>
        </row>
        <row r="466">
          <cell r="B466">
            <v>22106918</v>
          </cell>
          <cell r="C466" t="str">
            <v>MASSELOT</v>
          </cell>
          <cell r="D466" t="str">
            <v>OCÉANE</v>
          </cell>
          <cell r="E466">
            <v>6</v>
          </cell>
          <cell r="F466">
            <v>25</v>
          </cell>
          <cell r="I466">
            <v>25</v>
          </cell>
        </row>
        <row r="467">
          <cell r="B467">
            <v>22111052</v>
          </cell>
          <cell r="C467" t="str">
            <v>MASSON</v>
          </cell>
          <cell r="D467" t="str">
            <v>TRISTAN</v>
          </cell>
          <cell r="E467">
            <v>2</v>
          </cell>
          <cell r="F467">
            <v>30.2</v>
          </cell>
          <cell r="G467">
            <v>3</v>
          </cell>
          <cell r="H467">
            <v>0</v>
          </cell>
          <cell r="I467">
            <v>31.7</v>
          </cell>
        </row>
        <row r="468">
          <cell r="B468">
            <v>22112677</v>
          </cell>
          <cell r="C468" t="str">
            <v>MATHERN</v>
          </cell>
          <cell r="D468" t="str">
            <v>LILIAN</v>
          </cell>
          <cell r="E468">
            <v>7</v>
          </cell>
          <cell r="F468">
            <v>23.3</v>
          </cell>
          <cell r="I468">
            <v>23.3</v>
          </cell>
        </row>
        <row r="469">
          <cell r="B469">
            <v>22103144</v>
          </cell>
          <cell r="C469" t="str">
            <v>MATHERY</v>
          </cell>
          <cell r="D469" t="str">
            <v>NINON</v>
          </cell>
          <cell r="E469">
            <v>2</v>
          </cell>
          <cell r="I469" t="str">
            <v>ABI</v>
          </cell>
        </row>
        <row r="470">
          <cell r="B470">
            <v>21910833</v>
          </cell>
          <cell r="C470" t="str">
            <v>MATOS SOUSA</v>
          </cell>
          <cell r="D470" t="str">
            <v>RODRIGO</v>
          </cell>
          <cell r="E470">
            <v>10</v>
          </cell>
          <cell r="F470">
            <v>28.15</v>
          </cell>
          <cell r="I470">
            <v>28.15</v>
          </cell>
        </row>
        <row r="471">
          <cell r="B471">
            <v>22007350</v>
          </cell>
          <cell r="C471" t="str">
            <v>MAUHIN</v>
          </cell>
          <cell r="D471" t="str">
            <v>TANGUY</v>
          </cell>
          <cell r="E471">
            <v>5</v>
          </cell>
          <cell r="I471" t="str">
            <v>ABI</v>
          </cell>
        </row>
        <row r="472">
          <cell r="B472">
            <v>22109926</v>
          </cell>
          <cell r="C472" t="str">
            <v>MAURER</v>
          </cell>
          <cell r="D472" t="str">
            <v>LENA</v>
          </cell>
          <cell r="E472">
            <v>6</v>
          </cell>
          <cell r="F472">
            <v>29.1</v>
          </cell>
          <cell r="I472">
            <v>29.1</v>
          </cell>
        </row>
        <row r="473">
          <cell r="B473">
            <v>22104702</v>
          </cell>
          <cell r="C473" t="str">
            <v>MAURIZE</v>
          </cell>
          <cell r="D473" t="str">
            <v>MARIE-AMALTHEE</v>
          </cell>
          <cell r="E473">
            <v>1</v>
          </cell>
          <cell r="F473">
            <v>25.25</v>
          </cell>
          <cell r="I473">
            <v>25.25</v>
          </cell>
        </row>
        <row r="474">
          <cell r="B474">
            <v>22109483</v>
          </cell>
          <cell r="C474" t="str">
            <v>MAUVIARD</v>
          </cell>
          <cell r="D474" t="str">
            <v>JULES</v>
          </cell>
          <cell r="E474">
            <v>2</v>
          </cell>
          <cell r="F474">
            <v>25</v>
          </cell>
          <cell r="I474">
            <v>25</v>
          </cell>
        </row>
        <row r="475">
          <cell r="B475">
            <v>22015056</v>
          </cell>
          <cell r="C475" t="str">
            <v>MAZELIN</v>
          </cell>
          <cell r="D475" t="str">
            <v>SIMON</v>
          </cell>
          <cell r="E475">
            <v>3</v>
          </cell>
          <cell r="F475">
            <v>24.25</v>
          </cell>
          <cell r="G475">
            <v>0</v>
          </cell>
          <cell r="H475">
            <v>0</v>
          </cell>
          <cell r="I475">
            <v>24.25</v>
          </cell>
        </row>
        <row r="476">
          <cell r="B476">
            <v>22120154</v>
          </cell>
          <cell r="C476" t="str">
            <v>MECHERI</v>
          </cell>
          <cell r="D476" t="str">
            <v>AYA</v>
          </cell>
          <cell r="E476">
            <v>10</v>
          </cell>
          <cell r="I476" t="str">
            <v>ABI</v>
          </cell>
        </row>
        <row r="477">
          <cell r="B477">
            <v>22106734</v>
          </cell>
          <cell r="C477" t="str">
            <v>MECKERT</v>
          </cell>
          <cell r="D477" t="str">
            <v>ANTOINE</v>
          </cell>
          <cell r="E477">
            <v>3</v>
          </cell>
          <cell r="F477">
            <v>23.38</v>
          </cell>
          <cell r="G477">
            <v>2</v>
          </cell>
          <cell r="H477">
            <v>0</v>
          </cell>
          <cell r="I477">
            <v>24.38</v>
          </cell>
        </row>
        <row r="478">
          <cell r="B478">
            <v>22014743</v>
          </cell>
          <cell r="C478" t="str">
            <v>MEGNIN</v>
          </cell>
          <cell r="D478" t="str">
            <v>IVANOE</v>
          </cell>
          <cell r="E478">
            <v>3</v>
          </cell>
          <cell r="I478" t="str">
            <v>ABI</v>
          </cell>
        </row>
        <row r="479">
          <cell r="B479">
            <v>22114831</v>
          </cell>
          <cell r="C479" t="str">
            <v>MEHAL</v>
          </cell>
          <cell r="D479" t="str">
            <v>LENA</v>
          </cell>
          <cell r="E479">
            <v>10</v>
          </cell>
          <cell r="F479">
            <v>23.56</v>
          </cell>
          <cell r="G479">
            <v>1</v>
          </cell>
          <cell r="H479">
            <v>0</v>
          </cell>
          <cell r="I479">
            <v>24.06</v>
          </cell>
        </row>
        <row r="480">
          <cell r="B480">
            <v>22011646</v>
          </cell>
          <cell r="C480" t="str">
            <v>MEHDI</v>
          </cell>
          <cell r="D480" t="str">
            <v>YASSINE</v>
          </cell>
          <cell r="E480">
            <v>1</v>
          </cell>
          <cell r="F480">
            <v>22.64</v>
          </cell>
          <cell r="G480">
            <v>4</v>
          </cell>
          <cell r="H480">
            <v>0</v>
          </cell>
          <cell r="I480">
            <v>24.64</v>
          </cell>
        </row>
        <row r="481">
          <cell r="B481">
            <v>22111550</v>
          </cell>
          <cell r="C481" t="str">
            <v>MEISTER</v>
          </cell>
          <cell r="D481" t="str">
            <v>LUCAS</v>
          </cell>
          <cell r="E481">
            <v>6</v>
          </cell>
          <cell r="F481">
            <v>23.25</v>
          </cell>
          <cell r="G481">
            <v>3</v>
          </cell>
          <cell r="H481">
            <v>0</v>
          </cell>
          <cell r="I481">
            <v>24.75</v>
          </cell>
        </row>
        <row r="482">
          <cell r="B482">
            <v>22111673</v>
          </cell>
          <cell r="C482" t="str">
            <v>MEJIDOV</v>
          </cell>
          <cell r="D482" t="str">
            <v>RIZVAN</v>
          </cell>
          <cell r="E482">
            <v>2</v>
          </cell>
          <cell r="F482">
            <v>21.85</v>
          </cell>
          <cell r="G482">
            <v>1</v>
          </cell>
          <cell r="I482">
            <v>22.35</v>
          </cell>
        </row>
        <row r="483">
          <cell r="B483">
            <v>22117917</v>
          </cell>
          <cell r="C483" t="str">
            <v>MELO BOLANOS</v>
          </cell>
          <cell r="D483" t="str">
            <v>KEVIN</v>
          </cell>
          <cell r="E483">
            <v>2</v>
          </cell>
          <cell r="F483">
            <v>23.6</v>
          </cell>
          <cell r="I483">
            <v>23.6</v>
          </cell>
        </row>
        <row r="484">
          <cell r="B484">
            <v>22108002</v>
          </cell>
          <cell r="C484" t="str">
            <v>MERAL</v>
          </cell>
          <cell r="D484" t="str">
            <v>OMER FARUK</v>
          </cell>
          <cell r="E484">
            <v>6</v>
          </cell>
          <cell r="F484">
            <v>22.95</v>
          </cell>
          <cell r="G484">
            <v>0</v>
          </cell>
          <cell r="H484">
            <v>0</v>
          </cell>
          <cell r="I484">
            <v>22.95</v>
          </cell>
        </row>
        <row r="485">
          <cell r="B485">
            <v>22103538</v>
          </cell>
          <cell r="C485" t="str">
            <v>MERCIER</v>
          </cell>
          <cell r="D485" t="str">
            <v>LOUISE</v>
          </cell>
          <cell r="E485">
            <v>1</v>
          </cell>
          <cell r="F485">
            <v>28.45</v>
          </cell>
          <cell r="G485">
            <v>2</v>
          </cell>
          <cell r="I485">
            <v>29.45</v>
          </cell>
        </row>
        <row r="486">
          <cell r="B486">
            <v>22104201</v>
          </cell>
          <cell r="C486" t="str">
            <v>MERCKEL</v>
          </cell>
          <cell r="D486" t="str">
            <v>ADAM</v>
          </cell>
          <cell r="E486">
            <v>7</v>
          </cell>
          <cell r="F486">
            <v>21.91</v>
          </cell>
          <cell r="G486">
            <v>2</v>
          </cell>
          <cell r="H486">
            <v>0</v>
          </cell>
          <cell r="I486">
            <v>22.91</v>
          </cell>
        </row>
        <row r="487">
          <cell r="B487">
            <v>22002493</v>
          </cell>
          <cell r="C487" t="str">
            <v>MERTZ</v>
          </cell>
          <cell r="D487" t="str">
            <v>HUSEYIN</v>
          </cell>
          <cell r="E487">
            <v>2</v>
          </cell>
          <cell r="I487" t="str">
            <v>ABI</v>
          </cell>
        </row>
        <row r="488">
          <cell r="B488">
            <v>22015233</v>
          </cell>
          <cell r="C488" t="str">
            <v>MERZOUGUI</v>
          </cell>
          <cell r="D488" t="str">
            <v>ILAN</v>
          </cell>
          <cell r="E488">
            <v>5</v>
          </cell>
          <cell r="I488" t="str">
            <v>ABI</v>
          </cell>
        </row>
        <row r="489">
          <cell r="B489">
            <v>22010550</v>
          </cell>
          <cell r="C489" t="str">
            <v>METZGER</v>
          </cell>
          <cell r="D489" t="str">
            <v>TRISTAN</v>
          </cell>
          <cell r="E489">
            <v>3</v>
          </cell>
          <cell r="I489" t="str">
            <v>ABI</v>
          </cell>
        </row>
        <row r="490">
          <cell r="B490">
            <v>22113848</v>
          </cell>
          <cell r="C490" t="str">
            <v>MEYER</v>
          </cell>
          <cell r="D490" t="str">
            <v>ERINE</v>
          </cell>
          <cell r="E490">
            <v>3</v>
          </cell>
          <cell r="F490">
            <v>26.3</v>
          </cell>
          <cell r="G490">
            <v>1</v>
          </cell>
          <cell r="I490">
            <v>26.8</v>
          </cell>
        </row>
        <row r="491">
          <cell r="B491">
            <v>22107598</v>
          </cell>
          <cell r="C491" t="str">
            <v>MEYER</v>
          </cell>
          <cell r="D491" t="str">
            <v>HUGO</v>
          </cell>
          <cell r="E491">
            <v>1</v>
          </cell>
          <cell r="I491" t="str">
            <v>ABI</v>
          </cell>
        </row>
        <row r="492">
          <cell r="B492">
            <v>22103727</v>
          </cell>
          <cell r="C492" t="str">
            <v>MEYER</v>
          </cell>
          <cell r="D492" t="str">
            <v>LISA</v>
          </cell>
          <cell r="E492">
            <v>2</v>
          </cell>
          <cell r="F492">
            <v>29.3</v>
          </cell>
          <cell r="G492">
            <v>1</v>
          </cell>
          <cell r="I492">
            <v>29.8</v>
          </cell>
        </row>
        <row r="493">
          <cell r="B493">
            <v>22004503</v>
          </cell>
          <cell r="C493" t="str">
            <v>MEYER</v>
          </cell>
          <cell r="D493" t="str">
            <v>RAPHAËL</v>
          </cell>
          <cell r="E493">
            <v>4</v>
          </cell>
          <cell r="I493" t="str">
            <v>ABI</v>
          </cell>
        </row>
        <row r="494">
          <cell r="B494">
            <v>22108057</v>
          </cell>
          <cell r="C494" t="str">
            <v>MICHEL</v>
          </cell>
          <cell r="D494" t="str">
            <v>CONSTANCE</v>
          </cell>
          <cell r="E494">
            <v>8</v>
          </cell>
          <cell r="F494">
            <v>25.8</v>
          </cell>
          <cell r="G494">
            <v>1</v>
          </cell>
          <cell r="H494">
            <v>0</v>
          </cell>
          <cell r="I494">
            <v>26.3</v>
          </cell>
        </row>
        <row r="495">
          <cell r="B495">
            <v>22009745</v>
          </cell>
          <cell r="C495" t="str">
            <v>MICHEL--LEBLOIS</v>
          </cell>
          <cell r="D495" t="str">
            <v>MARIUS</v>
          </cell>
          <cell r="E495">
            <v>10</v>
          </cell>
          <cell r="I495" t="str">
            <v>ABI</v>
          </cell>
        </row>
        <row r="496">
          <cell r="B496">
            <v>22105157</v>
          </cell>
          <cell r="C496" t="str">
            <v>MICHON</v>
          </cell>
          <cell r="D496" t="str">
            <v>ROMAIN</v>
          </cell>
          <cell r="E496">
            <v>6</v>
          </cell>
          <cell r="F496">
            <v>22.45</v>
          </cell>
          <cell r="G496">
            <v>2</v>
          </cell>
          <cell r="I496">
            <v>23.45</v>
          </cell>
        </row>
        <row r="497">
          <cell r="B497">
            <v>22012755</v>
          </cell>
          <cell r="C497" t="str">
            <v>MISDJAN</v>
          </cell>
          <cell r="D497" t="str">
            <v>BIORAN</v>
          </cell>
          <cell r="E497">
            <v>6</v>
          </cell>
          <cell r="I497" t="str">
            <v>ABI</v>
          </cell>
        </row>
        <row r="498">
          <cell r="B498">
            <v>21914334</v>
          </cell>
          <cell r="C498" t="str">
            <v>MOATAMEDI</v>
          </cell>
          <cell r="D498" t="str">
            <v>NAVID</v>
          </cell>
          <cell r="E498">
            <v>3</v>
          </cell>
          <cell r="I498" t="str">
            <v>ABI</v>
          </cell>
        </row>
        <row r="499">
          <cell r="B499">
            <v>22104910</v>
          </cell>
          <cell r="C499" t="str">
            <v>MONTEIRO</v>
          </cell>
          <cell r="D499" t="str">
            <v>LOANE</v>
          </cell>
          <cell r="E499">
            <v>6</v>
          </cell>
          <cell r="F499">
            <v>27.9</v>
          </cell>
          <cell r="G499">
            <v>1</v>
          </cell>
          <cell r="I499">
            <v>28.4</v>
          </cell>
        </row>
        <row r="500">
          <cell r="B500">
            <v>22014343</v>
          </cell>
          <cell r="C500" t="str">
            <v>MONTENERI</v>
          </cell>
          <cell r="D500" t="str">
            <v>MAXIME</v>
          </cell>
          <cell r="E500">
            <v>3</v>
          </cell>
          <cell r="I500" t="str">
            <v>ABI</v>
          </cell>
        </row>
        <row r="501">
          <cell r="B501">
            <v>22118214</v>
          </cell>
          <cell r="C501" t="str">
            <v>MONTES-TERVILLOT</v>
          </cell>
          <cell r="D501" t="str">
            <v>LOU</v>
          </cell>
          <cell r="E501">
            <v>2</v>
          </cell>
          <cell r="F501">
            <v>21.66</v>
          </cell>
          <cell r="I501">
            <v>21.66</v>
          </cell>
        </row>
        <row r="502">
          <cell r="B502">
            <v>22116030</v>
          </cell>
          <cell r="C502" t="str">
            <v>MONTIEL</v>
          </cell>
          <cell r="D502" t="str">
            <v>ALLAN</v>
          </cell>
          <cell r="E502">
            <v>8</v>
          </cell>
          <cell r="F502">
            <v>23.54</v>
          </cell>
          <cell r="G502">
            <v>3</v>
          </cell>
          <cell r="H502">
            <v>0</v>
          </cell>
          <cell r="I502">
            <v>25.04</v>
          </cell>
        </row>
        <row r="503">
          <cell r="B503">
            <v>22118866</v>
          </cell>
          <cell r="C503" t="str">
            <v>MOONIEN</v>
          </cell>
          <cell r="D503" t="str">
            <v>ADAM</v>
          </cell>
          <cell r="E503">
            <v>2</v>
          </cell>
          <cell r="I503" t="str">
            <v>ABI</v>
          </cell>
        </row>
        <row r="504">
          <cell r="B504">
            <v>22103696</v>
          </cell>
          <cell r="C504" t="str">
            <v>MORANTE</v>
          </cell>
          <cell r="D504" t="str">
            <v>LUCAS</v>
          </cell>
          <cell r="E504">
            <v>1</v>
          </cell>
          <cell r="F504">
            <v>23.1</v>
          </cell>
          <cell r="G504">
            <v>1</v>
          </cell>
          <cell r="I504">
            <v>23.6</v>
          </cell>
        </row>
        <row r="505">
          <cell r="B505">
            <v>22006350</v>
          </cell>
          <cell r="C505" t="str">
            <v>MOREAU</v>
          </cell>
          <cell r="D505" t="str">
            <v>SYDNEY</v>
          </cell>
          <cell r="E505">
            <v>2</v>
          </cell>
          <cell r="I505" t="str">
            <v>ABI</v>
          </cell>
        </row>
        <row r="506">
          <cell r="B506">
            <v>22104853</v>
          </cell>
          <cell r="C506" t="str">
            <v>MORGENTHALER</v>
          </cell>
          <cell r="D506" t="str">
            <v>GAËL</v>
          </cell>
          <cell r="E506">
            <v>2</v>
          </cell>
          <cell r="F506">
            <v>22.75</v>
          </cell>
          <cell r="G506">
            <v>0</v>
          </cell>
          <cell r="H506">
            <v>0</v>
          </cell>
          <cell r="I506">
            <v>22.75</v>
          </cell>
        </row>
        <row r="507">
          <cell r="B507">
            <v>22107259</v>
          </cell>
          <cell r="C507" t="str">
            <v>MORI</v>
          </cell>
          <cell r="D507" t="str">
            <v>ROBIN</v>
          </cell>
          <cell r="E507">
            <v>4</v>
          </cell>
          <cell r="F507">
            <v>21.15</v>
          </cell>
          <cell r="G507">
            <v>2</v>
          </cell>
          <cell r="I507">
            <v>22.15</v>
          </cell>
        </row>
        <row r="508">
          <cell r="B508">
            <v>22103738</v>
          </cell>
          <cell r="C508" t="str">
            <v>MORIO</v>
          </cell>
          <cell r="D508" t="str">
            <v>EMELINE</v>
          </cell>
          <cell r="E508">
            <v>8</v>
          </cell>
          <cell r="F508">
            <v>29.95</v>
          </cell>
          <cell r="I508">
            <v>29.95</v>
          </cell>
        </row>
        <row r="509">
          <cell r="B509">
            <v>22107703</v>
          </cell>
          <cell r="C509" t="str">
            <v>MOUTH</v>
          </cell>
          <cell r="D509" t="str">
            <v>QUENTIN</v>
          </cell>
          <cell r="E509">
            <v>6</v>
          </cell>
          <cell r="F509">
            <v>23.75</v>
          </cell>
          <cell r="I509">
            <v>23.75</v>
          </cell>
        </row>
        <row r="510">
          <cell r="B510">
            <v>22120233</v>
          </cell>
          <cell r="C510" t="str">
            <v>MUKOKA</v>
          </cell>
          <cell r="D510" t="str">
            <v>SERGE</v>
          </cell>
          <cell r="E510">
            <v>10</v>
          </cell>
          <cell r="F510">
            <v>25.5</v>
          </cell>
          <cell r="G510">
            <v>0</v>
          </cell>
          <cell r="H510">
            <v>0</v>
          </cell>
          <cell r="I510">
            <v>25.5</v>
          </cell>
        </row>
        <row r="511">
          <cell r="B511">
            <v>22112409</v>
          </cell>
          <cell r="C511" t="str">
            <v>MULENDA</v>
          </cell>
          <cell r="D511" t="str">
            <v>BECUMENCE</v>
          </cell>
          <cell r="E511">
            <v>6</v>
          </cell>
          <cell r="F511">
            <v>23.35</v>
          </cell>
          <cell r="G511">
            <v>1</v>
          </cell>
          <cell r="H511">
            <v>0</v>
          </cell>
          <cell r="I511">
            <v>23.85</v>
          </cell>
        </row>
        <row r="512">
          <cell r="B512">
            <v>22111464</v>
          </cell>
          <cell r="C512" t="str">
            <v>MULLENBACH</v>
          </cell>
          <cell r="D512" t="str">
            <v>HUGO</v>
          </cell>
          <cell r="E512">
            <v>6</v>
          </cell>
          <cell r="F512">
            <v>21.7</v>
          </cell>
          <cell r="I512">
            <v>21.7</v>
          </cell>
        </row>
        <row r="513">
          <cell r="B513">
            <v>22106843</v>
          </cell>
          <cell r="C513" t="str">
            <v>MULLER</v>
          </cell>
          <cell r="D513" t="str">
            <v>ELIOT</v>
          </cell>
          <cell r="E513">
            <v>4</v>
          </cell>
          <cell r="F513">
            <v>21.85</v>
          </cell>
          <cell r="G513">
            <v>1</v>
          </cell>
          <cell r="H513">
            <v>1</v>
          </cell>
          <cell r="I513">
            <v>24.35</v>
          </cell>
        </row>
        <row r="514">
          <cell r="B514">
            <v>22107220</v>
          </cell>
          <cell r="C514" t="str">
            <v>MULLER</v>
          </cell>
          <cell r="D514" t="str">
            <v>ETHAN</v>
          </cell>
          <cell r="E514">
            <v>7</v>
          </cell>
          <cell r="F514">
            <v>24.55</v>
          </cell>
          <cell r="I514">
            <v>24.55</v>
          </cell>
        </row>
        <row r="515">
          <cell r="B515">
            <v>22007280</v>
          </cell>
          <cell r="C515" t="str">
            <v>MULLER</v>
          </cell>
          <cell r="D515" t="str">
            <v>HUGO</v>
          </cell>
          <cell r="E515">
            <v>5</v>
          </cell>
          <cell r="I515" t="str">
            <v>ABI</v>
          </cell>
        </row>
        <row r="516">
          <cell r="B516">
            <v>22105901</v>
          </cell>
          <cell r="C516" t="str">
            <v>MULLER</v>
          </cell>
          <cell r="D516" t="str">
            <v>LOUISON</v>
          </cell>
          <cell r="E516">
            <v>10</v>
          </cell>
          <cell r="F516">
            <v>22.25</v>
          </cell>
          <cell r="G516">
            <v>0</v>
          </cell>
          <cell r="H516">
            <v>0</v>
          </cell>
          <cell r="I516">
            <v>22.25</v>
          </cell>
        </row>
        <row r="517">
          <cell r="B517">
            <v>22113184</v>
          </cell>
          <cell r="C517" t="str">
            <v>MULLER</v>
          </cell>
          <cell r="D517" t="str">
            <v>OCEANNE</v>
          </cell>
          <cell r="E517">
            <v>3</v>
          </cell>
          <cell r="I517" t="str">
            <v>ABI</v>
          </cell>
        </row>
        <row r="518">
          <cell r="B518">
            <v>22110624</v>
          </cell>
          <cell r="C518" t="str">
            <v>MULLIQI</v>
          </cell>
          <cell r="D518" t="str">
            <v>LAURENT</v>
          </cell>
          <cell r="E518">
            <v>10</v>
          </cell>
          <cell r="I518" t="str">
            <v>ABI</v>
          </cell>
        </row>
        <row r="519">
          <cell r="B519">
            <v>22118061</v>
          </cell>
          <cell r="C519" t="str">
            <v>MURER</v>
          </cell>
          <cell r="D519" t="str">
            <v>LOUIS</v>
          </cell>
          <cell r="E519">
            <v>9</v>
          </cell>
          <cell r="F519">
            <v>23.5</v>
          </cell>
          <cell r="G519">
            <v>2</v>
          </cell>
          <cell r="I519">
            <v>24.5</v>
          </cell>
        </row>
        <row r="520">
          <cell r="B520">
            <v>22113852</v>
          </cell>
          <cell r="C520" t="str">
            <v>MUSAEV</v>
          </cell>
          <cell r="D520" t="str">
            <v>DENI</v>
          </cell>
          <cell r="E520">
            <v>2</v>
          </cell>
          <cell r="F520">
            <v>22.5</v>
          </cell>
          <cell r="I520">
            <v>22.5</v>
          </cell>
        </row>
        <row r="521">
          <cell r="B521">
            <v>22114378</v>
          </cell>
          <cell r="C521" t="str">
            <v>NAFATI</v>
          </cell>
          <cell r="D521" t="str">
            <v>ABDEL-BADIH</v>
          </cell>
          <cell r="E521">
            <v>8</v>
          </cell>
          <cell r="F521">
            <v>25.4</v>
          </cell>
          <cell r="G521">
            <v>4</v>
          </cell>
          <cell r="H521">
            <v>0</v>
          </cell>
          <cell r="I521">
            <v>27.4</v>
          </cell>
        </row>
        <row r="522">
          <cell r="B522">
            <v>22111919</v>
          </cell>
          <cell r="C522" t="str">
            <v>NAGEL</v>
          </cell>
          <cell r="D522" t="str">
            <v>ARTHUR</v>
          </cell>
          <cell r="E522">
            <v>5</v>
          </cell>
          <cell r="F522">
            <v>22.8</v>
          </cell>
          <cell r="G522">
            <v>1</v>
          </cell>
          <cell r="I522">
            <v>23.3</v>
          </cell>
        </row>
        <row r="523">
          <cell r="B523">
            <v>22008074</v>
          </cell>
          <cell r="C523" t="str">
            <v>NAITLAMAAZ</v>
          </cell>
          <cell r="D523" t="str">
            <v>IMRANE YANIS</v>
          </cell>
          <cell r="E523">
            <v>1</v>
          </cell>
          <cell r="I523" t="str">
            <v>ABI</v>
          </cell>
        </row>
        <row r="524">
          <cell r="B524">
            <v>22120613</v>
          </cell>
          <cell r="C524" t="str">
            <v>NAJEM</v>
          </cell>
          <cell r="D524" t="str">
            <v>IHSANE</v>
          </cell>
          <cell r="E524">
            <v>3</v>
          </cell>
          <cell r="F524">
            <v>24.4</v>
          </cell>
          <cell r="G524">
            <v>1</v>
          </cell>
          <cell r="I524">
            <v>24.9</v>
          </cell>
        </row>
        <row r="525">
          <cell r="B525">
            <v>22107191</v>
          </cell>
          <cell r="C525" t="str">
            <v>NARTH</v>
          </cell>
          <cell r="D525" t="str">
            <v>MATTEO</v>
          </cell>
          <cell r="E525">
            <v>9</v>
          </cell>
          <cell r="F525">
            <v>24</v>
          </cell>
          <cell r="G525">
            <v>0</v>
          </cell>
          <cell r="H525">
            <v>0</v>
          </cell>
          <cell r="I525">
            <v>24</v>
          </cell>
        </row>
        <row r="526">
          <cell r="B526">
            <v>22105421</v>
          </cell>
          <cell r="C526" t="str">
            <v>NAUROY</v>
          </cell>
          <cell r="D526" t="str">
            <v>SALOME</v>
          </cell>
          <cell r="E526">
            <v>1</v>
          </cell>
          <cell r="F526">
            <v>28.8</v>
          </cell>
          <cell r="I526">
            <v>28.8</v>
          </cell>
        </row>
        <row r="527">
          <cell r="B527">
            <v>22105644</v>
          </cell>
          <cell r="C527" t="str">
            <v>N'DINGA</v>
          </cell>
          <cell r="D527" t="str">
            <v>TSENDZEL</v>
          </cell>
          <cell r="E527">
            <v>10</v>
          </cell>
          <cell r="F527">
            <v>20.8</v>
          </cell>
          <cell r="G527">
            <v>0</v>
          </cell>
          <cell r="H527">
            <v>0</v>
          </cell>
          <cell r="I527">
            <v>20.8</v>
          </cell>
        </row>
        <row r="528">
          <cell r="B528">
            <v>22114471</v>
          </cell>
          <cell r="C528" t="str">
            <v>NEGRE</v>
          </cell>
          <cell r="D528" t="str">
            <v>THIBAUT</v>
          </cell>
          <cell r="E528">
            <v>5</v>
          </cell>
          <cell r="F528">
            <v>24.05</v>
          </cell>
          <cell r="G528">
            <v>4</v>
          </cell>
          <cell r="H528">
            <v>0</v>
          </cell>
          <cell r="I528">
            <v>26.05</v>
          </cell>
        </row>
        <row r="529">
          <cell r="B529">
            <v>22009683</v>
          </cell>
          <cell r="C529" t="str">
            <v>NÉROME</v>
          </cell>
          <cell r="D529" t="str">
            <v>JORY</v>
          </cell>
          <cell r="E529">
            <v>4</v>
          </cell>
          <cell r="I529" t="str">
            <v>ABI</v>
          </cell>
        </row>
        <row r="530">
          <cell r="B530">
            <v>22117804</v>
          </cell>
          <cell r="C530" t="str">
            <v>NGUIAMBA</v>
          </cell>
          <cell r="D530" t="str">
            <v>BASTIEN</v>
          </cell>
          <cell r="E530">
            <v>5</v>
          </cell>
          <cell r="F530">
            <v>23.4</v>
          </cell>
          <cell r="G530">
            <v>2</v>
          </cell>
          <cell r="H530">
            <v>0</v>
          </cell>
          <cell r="I530">
            <v>24.4</v>
          </cell>
        </row>
        <row r="531">
          <cell r="B531">
            <v>22115358</v>
          </cell>
          <cell r="C531" t="str">
            <v>NICKLER</v>
          </cell>
          <cell r="D531" t="str">
            <v>LANA</v>
          </cell>
          <cell r="E531">
            <v>6</v>
          </cell>
          <cell r="F531">
            <v>23.37</v>
          </cell>
          <cell r="G531">
            <v>0</v>
          </cell>
          <cell r="H531">
            <v>0</v>
          </cell>
          <cell r="I531">
            <v>23.37</v>
          </cell>
        </row>
        <row r="532">
          <cell r="B532">
            <v>22014202</v>
          </cell>
          <cell r="C532" t="str">
            <v>NKODIA</v>
          </cell>
          <cell r="D532" t="str">
            <v>JASON</v>
          </cell>
          <cell r="E532">
            <v>7</v>
          </cell>
          <cell r="F532">
            <v>24.9</v>
          </cell>
          <cell r="G532">
            <v>2</v>
          </cell>
          <cell r="I532">
            <v>25.9</v>
          </cell>
        </row>
        <row r="533">
          <cell r="B533">
            <v>22116601</v>
          </cell>
          <cell r="C533" t="str">
            <v>NOE</v>
          </cell>
          <cell r="D533" t="str">
            <v>YANNIS</v>
          </cell>
          <cell r="E533">
            <v>9</v>
          </cell>
          <cell r="F533">
            <v>26.3</v>
          </cell>
          <cell r="G533">
            <v>2</v>
          </cell>
          <cell r="I533">
            <v>27.3</v>
          </cell>
        </row>
        <row r="534">
          <cell r="B534">
            <v>22109001</v>
          </cell>
          <cell r="C534" t="str">
            <v>NOEL</v>
          </cell>
          <cell r="D534" t="str">
            <v>JADE</v>
          </cell>
          <cell r="E534">
            <v>7</v>
          </cell>
          <cell r="F534">
            <v>26.25</v>
          </cell>
          <cell r="G534">
            <v>2</v>
          </cell>
          <cell r="I534">
            <v>27.25</v>
          </cell>
        </row>
        <row r="535">
          <cell r="B535">
            <v>22117420</v>
          </cell>
          <cell r="C535" t="str">
            <v>NONNENMACHER</v>
          </cell>
          <cell r="D535" t="str">
            <v>BRUNO</v>
          </cell>
          <cell r="E535">
            <v>8</v>
          </cell>
          <cell r="F535">
            <v>22.7</v>
          </cell>
          <cell r="G535">
            <v>1</v>
          </cell>
          <cell r="I535">
            <v>23.2</v>
          </cell>
        </row>
        <row r="536">
          <cell r="B536">
            <v>22108149</v>
          </cell>
          <cell r="C536" t="str">
            <v>OBERTIN</v>
          </cell>
          <cell r="D536" t="str">
            <v>GABIN</v>
          </cell>
          <cell r="E536">
            <v>9</v>
          </cell>
          <cell r="F536">
            <v>23.88</v>
          </cell>
          <cell r="G536">
            <v>3</v>
          </cell>
          <cell r="I536">
            <v>25.38</v>
          </cell>
        </row>
        <row r="537">
          <cell r="B537">
            <v>22013113</v>
          </cell>
          <cell r="C537" t="str">
            <v>OBRY</v>
          </cell>
          <cell r="D537" t="str">
            <v>CLEMENT</v>
          </cell>
          <cell r="E537">
            <v>2</v>
          </cell>
          <cell r="F537">
            <v>24.75</v>
          </cell>
          <cell r="G537">
            <v>2</v>
          </cell>
          <cell r="I537">
            <v>25.75</v>
          </cell>
        </row>
        <row r="538">
          <cell r="B538">
            <v>22111449</v>
          </cell>
          <cell r="C538" t="str">
            <v>OELRICH</v>
          </cell>
          <cell r="D538" t="str">
            <v>MATTIS</v>
          </cell>
          <cell r="E538">
            <v>5</v>
          </cell>
          <cell r="F538">
            <v>23.25</v>
          </cell>
          <cell r="I538">
            <v>23.25</v>
          </cell>
        </row>
        <row r="539">
          <cell r="B539">
            <v>22106785</v>
          </cell>
          <cell r="C539" t="str">
            <v>OGRZALL</v>
          </cell>
          <cell r="D539" t="str">
            <v>SAMUEL</v>
          </cell>
          <cell r="E539">
            <v>5</v>
          </cell>
          <cell r="I539" t="str">
            <v>ABI</v>
          </cell>
        </row>
        <row r="540">
          <cell r="B540">
            <v>22105128</v>
          </cell>
          <cell r="C540" t="str">
            <v>OSTERMANN</v>
          </cell>
          <cell r="D540" t="str">
            <v>TIMOTHÉ</v>
          </cell>
          <cell r="E540">
            <v>8</v>
          </cell>
          <cell r="F540">
            <v>24.85</v>
          </cell>
          <cell r="I540">
            <v>24.85</v>
          </cell>
        </row>
        <row r="541">
          <cell r="B541">
            <v>22107070</v>
          </cell>
          <cell r="C541" t="str">
            <v>OTTINGER</v>
          </cell>
          <cell r="D541" t="str">
            <v>EMILIEN</v>
          </cell>
          <cell r="E541">
            <v>3</v>
          </cell>
          <cell r="F541">
            <v>26.53</v>
          </cell>
          <cell r="G541">
            <v>0</v>
          </cell>
          <cell r="H541">
            <v>0</v>
          </cell>
          <cell r="I541">
            <v>26.53</v>
          </cell>
        </row>
        <row r="542">
          <cell r="B542">
            <v>22014390</v>
          </cell>
          <cell r="C542" t="str">
            <v>OUALDKADI</v>
          </cell>
          <cell r="D542" t="str">
            <v>SHIREL</v>
          </cell>
          <cell r="E542">
            <v>7</v>
          </cell>
          <cell r="F542">
            <v>28.35</v>
          </cell>
          <cell r="I542">
            <v>28.35</v>
          </cell>
        </row>
        <row r="543">
          <cell r="B543">
            <v>22106302</v>
          </cell>
          <cell r="C543" t="str">
            <v>OUDET</v>
          </cell>
          <cell r="D543" t="str">
            <v>OCÉANE</v>
          </cell>
          <cell r="E543">
            <v>6</v>
          </cell>
          <cell r="F543">
            <v>24.37</v>
          </cell>
          <cell r="G543">
            <v>1</v>
          </cell>
          <cell r="H543">
            <v>0</v>
          </cell>
          <cell r="I543">
            <v>24.87</v>
          </cell>
        </row>
        <row r="544">
          <cell r="B544">
            <v>22109340</v>
          </cell>
          <cell r="C544" t="str">
            <v>OUEDRAOGO--SEILLY</v>
          </cell>
          <cell r="D544" t="str">
            <v>NINA</v>
          </cell>
          <cell r="E544">
            <v>10</v>
          </cell>
          <cell r="F544">
            <v>30</v>
          </cell>
          <cell r="G544">
            <v>1</v>
          </cell>
          <cell r="H544">
            <v>0</v>
          </cell>
          <cell r="I544">
            <v>30.5</v>
          </cell>
        </row>
        <row r="545">
          <cell r="B545">
            <v>22118571</v>
          </cell>
          <cell r="C545" t="str">
            <v>OZDEMIR</v>
          </cell>
          <cell r="D545" t="str">
            <v>SELENA</v>
          </cell>
          <cell r="E545">
            <v>7</v>
          </cell>
          <cell r="F545">
            <v>27.35</v>
          </cell>
          <cell r="I545">
            <v>27.35</v>
          </cell>
        </row>
        <row r="546">
          <cell r="B546">
            <v>22111091</v>
          </cell>
          <cell r="C546" t="str">
            <v>PAGGIN</v>
          </cell>
          <cell r="D546" t="str">
            <v>THIBAUT</v>
          </cell>
          <cell r="E546">
            <v>10</v>
          </cell>
          <cell r="F546">
            <v>22.15</v>
          </cell>
          <cell r="I546">
            <v>22.15</v>
          </cell>
        </row>
        <row r="547">
          <cell r="B547">
            <v>22111380</v>
          </cell>
          <cell r="C547" t="str">
            <v>PAMART</v>
          </cell>
          <cell r="D547" t="str">
            <v>FLORIAN</v>
          </cell>
          <cell r="E547">
            <v>8</v>
          </cell>
          <cell r="F547" t="str">
            <v>DISP</v>
          </cell>
          <cell r="G547">
            <v>0</v>
          </cell>
          <cell r="H547">
            <v>0</v>
          </cell>
          <cell r="I547" t="str">
            <v>DSP</v>
          </cell>
        </row>
        <row r="548">
          <cell r="B548">
            <v>22111792</v>
          </cell>
          <cell r="C548" t="str">
            <v>PANSA</v>
          </cell>
          <cell r="D548" t="str">
            <v>FRANCHESCO</v>
          </cell>
          <cell r="E548">
            <v>1</v>
          </cell>
          <cell r="F548">
            <v>23.06</v>
          </cell>
          <cell r="G548">
            <v>0</v>
          </cell>
          <cell r="H548">
            <v>0</v>
          </cell>
          <cell r="I548">
            <v>23.06</v>
          </cell>
        </row>
        <row r="549">
          <cell r="B549">
            <v>22110649</v>
          </cell>
          <cell r="C549" t="str">
            <v>PARENA</v>
          </cell>
          <cell r="D549" t="str">
            <v>RAOUL</v>
          </cell>
          <cell r="E549">
            <v>5</v>
          </cell>
          <cell r="F549">
            <v>25.2</v>
          </cell>
          <cell r="G549">
            <v>3</v>
          </cell>
          <cell r="H549">
            <v>0</v>
          </cell>
          <cell r="I549">
            <v>26.7</v>
          </cell>
        </row>
        <row r="550">
          <cell r="B550">
            <v>22007234</v>
          </cell>
          <cell r="C550" t="str">
            <v>PARQUIER</v>
          </cell>
          <cell r="D550" t="str">
            <v>MARGO</v>
          </cell>
          <cell r="E550">
            <v>5</v>
          </cell>
          <cell r="I550" t="str">
            <v>ABI</v>
          </cell>
        </row>
        <row r="551">
          <cell r="B551">
            <v>22015397</v>
          </cell>
          <cell r="C551" t="str">
            <v>PECHIN</v>
          </cell>
          <cell r="D551" t="str">
            <v>KYLIAN</v>
          </cell>
          <cell r="E551">
            <v>8</v>
          </cell>
          <cell r="F551">
            <v>25.62</v>
          </cell>
          <cell r="G551">
            <v>3</v>
          </cell>
          <cell r="H551">
            <v>0</v>
          </cell>
          <cell r="I551">
            <v>27.12</v>
          </cell>
        </row>
        <row r="552">
          <cell r="B552">
            <v>22113551</v>
          </cell>
          <cell r="C552" t="str">
            <v>PELAMATTI</v>
          </cell>
          <cell r="D552" t="str">
            <v>KATIE</v>
          </cell>
          <cell r="E552">
            <v>1</v>
          </cell>
          <cell r="F552" t="str">
            <v>DISP</v>
          </cell>
          <cell r="G552">
            <v>0</v>
          </cell>
          <cell r="H552">
            <v>0</v>
          </cell>
          <cell r="I552" t="str">
            <v>DSP</v>
          </cell>
        </row>
        <row r="553">
          <cell r="B553">
            <v>22110712</v>
          </cell>
          <cell r="C553" t="str">
            <v>PELKA</v>
          </cell>
          <cell r="D553" t="str">
            <v>EDWIN</v>
          </cell>
          <cell r="E553">
            <v>10</v>
          </cell>
          <cell r="F553">
            <v>22.1</v>
          </cell>
          <cell r="I553">
            <v>22.1</v>
          </cell>
        </row>
        <row r="554">
          <cell r="B554">
            <v>22111418</v>
          </cell>
          <cell r="C554" t="str">
            <v>PERINET</v>
          </cell>
          <cell r="D554" t="str">
            <v>MATTEO</v>
          </cell>
          <cell r="E554">
            <v>10</v>
          </cell>
          <cell r="F554">
            <v>23.4</v>
          </cell>
          <cell r="G554">
            <v>2</v>
          </cell>
          <cell r="H554">
            <v>0</v>
          </cell>
          <cell r="I554">
            <v>24.4</v>
          </cell>
        </row>
        <row r="555">
          <cell r="B555">
            <v>22015482</v>
          </cell>
          <cell r="C555" t="str">
            <v>PERNOT</v>
          </cell>
          <cell r="D555" t="str">
            <v>ANAÏS</v>
          </cell>
          <cell r="E555">
            <v>3</v>
          </cell>
          <cell r="F555">
            <v>27.94</v>
          </cell>
          <cell r="G555">
            <v>1</v>
          </cell>
          <cell r="H555">
            <v>0</v>
          </cell>
          <cell r="I555">
            <v>28.44</v>
          </cell>
        </row>
        <row r="556">
          <cell r="B556">
            <v>22108441</v>
          </cell>
          <cell r="C556" t="str">
            <v>PESCH</v>
          </cell>
          <cell r="D556" t="str">
            <v>KOLYA</v>
          </cell>
          <cell r="E556">
            <v>4</v>
          </cell>
          <cell r="F556">
            <v>22.9</v>
          </cell>
          <cell r="G556">
            <v>0</v>
          </cell>
          <cell r="H556">
            <v>0</v>
          </cell>
          <cell r="I556">
            <v>22.9</v>
          </cell>
        </row>
        <row r="557">
          <cell r="B557">
            <v>22011784</v>
          </cell>
          <cell r="C557" t="str">
            <v>PESTELARD</v>
          </cell>
          <cell r="D557" t="str">
            <v>LOUIS</v>
          </cell>
          <cell r="E557">
            <v>1</v>
          </cell>
          <cell r="F557">
            <v>24.84</v>
          </cell>
          <cell r="G557">
            <v>1</v>
          </cell>
          <cell r="H557">
            <v>0</v>
          </cell>
          <cell r="I557">
            <v>25.34</v>
          </cell>
        </row>
        <row r="558">
          <cell r="B558">
            <v>22105549</v>
          </cell>
          <cell r="C558" t="str">
            <v>PFLIMLIN</v>
          </cell>
          <cell r="D558" t="str">
            <v>LÉA</v>
          </cell>
          <cell r="E558">
            <v>10</v>
          </cell>
          <cell r="F558">
            <v>24.9</v>
          </cell>
          <cell r="I558">
            <v>24.9</v>
          </cell>
        </row>
        <row r="559">
          <cell r="B559">
            <v>22107987</v>
          </cell>
          <cell r="C559" t="str">
            <v>PHAL</v>
          </cell>
          <cell r="D559" t="str">
            <v>LAURYN</v>
          </cell>
          <cell r="E559">
            <v>6</v>
          </cell>
          <cell r="F559">
            <v>22.25</v>
          </cell>
          <cell r="G559">
            <v>1</v>
          </cell>
          <cell r="I559">
            <v>22.75</v>
          </cell>
        </row>
        <row r="560">
          <cell r="B560">
            <v>22105268</v>
          </cell>
          <cell r="C560" t="str">
            <v>PIAZZON</v>
          </cell>
          <cell r="D560" t="str">
            <v>ROMAIN</v>
          </cell>
          <cell r="E560">
            <v>1</v>
          </cell>
          <cell r="F560">
            <v>24.18</v>
          </cell>
          <cell r="G560">
            <v>2</v>
          </cell>
          <cell r="H560">
            <v>0</v>
          </cell>
          <cell r="I560">
            <v>25.18</v>
          </cell>
        </row>
        <row r="561">
          <cell r="B561">
            <v>22107652</v>
          </cell>
          <cell r="C561" t="str">
            <v>PLOTZE</v>
          </cell>
          <cell r="D561" t="str">
            <v>TINO</v>
          </cell>
          <cell r="E561">
            <v>1</v>
          </cell>
          <cell r="F561">
            <v>23.95</v>
          </cell>
          <cell r="I561">
            <v>23.95</v>
          </cell>
        </row>
        <row r="562">
          <cell r="B562">
            <v>22109164</v>
          </cell>
          <cell r="C562" t="str">
            <v>POIRÉ</v>
          </cell>
          <cell r="D562" t="str">
            <v>LOÏS</v>
          </cell>
          <cell r="E562">
            <v>5</v>
          </cell>
          <cell r="F562">
            <v>23.94</v>
          </cell>
          <cell r="G562">
            <v>1</v>
          </cell>
          <cell r="H562">
            <v>0</v>
          </cell>
          <cell r="I562">
            <v>24.44</v>
          </cell>
        </row>
        <row r="563">
          <cell r="B563">
            <v>22010816</v>
          </cell>
          <cell r="C563" t="str">
            <v>PROVOT</v>
          </cell>
          <cell r="D563" t="str">
            <v>DAVID</v>
          </cell>
          <cell r="E563">
            <v>4</v>
          </cell>
          <cell r="I563" t="str">
            <v>ABI</v>
          </cell>
        </row>
        <row r="564">
          <cell r="B564">
            <v>22004276</v>
          </cell>
          <cell r="C564" t="str">
            <v>PUGLIESE</v>
          </cell>
          <cell r="D564" t="str">
            <v>JOHANN</v>
          </cell>
          <cell r="E564">
            <v>1</v>
          </cell>
          <cell r="F564">
            <v>23.5</v>
          </cell>
          <cell r="I564">
            <v>23.5</v>
          </cell>
        </row>
        <row r="565">
          <cell r="B565">
            <v>22112317</v>
          </cell>
          <cell r="C565" t="str">
            <v>QUENAULT</v>
          </cell>
          <cell r="D565" t="str">
            <v>RAPHAEL</v>
          </cell>
          <cell r="E565">
            <v>3</v>
          </cell>
          <cell r="F565">
            <v>24.8</v>
          </cell>
          <cell r="I565">
            <v>24.8</v>
          </cell>
        </row>
        <row r="566">
          <cell r="B566">
            <v>22007307</v>
          </cell>
          <cell r="C566" t="str">
            <v>RACON</v>
          </cell>
          <cell r="D566" t="str">
            <v>SAMUEL</v>
          </cell>
          <cell r="E566">
            <v>7</v>
          </cell>
          <cell r="F566">
            <v>26.15</v>
          </cell>
          <cell r="I566">
            <v>26.15</v>
          </cell>
        </row>
        <row r="567">
          <cell r="B567">
            <v>22003012</v>
          </cell>
          <cell r="C567" t="str">
            <v>RAFFIN</v>
          </cell>
          <cell r="D567" t="str">
            <v>JULIEN</v>
          </cell>
          <cell r="E567">
            <v>8</v>
          </cell>
          <cell r="F567">
            <v>34.299999999999997</v>
          </cell>
          <cell r="G567">
            <v>1</v>
          </cell>
          <cell r="H567">
            <v>0</v>
          </cell>
          <cell r="I567">
            <v>34.799999999999997</v>
          </cell>
        </row>
        <row r="568">
          <cell r="B568">
            <v>22005264</v>
          </cell>
          <cell r="C568" t="str">
            <v>RAMBOARISON-LALAO</v>
          </cell>
          <cell r="D568" t="str">
            <v>LIVA</v>
          </cell>
          <cell r="E568">
            <v>10</v>
          </cell>
          <cell r="F568">
            <v>24</v>
          </cell>
          <cell r="G568">
            <v>1</v>
          </cell>
          <cell r="H568">
            <v>0</v>
          </cell>
          <cell r="I568">
            <v>24.5</v>
          </cell>
        </row>
        <row r="569">
          <cell r="B569">
            <v>22110279</v>
          </cell>
          <cell r="C569" t="str">
            <v>RAOMERISON RAZAFINIMANANA</v>
          </cell>
          <cell r="D569" t="str">
            <v>DAVID</v>
          </cell>
          <cell r="E569">
            <v>9</v>
          </cell>
          <cell r="F569">
            <v>25.7</v>
          </cell>
          <cell r="G569">
            <v>3</v>
          </cell>
          <cell r="I569">
            <v>27.2</v>
          </cell>
        </row>
        <row r="570">
          <cell r="B570">
            <v>22114024</v>
          </cell>
          <cell r="C570" t="str">
            <v>RAPPOLD</v>
          </cell>
          <cell r="D570" t="str">
            <v>OCEANE</v>
          </cell>
          <cell r="E570">
            <v>7</v>
          </cell>
          <cell r="F570">
            <v>25.38</v>
          </cell>
          <cell r="G570">
            <v>0</v>
          </cell>
          <cell r="H570">
            <v>0</v>
          </cell>
          <cell r="I570">
            <v>25.38</v>
          </cell>
        </row>
        <row r="571">
          <cell r="B571">
            <v>22009681</v>
          </cell>
          <cell r="C571" t="str">
            <v>RASSON</v>
          </cell>
          <cell r="D571" t="str">
            <v>MARIE</v>
          </cell>
          <cell r="E571">
            <v>7</v>
          </cell>
          <cell r="I571" t="str">
            <v>ABI</v>
          </cell>
        </row>
        <row r="572">
          <cell r="B572">
            <v>22111832</v>
          </cell>
          <cell r="C572" t="str">
            <v>RATTIER</v>
          </cell>
          <cell r="D572" t="str">
            <v>LUCAS</v>
          </cell>
          <cell r="E572">
            <v>7</v>
          </cell>
          <cell r="F572">
            <v>22.5</v>
          </cell>
          <cell r="G572">
            <v>1</v>
          </cell>
          <cell r="H572">
            <v>0</v>
          </cell>
          <cell r="I572">
            <v>23</v>
          </cell>
        </row>
        <row r="573">
          <cell r="B573">
            <v>22017022</v>
          </cell>
          <cell r="C573" t="str">
            <v>RAZEM</v>
          </cell>
          <cell r="D573" t="str">
            <v>RAYAN</v>
          </cell>
          <cell r="E573">
            <v>10</v>
          </cell>
          <cell r="F573">
            <v>26.71</v>
          </cell>
          <cell r="G573">
            <v>1</v>
          </cell>
          <cell r="H573">
            <v>0</v>
          </cell>
          <cell r="I573">
            <v>27.21</v>
          </cell>
        </row>
        <row r="574">
          <cell r="B574">
            <v>22108160</v>
          </cell>
          <cell r="C574" t="str">
            <v>REGNERY</v>
          </cell>
          <cell r="D574" t="str">
            <v>TOM</v>
          </cell>
          <cell r="E574">
            <v>7</v>
          </cell>
          <cell r="I574" t="str">
            <v>ABI</v>
          </cell>
        </row>
        <row r="575">
          <cell r="B575">
            <v>22002432</v>
          </cell>
          <cell r="C575" t="str">
            <v>REICHEL</v>
          </cell>
          <cell r="D575" t="str">
            <v>DESIREE</v>
          </cell>
          <cell r="E575">
            <v>4</v>
          </cell>
          <cell r="I575" t="str">
            <v>ABI</v>
          </cell>
        </row>
        <row r="576">
          <cell r="B576">
            <v>21815151</v>
          </cell>
          <cell r="C576" t="str">
            <v>REIMAN BARRANTES</v>
          </cell>
          <cell r="D576" t="str">
            <v>AMANDA</v>
          </cell>
          <cell r="E576">
            <v>5</v>
          </cell>
          <cell r="I576" t="str">
            <v>ABI</v>
          </cell>
        </row>
        <row r="577">
          <cell r="B577">
            <v>22110611</v>
          </cell>
          <cell r="C577" t="str">
            <v>REIMINGER</v>
          </cell>
          <cell r="D577" t="str">
            <v>BENJAMIN</v>
          </cell>
          <cell r="E577">
            <v>8</v>
          </cell>
          <cell r="F577">
            <v>28.6</v>
          </cell>
          <cell r="I577">
            <v>28.6</v>
          </cell>
        </row>
        <row r="578">
          <cell r="B578">
            <v>22106277</v>
          </cell>
          <cell r="C578" t="str">
            <v>REUTENAUER</v>
          </cell>
          <cell r="D578" t="str">
            <v>ROMAIN</v>
          </cell>
          <cell r="E578">
            <v>9</v>
          </cell>
          <cell r="F578">
            <v>24</v>
          </cell>
          <cell r="I578">
            <v>24</v>
          </cell>
        </row>
        <row r="579">
          <cell r="B579">
            <v>22108113</v>
          </cell>
          <cell r="C579" t="str">
            <v>REZICINER</v>
          </cell>
          <cell r="D579" t="str">
            <v>LISA</v>
          </cell>
          <cell r="E579">
            <v>2</v>
          </cell>
          <cell r="I579" t="str">
            <v>ABI</v>
          </cell>
        </row>
        <row r="580">
          <cell r="B580">
            <v>22110242</v>
          </cell>
          <cell r="C580" t="str">
            <v>RIBEIRO</v>
          </cell>
          <cell r="D580" t="str">
            <v>HUGO</v>
          </cell>
          <cell r="E580">
            <v>1</v>
          </cell>
          <cell r="F580">
            <v>28.04</v>
          </cell>
          <cell r="G580">
            <v>1</v>
          </cell>
          <cell r="H580">
            <v>0</v>
          </cell>
          <cell r="I580">
            <v>28.54</v>
          </cell>
        </row>
        <row r="581">
          <cell r="B581">
            <v>22108294</v>
          </cell>
          <cell r="C581" t="str">
            <v>RINCKEL</v>
          </cell>
          <cell r="D581" t="str">
            <v>CORENTIN</v>
          </cell>
          <cell r="E581">
            <v>6</v>
          </cell>
          <cell r="F581">
            <v>23.5</v>
          </cell>
          <cell r="I581">
            <v>23.5</v>
          </cell>
        </row>
        <row r="582">
          <cell r="B582">
            <v>22010303</v>
          </cell>
          <cell r="C582" t="str">
            <v>RITTER</v>
          </cell>
          <cell r="D582" t="str">
            <v>JESSY</v>
          </cell>
          <cell r="E582">
            <v>3</v>
          </cell>
          <cell r="I582" t="str">
            <v>ABI</v>
          </cell>
        </row>
        <row r="583">
          <cell r="B583">
            <v>22104387</v>
          </cell>
          <cell r="C583" t="str">
            <v>RITZENTHALER</v>
          </cell>
          <cell r="D583" t="str">
            <v>EVA</v>
          </cell>
          <cell r="E583">
            <v>3</v>
          </cell>
          <cell r="F583">
            <v>27.72</v>
          </cell>
          <cell r="G583">
            <v>0</v>
          </cell>
          <cell r="H583">
            <v>0</v>
          </cell>
          <cell r="I583">
            <v>27.72</v>
          </cell>
        </row>
        <row r="584">
          <cell r="B584">
            <v>22107627</v>
          </cell>
          <cell r="C584" t="str">
            <v>RIVERA</v>
          </cell>
          <cell r="D584" t="str">
            <v>JONATHAN</v>
          </cell>
          <cell r="E584">
            <v>7</v>
          </cell>
          <cell r="F584">
            <v>21.65</v>
          </cell>
          <cell r="G584">
            <v>1</v>
          </cell>
          <cell r="I584">
            <v>22.15</v>
          </cell>
        </row>
        <row r="585">
          <cell r="B585">
            <v>22108513</v>
          </cell>
          <cell r="C585" t="str">
            <v>RIVIERE</v>
          </cell>
          <cell r="D585" t="str">
            <v>GABRIEL</v>
          </cell>
          <cell r="E585">
            <v>10</v>
          </cell>
          <cell r="F585">
            <v>24.6</v>
          </cell>
          <cell r="G585">
            <v>3</v>
          </cell>
          <cell r="H585">
            <v>0</v>
          </cell>
          <cell r="I585">
            <v>26.1</v>
          </cell>
        </row>
        <row r="586">
          <cell r="B586">
            <v>22100223</v>
          </cell>
          <cell r="C586" t="str">
            <v>RODIER</v>
          </cell>
          <cell r="D586" t="str">
            <v>BORIS</v>
          </cell>
          <cell r="E586">
            <v>7</v>
          </cell>
          <cell r="F586">
            <v>23.47</v>
          </cell>
          <cell r="G586">
            <v>1</v>
          </cell>
          <cell r="H586">
            <v>0</v>
          </cell>
          <cell r="I586">
            <v>23.97</v>
          </cell>
        </row>
        <row r="587">
          <cell r="B587">
            <v>22108777</v>
          </cell>
          <cell r="C587" t="str">
            <v>ROECKLIN</v>
          </cell>
          <cell r="D587" t="str">
            <v>SANTIAGO</v>
          </cell>
          <cell r="E587">
            <v>8</v>
          </cell>
          <cell r="F587">
            <v>22.95</v>
          </cell>
          <cell r="I587">
            <v>22.95</v>
          </cell>
        </row>
        <row r="588">
          <cell r="B588">
            <v>22015109</v>
          </cell>
          <cell r="C588" t="str">
            <v>ROGOL</v>
          </cell>
          <cell r="D588" t="str">
            <v>ANDERSON</v>
          </cell>
          <cell r="E588">
            <v>7</v>
          </cell>
          <cell r="F588">
            <v>24.3</v>
          </cell>
          <cell r="I588">
            <v>24.3</v>
          </cell>
        </row>
        <row r="589">
          <cell r="B589">
            <v>22000279</v>
          </cell>
          <cell r="C589" t="str">
            <v>ROMANO</v>
          </cell>
          <cell r="D589" t="str">
            <v>BASTIEN</v>
          </cell>
          <cell r="E589">
            <v>7</v>
          </cell>
          <cell r="F589">
            <v>24</v>
          </cell>
          <cell r="G589">
            <v>2</v>
          </cell>
          <cell r="I589">
            <v>25</v>
          </cell>
        </row>
        <row r="590">
          <cell r="B590">
            <v>21905808</v>
          </cell>
          <cell r="C590" t="str">
            <v>ROOS</v>
          </cell>
          <cell r="D590" t="str">
            <v>LOU-MAAIA</v>
          </cell>
          <cell r="E590">
            <v>1</v>
          </cell>
          <cell r="F590">
            <v>24.6</v>
          </cell>
          <cell r="I590">
            <v>24.6</v>
          </cell>
        </row>
        <row r="591">
          <cell r="B591">
            <v>22000641</v>
          </cell>
          <cell r="C591" t="str">
            <v>ROSENBERG</v>
          </cell>
          <cell r="D591" t="str">
            <v>ROBERTO</v>
          </cell>
          <cell r="E591">
            <v>3</v>
          </cell>
          <cell r="I591" t="str">
            <v>ABI</v>
          </cell>
        </row>
        <row r="592">
          <cell r="B592">
            <v>21910456</v>
          </cell>
          <cell r="C592" t="str">
            <v>ROTH</v>
          </cell>
          <cell r="D592" t="str">
            <v>LUCAS</v>
          </cell>
          <cell r="E592">
            <v>10</v>
          </cell>
          <cell r="I592" t="str">
            <v>ABI</v>
          </cell>
        </row>
        <row r="593">
          <cell r="B593">
            <v>22106800</v>
          </cell>
          <cell r="C593" t="str">
            <v>ROTH</v>
          </cell>
          <cell r="D593" t="str">
            <v>NICOLAS</v>
          </cell>
          <cell r="E593">
            <v>7</v>
          </cell>
          <cell r="F593">
            <v>23.16</v>
          </cell>
          <cell r="G593">
            <v>2</v>
          </cell>
          <cell r="H593">
            <v>0</v>
          </cell>
          <cell r="I593">
            <v>24.16</v>
          </cell>
        </row>
        <row r="594">
          <cell r="B594">
            <v>22103564</v>
          </cell>
          <cell r="C594" t="str">
            <v>RUCH</v>
          </cell>
          <cell r="D594" t="str">
            <v>DAVID</v>
          </cell>
          <cell r="E594">
            <v>1</v>
          </cell>
          <cell r="F594">
            <v>21.37</v>
          </cell>
          <cell r="G594">
            <v>4</v>
          </cell>
          <cell r="H594">
            <v>0</v>
          </cell>
          <cell r="I594">
            <v>23.37</v>
          </cell>
        </row>
        <row r="595">
          <cell r="B595">
            <v>22111723</v>
          </cell>
          <cell r="C595" t="str">
            <v>RUCH</v>
          </cell>
          <cell r="D595" t="str">
            <v>VICTOR</v>
          </cell>
          <cell r="E595">
            <v>3</v>
          </cell>
          <cell r="F595">
            <v>24.28</v>
          </cell>
          <cell r="G595">
            <v>0</v>
          </cell>
          <cell r="H595">
            <v>0</v>
          </cell>
          <cell r="I595">
            <v>24.28</v>
          </cell>
        </row>
        <row r="596">
          <cell r="B596">
            <v>22103794</v>
          </cell>
          <cell r="C596" t="str">
            <v>RUHL</v>
          </cell>
          <cell r="D596" t="str">
            <v>ELYNE</v>
          </cell>
          <cell r="E596">
            <v>10</v>
          </cell>
          <cell r="F596">
            <v>25.8</v>
          </cell>
          <cell r="G596">
            <v>1</v>
          </cell>
          <cell r="H596">
            <v>0</v>
          </cell>
          <cell r="I596">
            <v>26.3</v>
          </cell>
        </row>
        <row r="597">
          <cell r="B597">
            <v>22010546</v>
          </cell>
          <cell r="C597" t="str">
            <v>SAADALLAH</v>
          </cell>
          <cell r="D597" t="str">
            <v>ASSAN</v>
          </cell>
          <cell r="E597">
            <v>6</v>
          </cell>
          <cell r="I597" t="str">
            <v>ABI</v>
          </cell>
        </row>
        <row r="598">
          <cell r="B598">
            <v>22109241</v>
          </cell>
          <cell r="C598" t="str">
            <v>SADERI</v>
          </cell>
          <cell r="D598" t="str">
            <v>BRUNO</v>
          </cell>
          <cell r="E598">
            <v>1</v>
          </cell>
          <cell r="F598">
            <v>26.8</v>
          </cell>
          <cell r="G598">
            <v>1</v>
          </cell>
          <cell r="I598">
            <v>27.3</v>
          </cell>
        </row>
        <row r="599">
          <cell r="B599">
            <v>22117906</v>
          </cell>
          <cell r="C599" t="str">
            <v>SADIKI</v>
          </cell>
          <cell r="D599" t="str">
            <v>VALDON</v>
          </cell>
          <cell r="E599">
            <v>10</v>
          </cell>
          <cell r="F599">
            <v>24.2</v>
          </cell>
          <cell r="I599">
            <v>24.2</v>
          </cell>
        </row>
        <row r="600">
          <cell r="B600">
            <v>22108557</v>
          </cell>
          <cell r="C600" t="str">
            <v>SAID</v>
          </cell>
          <cell r="D600" t="str">
            <v>GABRIEL</v>
          </cell>
          <cell r="E600">
            <v>9</v>
          </cell>
          <cell r="F600">
            <v>26.3</v>
          </cell>
          <cell r="G600">
            <v>2</v>
          </cell>
          <cell r="H600">
            <v>0</v>
          </cell>
          <cell r="I600">
            <v>27.3</v>
          </cell>
        </row>
        <row r="601">
          <cell r="B601">
            <v>22011330</v>
          </cell>
          <cell r="C601" t="str">
            <v>SANTORO</v>
          </cell>
          <cell r="D601" t="str">
            <v>BASILE</v>
          </cell>
          <cell r="E601">
            <v>4</v>
          </cell>
          <cell r="I601" t="str">
            <v>ABI</v>
          </cell>
        </row>
        <row r="602">
          <cell r="B602">
            <v>22110341</v>
          </cell>
          <cell r="C602" t="str">
            <v>SAOUI</v>
          </cell>
          <cell r="D602" t="str">
            <v>ACHRAF</v>
          </cell>
          <cell r="E602">
            <v>8</v>
          </cell>
          <cell r="I602" t="str">
            <v>ABI</v>
          </cell>
        </row>
        <row r="603">
          <cell r="B603">
            <v>22002388</v>
          </cell>
          <cell r="C603" t="str">
            <v>SARAFALY</v>
          </cell>
          <cell r="D603" t="str">
            <v>GAUTIER</v>
          </cell>
          <cell r="E603">
            <v>5</v>
          </cell>
          <cell r="F603">
            <v>24.95</v>
          </cell>
          <cell r="G603">
            <v>0</v>
          </cell>
          <cell r="H603">
            <v>0</v>
          </cell>
          <cell r="I603">
            <v>24.95</v>
          </cell>
        </row>
        <row r="604">
          <cell r="B604">
            <v>22104247</v>
          </cell>
          <cell r="C604" t="str">
            <v>SARRAS</v>
          </cell>
          <cell r="D604" t="str">
            <v>NOLAN</v>
          </cell>
          <cell r="E604">
            <v>7</v>
          </cell>
          <cell r="F604">
            <v>25.5</v>
          </cell>
          <cell r="I604">
            <v>25.5</v>
          </cell>
        </row>
        <row r="605">
          <cell r="B605">
            <v>21910242</v>
          </cell>
          <cell r="C605" t="str">
            <v>SASORITH</v>
          </cell>
          <cell r="D605" t="str">
            <v>PATIPHANE</v>
          </cell>
          <cell r="E605">
            <v>7</v>
          </cell>
          <cell r="F605">
            <v>23.23</v>
          </cell>
          <cell r="G605">
            <v>2</v>
          </cell>
          <cell r="H605">
            <v>0</v>
          </cell>
          <cell r="I605">
            <v>24.23</v>
          </cell>
        </row>
        <row r="606">
          <cell r="B606">
            <v>22017400</v>
          </cell>
          <cell r="C606" t="str">
            <v>SASORITH</v>
          </cell>
          <cell r="D606" t="str">
            <v>TAO-FIK</v>
          </cell>
          <cell r="E606">
            <v>10</v>
          </cell>
          <cell r="I606" t="str">
            <v>ABI</v>
          </cell>
        </row>
        <row r="607">
          <cell r="B607">
            <v>22113056</v>
          </cell>
          <cell r="C607" t="str">
            <v>SAUTER</v>
          </cell>
          <cell r="D607" t="str">
            <v>ELISE</v>
          </cell>
          <cell r="E607">
            <v>1</v>
          </cell>
          <cell r="F607">
            <v>25.25</v>
          </cell>
          <cell r="G607">
            <v>4</v>
          </cell>
          <cell r="I607">
            <v>27.25</v>
          </cell>
        </row>
        <row r="608">
          <cell r="B608">
            <v>21910480</v>
          </cell>
          <cell r="C608" t="str">
            <v>SCHATZ</v>
          </cell>
          <cell r="D608" t="str">
            <v>ANTONIN</v>
          </cell>
          <cell r="E608">
            <v>3</v>
          </cell>
          <cell r="I608" t="str">
            <v>ABI</v>
          </cell>
        </row>
        <row r="609">
          <cell r="B609">
            <v>21909938</v>
          </cell>
          <cell r="C609" t="str">
            <v>SCHAUB</v>
          </cell>
          <cell r="D609" t="str">
            <v>TRISTAN</v>
          </cell>
          <cell r="E609">
            <v>3</v>
          </cell>
          <cell r="I609" t="str">
            <v>ABI</v>
          </cell>
        </row>
        <row r="610">
          <cell r="B610">
            <v>22105018</v>
          </cell>
          <cell r="C610" t="str">
            <v>SCHAULY</v>
          </cell>
          <cell r="D610" t="str">
            <v>LUCAS</v>
          </cell>
          <cell r="E610">
            <v>3</v>
          </cell>
          <cell r="F610">
            <v>23</v>
          </cell>
          <cell r="I610">
            <v>23</v>
          </cell>
        </row>
        <row r="611">
          <cell r="B611">
            <v>22105333</v>
          </cell>
          <cell r="C611" t="str">
            <v>SCHENHERR</v>
          </cell>
          <cell r="D611" t="str">
            <v>TÉO</v>
          </cell>
          <cell r="E611">
            <v>7</v>
          </cell>
          <cell r="F611">
            <v>26.85</v>
          </cell>
          <cell r="G611">
            <v>2</v>
          </cell>
          <cell r="I611">
            <v>27.85</v>
          </cell>
        </row>
        <row r="612">
          <cell r="B612">
            <v>22009118</v>
          </cell>
          <cell r="C612" t="str">
            <v>SCHEUER</v>
          </cell>
          <cell r="D612" t="str">
            <v>JADE</v>
          </cell>
          <cell r="E612">
            <v>5</v>
          </cell>
          <cell r="F612">
            <v>26.05</v>
          </cell>
          <cell r="I612">
            <v>26.05</v>
          </cell>
        </row>
        <row r="613">
          <cell r="B613">
            <v>22010980</v>
          </cell>
          <cell r="C613" t="str">
            <v>SCHICKEL</v>
          </cell>
          <cell r="D613" t="str">
            <v>YANN</v>
          </cell>
          <cell r="E613">
            <v>3</v>
          </cell>
          <cell r="F613">
            <v>22.2</v>
          </cell>
          <cell r="I613">
            <v>22.2</v>
          </cell>
        </row>
        <row r="614">
          <cell r="B614">
            <v>22002365</v>
          </cell>
          <cell r="C614" t="str">
            <v>SCHINDELMEYER</v>
          </cell>
          <cell r="D614" t="str">
            <v>YANIS</v>
          </cell>
          <cell r="E614">
            <v>3</v>
          </cell>
          <cell r="I614" t="str">
            <v>ABI</v>
          </cell>
        </row>
        <row r="615">
          <cell r="B615">
            <v>22005569</v>
          </cell>
          <cell r="C615" t="str">
            <v>SCHMID</v>
          </cell>
          <cell r="D615" t="str">
            <v>ANGELIKA</v>
          </cell>
          <cell r="E615">
            <v>3</v>
          </cell>
          <cell r="I615" t="str">
            <v>ABI</v>
          </cell>
        </row>
        <row r="616">
          <cell r="B616">
            <v>22006231</v>
          </cell>
          <cell r="C616" t="str">
            <v>SCHMITT</v>
          </cell>
          <cell r="D616" t="str">
            <v>ARNO</v>
          </cell>
          <cell r="E616">
            <v>4</v>
          </cell>
          <cell r="F616">
            <v>22.1</v>
          </cell>
          <cell r="G616">
            <v>1</v>
          </cell>
          <cell r="H616">
            <v>0</v>
          </cell>
          <cell r="I616">
            <v>22.6</v>
          </cell>
        </row>
        <row r="617">
          <cell r="B617">
            <v>22110450</v>
          </cell>
          <cell r="C617" t="str">
            <v>SCHMITT</v>
          </cell>
          <cell r="D617" t="str">
            <v>ELIAN</v>
          </cell>
          <cell r="E617">
            <v>6</v>
          </cell>
          <cell r="F617">
            <v>28.16</v>
          </cell>
          <cell r="G617">
            <v>0</v>
          </cell>
          <cell r="H617">
            <v>0</v>
          </cell>
          <cell r="I617">
            <v>28.16</v>
          </cell>
        </row>
        <row r="618">
          <cell r="B618">
            <v>22013186</v>
          </cell>
          <cell r="C618" t="str">
            <v>SCHMITT</v>
          </cell>
          <cell r="D618" t="str">
            <v>ELODIE</v>
          </cell>
          <cell r="E618">
            <v>1</v>
          </cell>
          <cell r="I618" t="str">
            <v>ABI</v>
          </cell>
        </row>
        <row r="619">
          <cell r="B619">
            <v>22112329</v>
          </cell>
          <cell r="C619" t="str">
            <v>SCHNEIDER</v>
          </cell>
          <cell r="D619" t="str">
            <v>INES</v>
          </cell>
          <cell r="E619">
            <v>7</v>
          </cell>
          <cell r="F619">
            <v>25.7</v>
          </cell>
          <cell r="G619">
            <v>1</v>
          </cell>
          <cell r="I619">
            <v>26.2</v>
          </cell>
        </row>
        <row r="620">
          <cell r="B620">
            <v>22118208</v>
          </cell>
          <cell r="C620" t="str">
            <v>SCHNEIDER</v>
          </cell>
          <cell r="D620" t="str">
            <v>MATTHIEU</v>
          </cell>
          <cell r="E620">
            <v>3</v>
          </cell>
          <cell r="F620">
            <v>26</v>
          </cell>
          <cell r="G620">
            <v>3</v>
          </cell>
          <cell r="I620">
            <v>27.5</v>
          </cell>
        </row>
        <row r="621">
          <cell r="B621">
            <v>22107678</v>
          </cell>
          <cell r="C621" t="str">
            <v>SCHNEIDER</v>
          </cell>
          <cell r="D621" t="str">
            <v>ROMAIN</v>
          </cell>
          <cell r="E621">
            <v>6</v>
          </cell>
          <cell r="F621">
            <v>23.67</v>
          </cell>
          <cell r="G621">
            <v>0</v>
          </cell>
          <cell r="H621">
            <v>0</v>
          </cell>
          <cell r="I621">
            <v>23.67</v>
          </cell>
        </row>
        <row r="622">
          <cell r="B622">
            <v>21907489</v>
          </cell>
          <cell r="C622" t="str">
            <v>SCHNEIDERLIN</v>
          </cell>
          <cell r="D622" t="str">
            <v>JORDAN</v>
          </cell>
          <cell r="E622">
            <v>1</v>
          </cell>
          <cell r="I622" t="str">
            <v>ABI</v>
          </cell>
        </row>
        <row r="623">
          <cell r="B623">
            <v>22001342</v>
          </cell>
          <cell r="C623" t="str">
            <v>SCHNELLER</v>
          </cell>
          <cell r="D623" t="str">
            <v>ARTHUR</v>
          </cell>
          <cell r="E623">
            <v>5</v>
          </cell>
          <cell r="I623" t="str">
            <v>ABI</v>
          </cell>
        </row>
        <row r="624">
          <cell r="B624">
            <v>22104960</v>
          </cell>
          <cell r="C624" t="str">
            <v>SCHOENEBECK</v>
          </cell>
          <cell r="D624" t="str">
            <v>MATHÉO</v>
          </cell>
          <cell r="E624">
            <v>7</v>
          </cell>
          <cell r="F624">
            <v>22.75</v>
          </cell>
          <cell r="G624">
            <v>1</v>
          </cell>
          <cell r="H624">
            <v>2</v>
          </cell>
          <cell r="I624">
            <v>27.25</v>
          </cell>
        </row>
        <row r="625">
          <cell r="B625">
            <v>22106861</v>
          </cell>
          <cell r="C625" t="str">
            <v>SCHOEPFER</v>
          </cell>
          <cell r="D625" t="str">
            <v>ADRIEN</v>
          </cell>
          <cell r="E625">
            <v>1</v>
          </cell>
          <cell r="F625">
            <v>24.8</v>
          </cell>
          <cell r="G625">
            <v>0</v>
          </cell>
          <cell r="H625">
            <v>0</v>
          </cell>
          <cell r="I625">
            <v>24.8</v>
          </cell>
        </row>
        <row r="626">
          <cell r="B626">
            <v>22113336</v>
          </cell>
          <cell r="C626" t="str">
            <v>SCHUBNEL</v>
          </cell>
          <cell r="D626" t="str">
            <v>VICTOR</v>
          </cell>
          <cell r="E626">
            <v>2</v>
          </cell>
          <cell r="I626" t="str">
            <v>ABI</v>
          </cell>
        </row>
        <row r="627">
          <cell r="B627">
            <v>22103880</v>
          </cell>
          <cell r="C627" t="str">
            <v>SCHUMACHER</v>
          </cell>
          <cell r="D627" t="str">
            <v>ANTOINE</v>
          </cell>
          <cell r="E627">
            <v>9</v>
          </cell>
          <cell r="F627">
            <v>23.3</v>
          </cell>
          <cell r="G627">
            <v>3</v>
          </cell>
          <cell r="H627">
            <v>0</v>
          </cell>
          <cell r="I627">
            <v>24.8</v>
          </cell>
        </row>
        <row r="628">
          <cell r="B628">
            <v>22115076</v>
          </cell>
          <cell r="C628" t="str">
            <v>SCHUPP</v>
          </cell>
          <cell r="D628" t="str">
            <v>ARTHUR</v>
          </cell>
          <cell r="E628">
            <v>7</v>
          </cell>
          <cell r="F628">
            <v>25.1</v>
          </cell>
          <cell r="G628">
            <v>2</v>
          </cell>
          <cell r="I628">
            <v>26.1</v>
          </cell>
        </row>
        <row r="629">
          <cell r="B629">
            <v>22014833</v>
          </cell>
          <cell r="C629" t="str">
            <v>SCHUSTER</v>
          </cell>
          <cell r="D629" t="str">
            <v>GÉRALD</v>
          </cell>
          <cell r="E629">
            <v>5</v>
          </cell>
          <cell r="I629" t="str">
            <v>ABI</v>
          </cell>
        </row>
        <row r="630">
          <cell r="B630">
            <v>22109168</v>
          </cell>
          <cell r="C630" t="str">
            <v>SCHWARTZ</v>
          </cell>
          <cell r="D630" t="str">
            <v>SAMUEL</v>
          </cell>
          <cell r="E630">
            <v>8</v>
          </cell>
          <cell r="F630">
            <v>24.35</v>
          </cell>
          <cell r="G630">
            <v>2</v>
          </cell>
          <cell r="H630">
            <v>0</v>
          </cell>
          <cell r="I630">
            <v>25.35</v>
          </cell>
        </row>
        <row r="631">
          <cell r="B631">
            <v>22110878</v>
          </cell>
          <cell r="C631" t="str">
            <v>SCHWARTZ</v>
          </cell>
          <cell r="D631" t="str">
            <v>SIMON</v>
          </cell>
          <cell r="E631">
            <v>6</v>
          </cell>
          <cell r="F631">
            <v>24.8</v>
          </cell>
          <cell r="I631">
            <v>24.8</v>
          </cell>
        </row>
        <row r="632">
          <cell r="B632">
            <v>22117694</v>
          </cell>
          <cell r="C632" t="str">
            <v>SELLIER</v>
          </cell>
          <cell r="D632" t="str">
            <v>ANATOLE</v>
          </cell>
          <cell r="E632">
            <v>8</v>
          </cell>
          <cell r="F632">
            <v>22.95</v>
          </cell>
          <cell r="I632">
            <v>22.95</v>
          </cell>
        </row>
        <row r="633">
          <cell r="B633">
            <v>22112375</v>
          </cell>
          <cell r="C633" t="str">
            <v>SENTURK</v>
          </cell>
          <cell r="D633" t="str">
            <v>ALEXIS</v>
          </cell>
          <cell r="E633">
            <v>3</v>
          </cell>
          <cell r="I633" t="str">
            <v>ABI</v>
          </cell>
        </row>
        <row r="634">
          <cell r="B634">
            <v>22105317</v>
          </cell>
          <cell r="C634" t="str">
            <v>SÉRY</v>
          </cell>
          <cell r="D634" t="str">
            <v>LUCAS</v>
          </cell>
          <cell r="E634">
            <v>6</v>
          </cell>
          <cell r="F634">
            <v>27.8</v>
          </cell>
          <cell r="G634">
            <v>1</v>
          </cell>
          <cell r="I634">
            <v>28.3</v>
          </cell>
        </row>
        <row r="635">
          <cell r="B635">
            <v>21904341</v>
          </cell>
          <cell r="C635" t="str">
            <v>SHARIFI TAFRESHI</v>
          </cell>
          <cell r="D635" t="str">
            <v>ALEXANDRE</v>
          </cell>
          <cell r="E635">
            <v>7</v>
          </cell>
          <cell r="F635" t="str">
            <v>DISP</v>
          </cell>
          <cell r="G635">
            <v>0</v>
          </cell>
          <cell r="H635">
            <v>0</v>
          </cell>
          <cell r="I635" t="str">
            <v>DSP</v>
          </cell>
        </row>
        <row r="636">
          <cell r="B636">
            <v>22110132</v>
          </cell>
          <cell r="C636" t="str">
            <v>SILBERNAGEL</v>
          </cell>
          <cell r="D636" t="str">
            <v>MATTHIAS</v>
          </cell>
          <cell r="E636">
            <v>6</v>
          </cell>
          <cell r="I636" t="str">
            <v>ABI</v>
          </cell>
        </row>
        <row r="637">
          <cell r="B637">
            <v>22011389</v>
          </cell>
          <cell r="C637" t="str">
            <v>SIMON</v>
          </cell>
          <cell r="D637" t="str">
            <v>EMMA</v>
          </cell>
          <cell r="E637">
            <v>3</v>
          </cell>
          <cell r="F637">
            <v>32</v>
          </cell>
          <cell r="G637">
            <v>1</v>
          </cell>
          <cell r="H637">
            <v>0</v>
          </cell>
          <cell r="I637">
            <v>32.5</v>
          </cell>
        </row>
        <row r="638">
          <cell r="B638">
            <v>22119606</v>
          </cell>
          <cell r="C638" t="str">
            <v>SIMON</v>
          </cell>
          <cell r="D638" t="str">
            <v>LÉNA</v>
          </cell>
          <cell r="E638">
            <v>6</v>
          </cell>
          <cell r="F638">
            <v>27.9</v>
          </cell>
          <cell r="G638">
            <v>1</v>
          </cell>
          <cell r="I638">
            <v>28.4</v>
          </cell>
        </row>
        <row r="639">
          <cell r="B639">
            <v>22108875</v>
          </cell>
          <cell r="C639" t="str">
            <v>SIMON</v>
          </cell>
          <cell r="D639" t="str">
            <v>MARIE</v>
          </cell>
          <cell r="E639">
            <v>7</v>
          </cell>
          <cell r="F639">
            <v>27.85</v>
          </cell>
          <cell r="I639">
            <v>27.85</v>
          </cell>
        </row>
        <row r="640">
          <cell r="B640">
            <v>22005248</v>
          </cell>
          <cell r="C640" t="str">
            <v>SINA</v>
          </cell>
          <cell r="D640" t="str">
            <v>JEAN-NICOLAS</v>
          </cell>
          <cell r="E640">
            <v>3</v>
          </cell>
          <cell r="I640" t="str">
            <v>ABI</v>
          </cell>
        </row>
        <row r="641">
          <cell r="B641">
            <v>22109191</v>
          </cell>
          <cell r="C641" t="str">
            <v>SISSOKO</v>
          </cell>
          <cell r="D641" t="str">
            <v>MAÏMOUNA</v>
          </cell>
          <cell r="E641">
            <v>1</v>
          </cell>
          <cell r="F641">
            <v>30.18</v>
          </cell>
          <cell r="G641">
            <v>2</v>
          </cell>
          <cell r="H641">
            <v>0</v>
          </cell>
          <cell r="I641">
            <v>31.18</v>
          </cell>
        </row>
        <row r="642">
          <cell r="B642">
            <v>22105468</v>
          </cell>
          <cell r="C642" t="str">
            <v>SITTLER</v>
          </cell>
          <cell r="D642" t="str">
            <v>LÉO</v>
          </cell>
          <cell r="E642">
            <v>10</v>
          </cell>
          <cell r="F642">
            <v>22.25</v>
          </cell>
          <cell r="G642">
            <v>1</v>
          </cell>
          <cell r="H642">
            <v>0</v>
          </cell>
          <cell r="I642">
            <v>22.75</v>
          </cell>
        </row>
        <row r="643">
          <cell r="B643">
            <v>22115731</v>
          </cell>
          <cell r="C643" t="str">
            <v>SOENE</v>
          </cell>
          <cell r="D643" t="str">
            <v>LOÏC</v>
          </cell>
          <cell r="E643">
            <v>6</v>
          </cell>
          <cell r="F643">
            <v>24.83</v>
          </cell>
          <cell r="G643">
            <v>2</v>
          </cell>
          <cell r="I643">
            <v>25.83</v>
          </cell>
        </row>
        <row r="644">
          <cell r="B644">
            <v>22013767</v>
          </cell>
          <cell r="C644" t="str">
            <v>SONNTAG</v>
          </cell>
          <cell r="D644" t="str">
            <v>LOÏS</v>
          </cell>
          <cell r="E644">
            <v>1</v>
          </cell>
          <cell r="F644">
            <v>26.6</v>
          </cell>
          <cell r="G644">
            <v>1</v>
          </cell>
          <cell r="H644">
            <v>0</v>
          </cell>
          <cell r="I644">
            <v>27.1</v>
          </cell>
        </row>
        <row r="645">
          <cell r="B645">
            <v>22100339</v>
          </cell>
          <cell r="C645" t="str">
            <v>SOUANE</v>
          </cell>
          <cell r="D645" t="str">
            <v>MOHAMED</v>
          </cell>
          <cell r="E645">
            <v>6</v>
          </cell>
          <cell r="F645">
            <v>22.6</v>
          </cell>
          <cell r="G645">
            <v>1</v>
          </cell>
          <cell r="H645">
            <v>0</v>
          </cell>
          <cell r="I645">
            <v>23.1</v>
          </cell>
        </row>
        <row r="646">
          <cell r="B646">
            <v>22106703</v>
          </cell>
          <cell r="C646" t="str">
            <v>SPEISSER</v>
          </cell>
          <cell r="D646" t="str">
            <v>LOUIS</v>
          </cell>
          <cell r="E646">
            <v>6</v>
          </cell>
          <cell r="F646">
            <v>25.44</v>
          </cell>
          <cell r="G646">
            <v>2</v>
          </cell>
          <cell r="H646">
            <v>0</v>
          </cell>
          <cell r="I646">
            <v>26.44</v>
          </cell>
        </row>
        <row r="647">
          <cell r="B647">
            <v>22006191</v>
          </cell>
          <cell r="C647" t="str">
            <v>SPIEGEL</v>
          </cell>
          <cell r="D647" t="str">
            <v>MAÏCKEL</v>
          </cell>
          <cell r="E647">
            <v>5</v>
          </cell>
          <cell r="F647">
            <v>30.32</v>
          </cell>
          <cell r="G647">
            <v>4</v>
          </cell>
          <cell r="H647">
            <v>2</v>
          </cell>
          <cell r="I647">
            <v>36.32</v>
          </cell>
        </row>
        <row r="648">
          <cell r="B648">
            <v>22104912</v>
          </cell>
          <cell r="C648" t="str">
            <v>SPIESER</v>
          </cell>
          <cell r="D648" t="str">
            <v>MATTÉO</v>
          </cell>
          <cell r="E648">
            <v>3</v>
          </cell>
          <cell r="F648">
            <v>22.7</v>
          </cell>
          <cell r="G648">
            <v>1</v>
          </cell>
          <cell r="I648">
            <v>23.2</v>
          </cell>
        </row>
        <row r="649">
          <cell r="B649">
            <v>22107310</v>
          </cell>
          <cell r="C649" t="str">
            <v>SPINDLER</v>
          </cell>
          <cell r="D649" t="str">
            <v>CLARA</v>
          </cell>
          <cell r="E649">
            <v>4</v>
          </cell>
          <cell r="I649" t="str">
            <v>ABI</v>
          </cell>
        </row>
        <row r="650">
          <cell r="B650">
            <v>22111445</v>
          </cell>
          <cell r="C650" t="str">
            <v>STAALI</v>
          </cell>
          <cell r="D650" t="str">
            <v>MOHAMED</v>
          </cell>
          <cell r="E650">
            <v>6</v>
          </cell>
          <cell r="F650">
            <v>22.8</v>
          </cell>
          <cell r="G650">
            <v>1</v>
          </cell>
          <cell r="I650">
            <v>23.3</v>
          </cell>
        </row>
        <row r="651">
          <cell r="B651">
            <v>22014861</v>
          </cell>
          <cell r="C651" t="str">
            <v>STALLER</v>
          </cell>
          <cell r="D651" t="str">
            <v>ROBIN</v>
          </cell>
          <cell r="E651">
            <v>7</v>
          </cell>
          <cell r="I651" t="str">
            <v>ABI</v>
          </cell>
        </row>
        <row r="652">
          <cell r="B652">
            <v>22111083</v>
          </cell>
          <cell r="C652" t="str">
            <v>STEGER</v>
          </cell>
          <cell r="D652" t="str">
            <v>MELVYN</v>
          </cell>
          <cell r="E652">
            <v>1</v>
          </cell>
          <cell r="F652">
            <v>22.1</v>
          </cell>
          <cell r="G652">
            <v>1</v>
          </cell>
          <cell r="H652">
            <v>0</v>
          </cell>
          <cell r="I652">
            <v>22.6</v>
          </cell>
        </row>
        <row r="653">
          <cell r="B653">
            <v>22103955</v>
          </cell>
          <cell r="C653" t="str">
            <v>STEIDEL</v>
          </cell>
          <cell r="D653" t="str">
            <v>ERINE</v>
          </cell>
          <cell r="E653">
            <v>3</v>
          </cell>
          <cell r="I653" t="str">
            <v>ABI</v>
          </cell>
        </row>
        <row r="654">
          <cell r="B654">
            <v>22102067</v>
          </cell>
          <cell r="C654" t="str">
            <v>STEIMER</v>
          </cell>
          <cell r="D654" t="str">
            <v>ELISA</v>
          </cell>
          <cell r="E654">
            <v>3</v>
          </cell>
          <cell r="F654">
            <v>23.55</v>
          </cell>
          <cell r="G654">
            <v>1</v>
          </cell>
          <cell r="H654">
            <v>0</v>
          </cell>
          <cell r="I654">
            <v>24.05</v>
          </cell>
        </row>
        <row r="655">
          <cell r="B655">
            <v>22107539</v>
          </cell>
          <cell r="C655" t="str">
            <v>STEINBRUNN</v>
          </cell>
          <cell r="D655" t="str">
            <v>MATTHIEU</v>
          </cell>
          <cell r="E655">
            <v>7</v>
          </cell>
          <cell r="F655">
            <v>23.06</v>
          </cell>
          <cell r="G655">
            <v>3</v>
          </cell>
          <cell r="H655">
            <v>0</v>
          </cell>
          <cell r="I655">
            <v>24.56</v>
          </cell>
        </row>
        <row r="656">
          <cell r="B656">
            <v>22106209</v>
          </cell>
          <cell r="C656" t="str">
            <v>STEINMETZ</v>
          </cell>
          <cell r="D656" t="str">
            <v>ADRIEN</v>
          </cell>
          <cell r="E656">
            <v>6</v>
          </cell>
          <cell r="F656">
            <v>21.98</v>
          </cell>
          <cell r="G656">
            <v>0</v>
          </cell>
          <cell r="H656">
            <v>0</v>
          </cell>
          <cell r="I656">
            <v>21.98</v>
          </cell>
        </row>
        <row r="657">
          <cell r="B657">
            <v>22113581</v>
          </cell>
          <cell r="C657" t="str">
            <v>STEPHAN</v>
          </cell>
          <cell r="D657" t="str">
            <v>KILIAN</v>
          </cell>
          <cell r="E657">
            <v>10</v>
          </cell>
          <cell r="F657">
            <v>32</v>
          </cell>
          <cell r="I657">
            <v>32</v>
          </cell>
        </row>
        <row r="658">
          <cell r="B658">
            <v>22110637</v>
          </cell>
          <cell r="C658" t="str">
            <v>STIEFEL</v>
          </cell>
          <cell r="D658" t="str">
            <v>ANTOINE</v>
          </cell>
          <cell r="E658">
            <v>3</v>
          </cell>
          <cell r="F658">
            <v>25.2</v>
          </cell>
          <cell r="G658">
            <v>1</v>
          </cell>
          <cell r="I658">
            <v>25.7</v>
          </cell>
        </row>
        <row r="659">
          <cell r="B659">
            <v>22107637</v>
          </cell>
          <cell r="C659" t="str">
            <v>STILTZ</v>
          </cell>
          <cell r="D659" t="str">
            <v>CORENTIN</v>
          </cell>
          <cell r="E659">
            <v>9</v>
          </cell>
          <cell r="F659">
            <v>23.1</v>
          </cell>
          <cell r="G659">
            <v>2</v>
          </cell>
          <cell r="I659">
            <v>24.1</v>
          </cell>
        </row>
        <row r="660">
          <cell r="B660">
            <v>22109660</v>
          </cell>
          <cell r="C660" t="str">
            <v>STIRLING</v>
          </cell>
          <cell r="D660" t="str">
            <v>LÉO</v>
          </cell>
          <cell r="E660">
            <v>1</v>
          </cell>
          <cell r="F660">
            <v>26.95</v>
          </cell>
          <cell r="G660">
            <v>2</v>
          </cell>
          <cell r="I660">
            <v>27.95</v>
          </cell>
        </row>
        <row r="661">
          <cell r="B661">
            <v>22107458</v>
          </cell>
          <cell r="C661" t="str">
            <v>STOLL</v>
          </cell>
          <cell r="D661" t="str">
            <v>THOMAS</v>
          </cell>
          <cell r="E661">
            <v>10</v>
          </cell>
          <cell r="F661">
            <v>24.34</v>
          </cell>
          <cell r="G661">
            <v>1</v>
          </cell>
          <cell r="H661">
            <v>0</v>
          </cell>
          <cell r="I661">
            <v>24.84</v>
          </cell>
        </row>
        <row r="662">
          <cell r="B662">
            <v>22008677</v>
          </cell>
          <cell r="C662" t="str">
            <v>STOMP</v>
          </cell>
          <cell r="D662" t="str">
            <v>KAREL</v>
          </cell>
          <cell r="E662">
            <v>3</v>
          </cell>
          <cell r="I662" t="str">
            <v>ABI</v>
          </cell>
        </row>
        <row r="663">
          <cell r="B663">
            <v>22110453</v>
          </cell>
          <cell r="C663" t="str">
            <v>STRIEBIG</v>
          </cell>
          <cell r="D663" t="str">
            <v>CEDRIC-SYAM</v>
          </cell>
          <cell r="E663">
            <v>10</v>
          </cell>
          <cell r="F663">
            <v>25.1</v>
          </cell>
          <cell r="I663">
            <v>25.1</v>
          </cell>
        </row>
        <row r="664">
          <cell r="B664">
            <v>22108773</v>
          </cell>
          <cell r="C664" t="str">
            <v>STUCK</v>
          </cell>
          <cell r="D664" t="str">
            <v>EMILIE</v>
          </cell>
          <cell r="E664">
            <v>3</v>
          </cell>
          <cell r="F664">
            <v>28.5</v>
          </cell>
          <cell r="G664">
            <v>0</v>
          </cell>
          <cell r="H664">
            <v>0</v>
          </cell>
          <cell r="I664">
            <v>28.5</v>
          </cell>
        </row>
        <row r="665">
          <cell r="B665">
            <v>22002328</v>
          </cell>
          <cell r="C665" t="str">
            <v>STUMPERT</v>
          </cell>
          <cell r="D665" t="str">
            <v>PAUL</v>
          </cell>
          <cell r="E665">
            <v>10</v>
          </cell>
          <cell r="F665">
            <v>22.1</v>
          </cell>
          <cell r="G665">
            <v>3</v>
          </cell>
          <cell r="H665">
            <v>0</v>
          </cell>
          <cell r="I665">
            <v>23.6</v>
          </cell>
        </row>
        <row r="666">
          <cell r="B666">
            <v>22106830</v>
          </cell>
          <cell r="C666" t="str">
            <v>SUTTER</v>
          </cell>
          <cell r="D666" t="str">
            <v>GAUTIER</v>
          </cell>
          <cell r="E666">
            <v>3</v>
          </cell>
          <cell r="F666">
            <v>23.6</v>
          </cell>
          <cell r="G666">
            <v>1</v>
          </cell>
          <cell r="I666">
            <v>24.1</v>
          </cell>
        </row>
        <row r="667">
          <cell r="B667">
            <v>22109462</v>
          </cell>
          <cell r="C667" t="str">
            <v>TABAKOVIC</v>
          </cell>
          <cell r="D667" t="str">
            <v>KERIM</v>
          </cell>
          <cell r="E667">
            <v>6</v>
          </cell>
          <cell r="F667">
            <v>23.1</v>
          </cell>
          <cell r="I667">
            <v>23.1</v>
          </cell>
        </row>
        <row r="668">
          <cell r="B668">
            <v>22111101</v>
          </cell>
          <cell r="C668" t="str">
            <v>TABARANT</v>
          </cell>
          <cell r="D668" t="str">
            <v>ANYLIA</v>
          </cell>
          <cell r="E668">
            <v>9</v>
          </cell>
          <cell r="I668" t="str">
            <v>ABI</v>
          </cell>
        </row>
        <row r="669">
          <cell r="B669">
            <v>22109789</v>
          </cell>
          <cell r="C669" t="str">
            <v>TAHRIOUI</v>
          </cell>
          <cell r="D669" t="str">
            <v>IMAD</v>
          </cell>
          <cell r="E669">
            <v>6</v>
          </cell>
          <cell r="F669">
            <v>26.5</v>
          </cell>
          <cell r="G669">
            <v>1</v>
          </cell>
          <cell r="H669">
            <v>0</v>
          </cell>
          <cell r="I669">
            <v>27</v>
          </cell>
        </row>
        <row r="670">
          <cell r="B670">
            <v>22013568</v>
          </cell>
          <cell r="C670" t="str">
            <v>TAKALINE</v>
          </cell>
          <cell r="D670" t="str">
            <v>JAHED</v>
          </cell>
          <cell r="E670">
            <v>3</v>
          </cell>
          <cell r="F670">
            <v>22.75</v>
          </cell>
          <cell r="G670">
            <v>0</v>
          </cell>
          <cell r="H670">
            <v>0</v>
          </cell>
          <cell r="I670">
            <v>22.75</v>
          </cell>
        </row>
        <row r="671">
          <cell r="B671">
            <v>22109973</v>
          </cell>
          <cell r="C671" t="str">
            <v>TALARICO</v>
          </cell>
          <cell r="D671" t="str">
            <v>SERENA</v>
          </cell>
          <cell r="E671">
            <v>3</v>
          </cell>
          <cell r="F671">
            <v>24.8</v>
          </cell>
          <cell r="G671">
            <v>1</v>
          </cell>
          <cell r="I671">
            <v>25.3</v>
          </cell>
        </row>
        <row r="672">
          <cell r="B672">
            <v>22105834</v>
          </cell>
          <cell r="C672" t="str">
            <v>TANCELIN</v>
          </cell>
          <cell r="D672" t="str">
            <v>YOAN</v>
          </cell>
          <cell r="E672">
            <v>1</v>
          </cell>
          <cell r="F672">
            <v>24.4</v>
          </cell>
          <cell r="G672">
            <v>2</v>
          </cell>
          <cell r="H672">
            <v>0</v>
          </cell>
          <cell r="I672">
            <v>25.4</v>
          </cell>
        </row>
        <row r="673">
          <cell r="B673">
            <v>22114296</v>
          </cell>
          <cell r="C673" t="str">
            <v>TARRAPEY</v>
          </cell>
          <cell r="D673" t="str">
            <v>QUENTIN</v>
          </cell>
          <cell r="E673">
            <v>10</v>
          </cell>
          <cell r="F673">
            <v>25.1</v>
          </cell>
          <cell r="I673">
            <v>25.1</v>
          </cell>
        </row>
        <row r="674">
          <cell r="B674">
            <v>22020240</v>
          </cell>
          <cell r="C674" t="str">
            <v>TAVAKOLI</v>
          </cell>
          <cell r="D674" t="str">
            <v>ZARAH</v>
          </cell>
          <cell r="E674">
            <v>10</v>
          </cell>
          <cell r="F674">
            <v>29.2</v>
          </cell>
          <cell r="G674">
            <v>1</v>
          </cell>
          <cell r="I674">
            <v>29.7</v>
          </cell>
        </row>
        <row r="675">
          <cell r="B675">
            <v>22008848</v>
          </cell>
          <cell r="C675" t="str">
            <v>TAVERNARO</v>
          </cell>
          <cell r="D675" t="str">
            <v>NICOLAS</v>
          </cell>
          <cell r="E675">
            <v>6</v>
          </cell>
          <cell r="F675">
            <v>24.45</v>
          </cell>
          <cell r="I675">
            <v>24.45</v>
          </cell>
        </row>
        <row r="676">
          <cell r="B676">
            <v>21815822</v>
          </cell>
          <cell r="C676" t="str">
            <v>TAYEBI</v>
          </cell>
          <cell r="D676" t="str">
            <v>ILIAS</v>
          </cell>
          <cell r="E676">
            <v>8</v>
          </cell>
          <cell r="F676">
            <v>25.5</v>
          </cell>
          <cell r="G676">
            <v>2</v>
          </cell>
          <cell r="H676">
            <v>0</v>
          </cell>
          <cell r="I676">
            <v>26.5</v>
          </cell>
        </row>
        <row r="677">
          <cell r="B677">
            <v>22110699</v>
          </cell>
          <cell r="C677" t="str">
            <v>TAZABAEV</v>
          </cell>
          <cell r="D677" t="str">
            <v>ADAM</v>
          </cell>
          <cell r="E677">
            <v>7</v>
          </cell>
          <cell r="F677">
            <v>23.5</v>
          </cell>
          <cell r="I677">
            <v>23.5</v>
          </cell>
        </row>
        <row r="678">
          <cell r="B678">
            <v>22103245</v>
          </cell>
          <cell r="C678" t="str">
            <v>TEIKEMEIER</v>
          </cell>
          <cell r="D678" t="str">
            <v>COLIN</v>
          </cell>
          <cell r="E678">
            <v>7</v>
          </cell>
          <cell r="I678" t="str">
            <v>ABI</v>
          </cell>
        </row>
        <row r="679">
          <cell r="B679">
            <v>22108086</v>
          </cell>
          <cell r="C679" t="str">
            <v>TEIXEIRA DE SOUSA</v>
          </cell>
          <cell r="D679" t="str">
            <v>ANDRÉ</v>
          </cell>
          <cell r="E679">
            <v>9</v>
          </cell>
          <cell r="F679">
            <v>22</v>
          </cell>
          <cell r="G679">
            <v>0</v>
          </cell>
          <cell r="H679">
            <v>0</v>
          </cell>
          <cell r="I679">
            <v>22</v>
          </cell>
        </row>
        <row r="680">
          <cell r="B680">
            <v>22115672</v>
          </cell>
          <cell r="C680" t="str">
            <v>TERMINN</v>
          </cell>
          <cell r="D680" t="str">
            <v>QUENTIN</v>
          </cell>
          <cell r="E680">
            <v>3</v>
          </cell>
          <cell r="F680">
            <v>30.7</v>
          </cell>
          <cell r="G680">
            <v>2</v>
          </cell>
          <cell r="H680">
            <v>0</v>
          </cell>
          <cell r="I680">
            <v>31.7</v>
          </cell>
        </row>
        <row r="681">
          <cell r="B681">
            <v>22106072</v>
          </cell>
          <cell r="C681" t="str">
            <v>TISSERAND</v>
          </cell>
          <cell r="D681" t="str">
            <v>ESTELLE</v>
          </cell>
          <cell r="E681">
            <v>10</v>
          </cell>
          <cell r="F681">
            <v>27.3</v>
          </cell>
          <cell r="G681">
            <v>1</v>
          </cell>
          <cell r="I681">
            <v>27.8</v>
          </cell>
        </row>
        <row r="682">
          <cell r="B682">
            <v>22120144</v>
          </cell>
          <cell r="C682" t="str">
            <v>TJON A PAN</v>
          </cell>
          <cell r="D682" t="str">
            <v>TIMOTHY</v>
          </cell>
          <cell r="E682">
            <v>2</v>
          </cell>
          <cell r="I682" t="str">
            <v>ABI</v>
          </cell>
        </row>
        <row r="683">
          <cell r="B683">
            <v>22116375</v>
          </cell>
          <cell r="C683" t="str">
            <v>TONELLI</v>
          </cell>
          <cell r="D683" t="str">
            <v>VICTOR</v>
          </cell>
          <cell r="E683">
            <v>5</v>
          </cell>
          <cell r="F683">
            <v>24</v>
          </cell>
          <cell r="I683">
            <v>24</v>
          </cell>
        </row>
        <row r="684">
          <cell r="B684">
            <v>22012221</v>
          </cell>
          <cell r="C684" t="str">
            <v>TOSSA GBEGO</v>
          </cell>
          <cell r="D684" t="str">
            <v>PASCAL</v>
          </cell>
          <cell r="E684">
            <v>1</v>
          </cell>
          <cell r="I684" t="str">
            <v>ABI</v>
          </cell>
        </row>
        <row r="685">
          <cell r="B685">
            <v>22112382</v>
          </cell>
          <cell r="C685" t="str">
            <v>TOUIS</v>
          </cell>
          <cell r="D685" t="str">
            <v>JILLALI</v>
          </cell>
          <cell r="E685">
            <v>6</v>
          </cell>
          <cell r="F685">
            <v>22.95</v>
          </cell>
          <cell r="G685">
            <v>0</v>
          </cell>
          <cell r="H685">
            <v>0</v>
          </cell>
          <cell r="I685">
            <v>22.95</v>
          </cell>
        </row>
        <row r="686">
          <cell r="B686">
            <v>22112942</v>
          </cell>
          <cell r="C686" t="str">
            <v>TOURKI</v>
          </cell>
          <cell r="D686" t="str">
            <v>ZIED</v>
          </cell>
          <cell r="E686">
            <v>10</v>
          </cell>
          <cell r="F686">
            <v>28.8</v>
          </cell>
          <cell r="I686">
            <v>28.8</v>
          </cell>
        </row>
        <row r="687">
          <cell r="B687">
            <v>22004913</v>
          </cell>
          <cell r="C687" t="str">
            <v>TRANG</v>
          </cell>
          <cell r="D687" t="str">
            <v>JOHNNY</v>
          </cell>
          <cell r="E687">
            <v>3</v>
          </cell>
          <cell r="I687" t="str">
            <v>ABI</v>
          </cell>
        </row>
        <row r="688">
          <cell r="B688">
            <v>22018168</v>
          </cell>
          <cell r="C688" t="str">
            <v>TRAORE</v>
          </cell>
          <cell r="D688" t="str">
            <v>DAVID</v>
          </cell>
          <cell r="E688">
            <v>8</v>
          </cell>
          <cell r="I688" t="str">
            <v>ABI</v>
          </cell>
        </row>
        <row r="689">
          <cell r="B689">
            <v>21907926</v>
          </cell>
          <cell r="C689" t="str">
            <v>TRIPODI</v>
          </cell>
          <cell r="D689" t="str">
            <v>MATTÉO</v>
          </cell>
          <cell r="E689">
            <v>10</v>
          </cell>
          <cell r="I689" t="str">
            <v>ABI</v>
          </cell>
        </row>
        <row r="690">
          <cell r="B690">
            <v>22013642</v>
          </cell>
          <cell r="C690" t="str">
            <v>TRIPOTIN</v>
          </cell>
          <cell r="D690" t="str">
            <v>EMILE</v>
          </cell>
          <cell r="E690">
            <v>3</v>
          </cell>
          <cell r="F690">
            <v>30.1</v>
          </cell>
          <cell r="I690">
            <v>30.1</v>
          </cell>
        </row>
        <row r="691">
          <cell r="B691">
            <v>22106747</v>
          </cell>
          <cell r="C691" t="str">
            <v>TROADEC</v>
          </cell>
          <cell r="D691" t="str">
            <v>ERWAN</v>
          </cell>
          <cell r="E691">
            <v>9</v>
          </cell>
          <cell r="F691">
            <v>22.97</v>
          </cell>
          <cell r="G691">
            <v>1</v>
          </cell>
          <cell r="H691">
            <v>0</v>
          </cell>
          <cell r="I691">
            <v>23.47</v>
          </cell>
        </row>
        <row r="692">
          <cell r="B692">
            <v>22112497</v>
          </cell>
          <cell r="C692" t="str">
            <v>TROG</v>
          </cell>
          <cell r="D692" t="str">
            <v>PHILIPPE</v>
          </cell>
          <cell r="E692">
            <v>3</v>
          </cell>
          <cell r="F692">
            <v>23</v>
          </cell>
          <cell r="I692">
            <v>23</v>
          </cell>
        </row>
        <row r="693">
          <cell r="B693">
            <v>22113742</v>
          </cell>
          <cell r="C693" t="str">
            <v>TSCHAN</v>
          </cell>
          <cell r="D693" t="str">
            <v>LEA</v>
          </cell>
          <cell r="E693">
            <v>10</v>
          </cell>
          <cell r="F693">
            <v>26.25</v>
          </cell>
          <cell r="G693">
            <v>0</v>
          </cell>
          <cell r="H693">
            <v>0</v>
          </cell>
          <cell r="I693">
            <v>26.25</v>
          </cell>
        </row>
        <row r="694">
          <cell r="B694">
            <v>22104211</v>
          </cell>
          <cell r="C694" t="str">
            <v>TSCHEDERNIG</v>
          </cell>
          <cell r="D694" t="str">
            <v>YANIS</v>
          </cell>
          <cell r="E694">
            <v>9</v>
          </cell>
          <cell r="F694">
            <v>21.8</v>
          </cell>
          <cell r="G694">
            <v>4</v>
          </cell>
          <cell r="H694">
            <v>0</v>
          </cell>
          <cell r="I694">
            <v>23.8</v>
          </cell>
        </row>
        <row r="695">
          <cell r="B695">
            <v>22110358</v>
          </cell>
          <cell r="C695" t="str">
            <v>TUNA</v>
          </cell>
          <cell r="D695" t="str">
            <v>SEMIH</v>
          </cell>
          <cell r="E695">
            <v>7</v>
          </cell>
          <cell r="F695">
            <v>24.5</v>
          </cell>
          <cell r="G695">
            <v>2</v>
          </cell>
          <cell r="I695">
            <v>25.5</v>
          </cell>
        </row>
        <row r="696">
          <cell r="B696">
            <v>22111854</v>
          </cell>
          <cell r="C696" t="str">
            <v>TURANSZKY-HUSSER</v>
          </cell>
          <cell r="D696" t="str">
            <v>MELISSA</v>
          </cell>
          <cell r="E696">
            <v>3</v>
          </cell>
          <cell r="F696">
            <v>26.8</v>
          </cell>
          <cell r="G696">
            <v>1</v>
          </cell>
          <cell r="H696">
            <v>0</v>
          </cell>
          <cell r="I696">
            <v>27.3</v>
          </cell>
        </row>
        <row r="697">
          <cell r="B697">
            <v>22104090</v>
          </cell>
          <cell r="C697" t="str">
            <v>ÜNAL</v>
          </cell>
          <cell r="D697" t="str">
            <v>KAAN</v>
          </cell>
          <cell r="E697">
            <v>6</v>
          </cell>
          <cell r="F697">
            <v>21.56</v>
          </cell>
          <cell r="G697">
            <v>4</v>
          </cell>
          <cell r="H697">
            <v>1</v>
          </cell>
          <cell r="I697">
            <v>25.56</v>
          </cell>
        </row>
        <row r="698">
          <cell r="B698">
            <v>22100150</v>
          </cell>
          <cell r="C698" t="str">
            <v>VACANT</v>
          </cell>
          <cell r="D698" t="str">
            <v>LÉA</v>
          </cell>
          <cell r="E698">
            <v>6</v>
          </cell>
          <cell r="F698">
            <v>24.23</v>
          </cell>
          <cell r="G698">
            <v>0</v>
          </cell>
          <cell r="H698">
            <v>0</v>
          </cell>
          <cell r="I698">
            <v>24.23</v>
          </cell>
        </row>
        <row r="699">
          <cell r="B699">
            <v>22109908</v>
          </cell>
          <cell r="C699" t="str">
            <v>VAGNER</v>
          </cell>
          <cell r="D699" t="str">
            <v>INES</v>
          </cell>
          <cell r="E699">
            <v>10</v>
          </cell>
          <cell r="F699">
            <v>24.63</v>
          </cell>
          <cell r="G699">
            <v>2</v>
          </cell>
          <cell r="H699">
            <v>0</v>
          </cell>
          <cell r="I699">
            <v>25.63</v>
          </cell>
        </row>
        <row r="700">
          <cell r="B700">
            <v>22006058</v>
          </cell>
          <cell r="C700" t="str">
            <v>VALIBOUZE</v>
          </cell>
          <cell r="D700" t="str">
            <v>LÉO</v>
          </cell>
          <cell r="E700">
            <v>1</v>
          </cell>
          <cell r="F700">
            <v>24.1</v>
          </cell>
          <cell r="I700">
            <v>24.1</v>
          </cell>
        </row>
        <row r="701">
          <cell r="B701">
            <v>22006500</v>
          </cell>
          <cell r="C701" t="str">
            <v>VALLOT</v>
          </cell>
          <cell r="D701" t="str">
            <v>CLÉMENT</v>
          </cell>
          <cell r="E701">
            <v>4</v>
          </cell>
          <cell r="I701" t="str">
            <v>ABI</v>
          </cell>
        </row>
        <row r="702">
          <cell r="B702">
            <v>22108240</v>
          </cell>
          <cell r="C702" t="str">
            <v>VALYNSEELE</v>
          </cell>
          <cell r="D702" t="str">
            <v>YANN</v>
          </cell>
          <cell r="E702">
            <v>10</v>
          </cell>
          <cell r="F702">
            <v>25.8</v>
          </cell>
          <cell r="G702">
            <v>1</v>
          </cell>
          <cell r="I702">
            <v>26.3</v>
          </cell>
        </row>
        <row r="703">
          <cell r="B703">
            <v>22003623</v>
          </cell>
          <cell r="C703" t="str">
            <v>VO</v>
          </cell>
          <cell r="D703" t="str">
            <v>MEGHAN</v>
          </cell>
          <cell r="E703">
            <v>1</v>
          </cell>
          <cell r="I703" t="str">
            <v>ABI</v>
          </cell>
        </row>
        <row r="704">
          <cell r="B704">
            <v>50200386</v>
          </cell>
          <cell r="C704" t="str">
            <v>VOGEL</v>
          </cell>
          <cell r="D704" t="str">
            <v>GREGORY</v>
          </cell>
          <cell r="E704">
            <v>8</v>
          </cell>
          <cell r="I704" t="str">
            <v>ABI</v>
          </cell>
        </row>
        <row r="705">
          <cell r="B705">
            <v>22108340</v>
          </cell>
          <cell r="C705" t="str">
            <v>WABARTHA</v>
          </cell>
          <cell r="D705" t="str">
            <v>MARTIN</v>
          </cell>
          <cell r="E705">
            <v>10</v>
          </cell>
          <cell r="F705">
            <v>20.399999999999999</v>
          </cell>
          <cell r="G705">
            <v>2</v>
          </cell>
          <cell r="H705">
            <v>0</v>
          </cell>
          <cell r="I705">
            <v>21.4</v>
          </cell>
        </row>
        <row r="706">
          <cell r="B706">
            <v>22112368</v>
          </cell>
          <cell r="C706" t="str">
            <v>WACK</v>
          </cell>
          <cell r="D706" t="str">
            <v>TOMI</v>
          </cell>
          <cell r="E706">
            <v>10</v>
          </cell>
          <cell r="F706">
            <v>24.14</v>
          </cell>
          <cell r="G706">
            <v>2</v>
          </cell>
          <cell r="I706">
            <v>25.14</v>
          </cell>
        </row>
        <row r="707">
          <cell r="B707">
            <v>22108271</v>
          </cell>
          <cell r="C707" t="str">
            <v>WAGNER</v>
          </cell>
          <cell r="D707" t="str">
            <v>CYPRIEN</v>
          </cell>
          <cell r="E707">
            <v>5</v>
          </cell>
          <cell r="F707" t="str">
            <v>DISP</v>
          </cell>
          <cell r="G707">
            <v>0</v>
          </cell>
          <cell r="H707">
            <v>0</v>
          </cell>
          <cell r="I707" t="str">
            <v>DSP</v>
          </cell>
        </row>
        <row r="708">
          <cell r="B708">
            <v>22007470</v>
          </cell>
          <cell r="C708" t="str">
            <v>WASSER</v>
          </cell>
          <cell r="D708" t="str">
            <v>YANNIS</v>
          </cell>
          <cell r="E708">
            <v>4</v>
          </cell>
          <cell r="I708" t="str">
            <v>ABI</v>
          </cell>
        </row>
        <row r="709">
          <cell r="B709">
            <v>22003725</v>
          </cell>
          <cell r="C709" t="str">
            <v>WATRIN</v>
          </cell>
          <cell r="D709" t="str">
            <v>ANASTASIA</v>
          </cell>
          <cell r="E709">
            <v>4</v>
          </cell>
          <cell r="I709" t="str">
            <v>ABI</v>
          </cell>
        </row>
        <row r="710">
          <cell r="B710">
            <v>22010160</v>
          </cell>
          <cell r="C710" t="str">
            <v>WATZKY</v>
          </cell>
          <cell r="D710" t="str">
            <v>EMMANUELLE</v>
          </cell>
          <cell r="E710">
            <v>10</v>
          </cell>
          <cell r="I710" t="str">
            <v>ABI</v>
          </cell>
        </row>
        <row r="711">
          <cell r="B711">
            <v>22110511</v>
          </cell>
          <cell r="C711" t="str">
            <v>WEBER</v>
          </cell>
          <cell r="D711" t="str">
            <v>PIERRE</v>
          </cell>
          <cell r="E711">
            <v>4</v>
          </cell>
          <cell r="F711">
            <v>22.56</v>
          </cell>
          <cell r="G711">
            <v>0</v>
          </cell>
          <cell r="H711">
            <v>0</v>
          </cell>
          <cell r="I711">
            <v>22.56</v>
          </cell>
        </row>
        <row r="712">
          <cell r="B712">
            <v>22106540</v>
          </cell>
          <cell r="C712" t="str">
            <v>WEEBER</v>
          </cell>
          <cell r="D712" t="str">
            <v>EMILIE</v>
          </cell>
          <cell r="E712">
            <v>10</v>
          </cell>
          <cell r="F712">
            <v>26.4</v>
          </cell>
          <cell r="G712">
            <v>1</v>
          </cell>
          <cell r="I712">
            <v>26.9</v>
          </cell>
        </row>
        <row r="713">
          <cell r="B713">
            <v>22109794</v>
          </cell>
          <cell r="C713" t="str">
            <v>WEINZAEPFLEN</v>
          </cell>
          <cell r="D713" t="str">
            <v>EMERIC</v>
          </cell>
          <cell r="E713">
            <v>10</v>
          </cell>
          <cell r="F713">
            <v>23.06</v>
          </cell>
          <cell r="G713">
            <v>0</v>
          </cell>
          <cell r="H713">
            <v>0</v>
          </cell>
          <cell r="I713">
            <v>23.06</v>
          </cell>
        </row>
        <row r="714">
          <cell r="B714">
            <v>22117150</v>
          </cell>
          <cell r="C714" t="str">
            <v>WEISS</v>
          </cell>
          <cell r="D714" t="str">
            <v>EMMY</v>
          </cell>
          <cell r="E714">
            <v>8</v>
          </cell>
          <cell r="F714">
            <v>30.4</v>
          </cell>
          <cell r="G714">
            <v>2</v>
          </cell>
          <cell r="H714">
            <v>0</v>
          </cell>
          <cell r="I714">
            <v>31.4</v>
          </cell>
        </row>
        <row r="715">
          <cell r="B715">
            <v>22010246</v>
          </cell>
          <cell r="C715" t="str">
            <v>WEISS</v>
          </cell>
          <cell r="D715" t="str">
            <v>LÉO</v>
          </cell>
          <cell r="E715">
            <v>6</v>
          </cell>
          <cell r="F715">
            <v>22.75</v>
          </cell>
          <cell r="G715">
            <v>2</v>
          </cell>
          <cell r="H715">
            <v>0</v>
          </cell>
          <cell r="I715">
            <v>23.75</v>
          </cell>
        </row>
        <row r="716">
          <cell r="B716">
            <v>21907437</v>
          </cell>
          <cell r="C716" t="str">
            <v>WENDLING</v>
          </cell>
          <cell r="D716" t="str">
            <v>ROBIN</v>
          </cell>
          <cell r="E716">
            <v>4</v>
          </cell>
          <cell r="I716" t="str">
            <v>ABI</v>
          </cell>
        </row>
        <row r="717">
          <cell r="B717">
            <v>22109161</v>
          </cell>
          <cell r="C717" t="str">
            <v>WETZEL-KALTENBRUN</v>
          </cell>
          <cell r="D717" t="str">
            <v>CLÉMENT</v>
          </cell>
          <cell r="E717">
            <v>4</v>
          </cell>
          <cell r="F717">
            <v>23.56</v>
          </cell>
          <cell r="G717">
            <v>0</v>
          </cell>
          <cell r="H717">
            <v>0</v>
          </cell>
          <cell r="I717">
            <v>23.56</v>
          </cell>
        </row>
        <row r="718">
          <cell r="B718">
            <v>22104708</v>
          </cell>
          <cell r="C718" t="str">
            <v>WILHELM</v>
          </cell>
          <cell r="D718" t="str">
            <v>THIBAULT</v>
          </cell>
          <cell r="E718">
            <v>5</v>
          </cell>
          <cell r="F718">
            <v>27.06</v>
          </cell>
          <cell r="G718">
            <v>1</v>
          </cell>
          <cell r="I718">
            <v>27.56</v>
          </cell>
        </row>
        <row r="719">
          <cell r="B719">
            <v>22107186</v>
          </cell>
          <cell r="C719" t="str">
            <v>WILLKOMM</v>
          </cell>
          <cell r="D719" t="str">
            <v>LISE</v>
          </cell>
          <cell r="E719">
            <v>5</v>
          </cell>
          <cell r="F719">
            <v>27.75</v>
          </cell>
          <cell r="I719">
            <v>27.75</v>
          </cell>
        </row>
        <row r="720">
          <cell r="B720">
            <v>22112087</v>
          </cell>
          <cell r="C720" t="str">
            <v>WIRCKEL</v>
          </cell>
          <cell r="D720" t="str">
            <v>TIMOTHEE</v>
          </cell>
          <cell r="E720">
            <v>3</v>
          </cell>
          <cell r="F720">
            <v>27.8</v>
          </cell>
          <cell r="G720">
            <v>1</v>
          </cell>
          <cell r="I720">
            <v>28.3</v>
          </cell>
        </row>
        <row r="721">
          <cell r="B721">
            <v>22003883</v>
          </cell>
          <cell r="C721" t="str">
            <v>WITTMER</v>
          </cell>
          <cell r="D721" t="str">
            <v>NICOLAS</v>
          </cell>
          <cell r="E721">
            <v>7</v>
          </cell>
          <cell r="F721">
            <v>23.37</v>
          </cell>
          <cell r="G721">
            <v>1</v>
          </cell>
          <cell r="H721">
            <v>0</v>
          </cell>
          <cell r="I721">
            <v>23.87</v>
          </cell>
        </row>
        <row r="722">
          <cell r="B722">
            <v>22002955</v>
          </cell>
          <cell r="C722" t="str">
            <v>WOELFL</v>
          </cell>
          <cell r="D722" t="str">
            <v>VALENTIN</v>
          </cell>
          <cell r="E722">
            <v>3</v>
          </cell>
          <cell r="I722" t="str">
            <v>ABI</v>
          </cell>
        </row>
        <row r="723">
          <cell r="B723">
            <v>22108104</v>
          </cell>
          <cell r="C723" t="str">
            <v>WOLFF</v>
          </cell>
          <cell r="D723" t="str">
            <v>ALEXANDRE</v>
          </cell>
          <cell r="E723">
            <v>7</v>
          </cell>
          <cell r="F723">
            <v>21.5</v>
          </cell>
          <cell r="G723">
            <v>0</v>
          </cell>
          <cell r="H723">
            <v>0</v>
          </cell>
          <cell r="I723">
            <v>21.5</v>
          </cell>
        </row>
        <row r="724">
          <cell r="B724">
            <v>22118439</v>
          </cell>
          <cell r="C724" t="str">
            <v>WURTZ</v>
          </cell>
          <cell r="D724" t="str">
            <v>LOÏC</v>
          </cell>
          <cell r="E724">
            <v>7</v>
          </cell>
          <cell r="I724" t="str">
            <v>ABI</v>
          </cell>
        </row>
        <row r="725">
          <cell r="B725">
            <v>22120840</v>
          </cell>
          <cell r="C725" t="str">
            <v xml:space="preserve">YANAL </v>
          </cell>
          <cell r="D725" t="str">
            <v>MUSTAPHA</v>
          </cell>
          <cell r="E725">
            <v>1</v>
          </cell>
          <cell r="F725">
            <v>30</v>
          </cell>
          <cell r="G725">
            <v>1</v>
          </cell>
          <cell r="I725">
            <v>30.5</v>
          </cell>
        </row>
        <row r="726">
          <cell r="B726">
            <v>22003194</v>
          </cell>
          <cell r="C726" t="str">
            <v>YANG</v>
          </cell>
          <cell r="D726" t="str">
            <v>DAVID</v>
          </cell>
          <cell r="E726">
            <v>7</v>
          </cell>
          <cell r="I726" t="str">
            <v>ABI</v>
          </cell>
        </row>
        <row r="727">
          <cell r="B727">
            <v>22122644</v>
          </cell>
          <cell r="C727" t="str">
            <v>YERN</v>
          </cell>
          <cell r="D727" t="str">
            <v>ALEXANDRE</v>
          </cell>
          <cell r="E727">
            <v>7</v>
          </cell>
          <cell r="F727">
            <v>23.45</v>
          </cell>
          <cell r="I727">
            <v>23.45</v>
          </cell>
        </row>
        <row r="728">
          <cell r="B728">
            <v>22109082</v>
          </cell>
          <cell r="C728" t="str">
            <v>ZACHER</v>
          </cell>
          <cell r="D728" t="str">
            <v>ANTOINE</v>
          </cell>
          <cell r="E728">
            <v>5</v>
          </cell>
          <cell r="F728">
            <v>25</v>
          </cell>
          <cell r="G728">
            <v>4</v>
          </cell>
          <cell r="H728">
            <v>0</v>
          </cell>
          <cell r="I728">
            <v>27</v>
          </cell>
        </row>
        <row r="729">
          <cell r="B729">
            <v>22114415</v>
          </cell>
          <cell r="C729" t="str">
            <v>ZANETTI</v>
          </cell>
          <cell r="D729" t="str">
            <v>ELIO</v>
          </cell>
          <cell r="E729">
            <v>8</v>
          </cell>
          <cell r="F729">
            <v>25.45</v>
          </cell>
          <cell r="G729">
            <v>2</v>
          </cell>
          <cell r="I729">
            <v>26.45</v>
          </cell>
        </row>
        <row r="730">
          <cell r="B730">
            <v>22107852</v>
          </cell>
          <cell r="C730" t="str">
            <v>ZARZOURI</v>
          </cell>
          <cell r="D730" t="str">
            <v>YOUNES</v>
          </cell>
          <cell r="E730">
            <v>6</v>
          </cell>
          <cell r="F730">
            <v>23.26</v>
          </cell>
          <cell r="G730">
            <v>0</v>
          </cell>
          <cell r="H730">
            <v>0</v>
          </cell>
          <cell r="I730">
            <v>23.26</v>
          </cell>
        </row>
        <row r="731">
          <cell r="B731">
            <v>22107014</v>
          </cell>
          <cell r="C731" t="str">
            <v>ZIEGLER</v>
          </cell>
          <cell r="D731" t="str">
            <v>GILLES</v>
          </cell>
          <cell r="E731">
            <v>10</v>
          </cell>
          <cell r="F731">
            <v>22.7</v>
          </cell>
          <cell r="I731">
            <v>22.7</v>
          </cell>
        </row>
        <row r="732">
          <cell r="B732">
            <v>22106796</v>
          </cell>
          <cell r="C732" t="str">
            <v>ZIMMER</v>
          </cell>
          <cell r="D732" t="str">
            <v>BAPTISTE</v>
          </cell>
          <cell r="E732">
            <v>4</v>
          </cell>
          <cell r="F732">
            <v>24.4</v>
          </cell>
          <cell r="G732">
            <v>0</v>
          </cell>
          <cell r="H732">
            <v>0</v>
          </cell>
          <cell r="I732">
            <v>24.4</v>
          </cell>
        </row>
        <row r="733">
          <cell r="B733">
            <v>22105551</v>
          </cell>
          <cell r="C733" t="str">
            <v>ZIMMERMANN</v>
          </cell>
          <cell r="D733" t="str">
            <v>JÉRÔME</v>
          </cell>
          <cell r="E733">
            <v>7</v>
          </cell>
          <cell r="F733">
            <v>26.3</v>
          </cell>
          <cell r="G733">
            <v>1</v>
          </cell>
          <cell r="H733">
            <v>0</v>
          </cell>
          <cell r="I733">
            <v>26.8</v>
          </cell>
        </row>
        <row r="734">
          <cell r="B734">
            <v>22122722</v>
          </cell>
          <cell r="C734" t="str">
            <v>ZOELLER</v>
          </cell>
          <cell r="D734" t="str">
            <v>JONATHAN</v>
          </cell>
          <cell r="E734">
            <v>1</v>
          </cell>
          <cell r="F734">
            <v>25</v>
          </cell>
          <cell r="I734">
            <v>25</v>
          </cell>
        </row>
      </sheetData>
      <sheetData sheetId="4">
        <row r="3">
          <cell r="B3">
            <v>21819964</v>
          </cell>
          <cell r="C3" t="str">
            <v>ABOU EL HASSEN</v>
          </cell>
          <cell r="D3" t="str">
            <v>ABDELKARIM</v>
          </cell>
          <cell r="E3">
            <v>2</v>
          </cell>
          <cell r="G3" t="str">
            <v>ABI</v>
          </cell>
        </row>
        <row r="4">
          <cell r="B4">
            <v>22004989</v>
          </cell>
          <cell r="C4" t="str">
            <v>ACAR</v>
          </cell>
          <cell r="D4" t="str">
            <v>AYLA</v>
          </cell>
          <cell r="E4">
            <v>3</v>
          </cell>
          <cell r="G4" t="str">
            <v>ABI</v>
          </cell>
        </row>
        <row r="5">
          <cell r="B5">
            <v>22102162</v>
          </cell>
          <cell r="C5" t="str">
            <v>ADAM</v>
          </cell>
          <cell r="D5" t="str">
            <v>MARINE</v>
          </cell>
          <cell r="E5">
            <v>6</v>
          </cell>
          <cell r="G5">
            <v>14</v>
          </cell>
        </row>
        <row r="6">
          <cell r="B6">
            <v>22105696</v>
          </cell>
          <cell r="C6" t="str">
            <v>AFFENBERGER</v>
          </cell>
          <cell r="D6" t="str">
            <v>LUKA</v>
          </cell>
          <cell r="E6">
            <v>4</v>
          </cell>
          <cell r="G6">
            <v>13</v>
          </cell>
        </row>
        <row r="7">
          <cell r="B7">
            <v>22110212</v>
          </cell>
          <cell r="C7" t="str">
            <v>AHMED BOUDOUDA</v>
          </cell>
          <cell r="D7" t="str">
            <v>YACINE</v>
          </cell>
          <cell r="E7">
            <v>9</v>
          </cell>
          <cell r="G7">
            <v>16</v>
          </cell>
        </row>
        <row r="8">
          <cell r="B8">
            <v>22008701</v>
          </cell>
          <cell r="C8" t="str">
            <v>AHRENS</v>
          </cell>
          <cell r="D8" t="str">
            <v>CÉCILIA</v>
          </cell>
          <cell r="E8">
            <v>4</v>
          </cell>
          <cell r="G8" t="str">
            <v>ABI</v>
          </cell>
        </row>
        <row r="9">
          <cell r="B9">
            <v>22108692</v>
          </cell>
          <cell r="C9" t="str">
            <v>AIT JLOULAT</v>
          </cell>
          <cell r="D9" t="str">
            <v>ZAYD</v>
          </cell>
          <cell r="E9">
            <v>3</v>
          </cell>
          <cell r="G9" t="str">
            <v>ABI</v>
          </cell>
        </row>
        <row r="10">
          <cell r="B10">
            <v>22105851</v>
          </cell>
          <cell r="C10" t="str">
            <v>AJENOE</v>
          </cell>
          <cell r="D10" t="str">
            <v>SYLKK</v>
          </cell>
          <cell r="E10">
            <v>9</v>
          </cell>
          <cell r="G10">
            <v>16</v>
          </cell>
        </row>
        <row r="11">
          <cell r="B11">
            <v>22016106</v>
          </cell>
          <cell r="C11" t="str">
            <v>AKBAL</v>
          </cell>
          <cell r="D11" t="str">
            <v>ERWIN</v>
          </cell>
          <cell r="E11">
            <v>8</v>
          </cell>
          <cell r="G11" t="str">
            <v>ABI</v>
          </cell>
        </row>
        <row r="12">
          <cell r="B12">
            <v>22115080</v>
          </cell>
          <cell r="C12" t="str">
            <v>ALEMSHIRAZI</v>
          </cell>
          <cell r="D12" t="str">
            <v>SEYEDEH YASAMAN</v>
          </cell>
          <cell r="E12">
            <v>7</v>
          </cell>
          <cell r="G12">
            <v>8</v>
          </cell>
        </row>
        <row r="13">
          <cell r="B13">
            <v>22111172</v>
          </cell>
          <cell r="C13" t="str">
            <v>ALJAF</v>
          </cell>
          <cell r="D13" t="str">
            <v>AHMAD</v>
          </cell>
          <cell r="E13">
            <v>5</v>
          </cell>
          <cell r="G13">
            <v>13</v>
          </cell>
        </row>
        <row r="14">
          <cell r="B14">
            <v>22107414</v>
          </cell>
          <cell r="C14" t="str">
            <v>ALLAND</v>
          </cell>
          <cell r="D14" t="str">
            <v>EMILE</v>
          </cell>
          <cell r="E14">
            <v>2</v>
          </cell>
          <cell r="G14">
            <v>19</v>
          </cell>
        </row>
        <row r="15">
          <cell r="B15">
            <v>22005960</v>
          </cell>
          <cell r="C15" t="str">
            <v>ALRIC</v>
          </cell>
          <cell r="D15" t="str">
            <v>MARIO</v>
          </cell>
          <cell r="E15">
            <v>8</v>
          </cell>
          <cell r="G15">
            <v>17</v>
          </cell>
        </row>
        <row r="16">
          <cell r="B16">
            <v>22121589</v>
          </cell>
          <cell r="C16" t="str">
            <v>AMBOS</v>
          </cell>
          <cell r="D16" t="str">
            <v>DORYAN</v>
          </cell>
          <cell r="E16">
            <v>10</v>
          </cell>
          <cell r="G16">
            <v>17</v>
          </cell>
        </row>
        <row r="17">
          <cell r="B17">
            <v>22122426</v>
          </cell>
          <cell r="C17" t="str">
            <v>AMRANI</v>
          </cell>
          <cell r="D17" t="str">
            <v>ZAKARYA</v>
          </cell>
          <cell r="E17">
            <v>8</v>
          </cell>
          <cell r="G17">
            <v>17</v>
          </cell>
        </row>
        <row r="18">
          <cell r="B18">
            <v>22107974</v>
          </cell>
          <cell r="C18" t="str">
            <v>ANDRÉ</v>
          </cell>
          <cell r="D18" t="str">
            <v>CAMILLE</v>
          </cell>
          <cell r="E18">
            <v>6</v>
          </cell>
          <cell r="G18">
            <v>10</v>
          </cell>
        </row>
        <row r="19">
          <cell r="B19">
            <v>22112812</v>
          </cell>
          <cell r="C19" t="str">
            <v>ANDRES</v>
          </cell>
          <cell r="D19" t="str">
            <v>LENNY</v>
          </cell>
          <cell r="E19">
            <v>7</v>
          </cell>
          <cell r="G19">
            <v>18</v>
          </cell>
        </row>
        <row r="20">
          <cell r="B20">
            <v>22119455</v>
          </cell>
          <cell r="C20" t="str">
            <v>ANDRIAMAMPIANINA</v>
          </cell>
          <cell r="D20" t="str">
            <v>TOKY</v>
          </cell>
          <cell r="E20">
            <v>8</v>
          </cell>
          <cell r="G20">
            <v>13</v>
          </cell>
        </row>
        <row r="21">
          <cell r="B21">
            <v>22113521</v>
          </cell>
          <cell r="C21" t="str">
            <v>ARNOLD</v>
          </cell>
          <cell r="D21" t="str">
            <v>ROMUALD</v>
          </cell>
          <cell r="E21">
            <v>9</v>
          </cell>
          <cell r="G21">
            <v>17</v>
          </cell>
        </row>
        <row r="22">
          <cell r="B22">
            <v>22005114</v>
          </cell>
          <cell r="C22" t="str">
            <v>ASLAN</v>
          </cell>
          <cell r="D22" t="str">
            <v>OZAN</v>
          </cell>
          <cell r="E22">
            <v>3</v>
          </cell>
          <cell r="G22" t="str">
            <v>ABI</v>
          </cell>
        </row>
        <row r="23">
          <cell r="B23">
            <v>22103342</v>
          </cell>
          <cell r="C23" t="str">
            <v>AUBUT</v>
          </cell>
          <cell r="D23" t="str">
            <v>SAMUEL</v>
          </cell>
          <cell r="E23">
            <v>3</v>
          </cell>
          <cell r="G23">
            <v>15</v>
          </cell>
        </row>
        <row r="24">
          <cell r="B24">
            <v>22101788</v>
          </cell>
          <cell r="C24" t="str">
            <v>AVAYSOV</v>
          </cell>
          <cell r="D24" t="str">
            <v>MANSUR</v>
          </cell>
          <cell r="E24">
            <v>3</v>
          </cell>
          <cell r="G24">
            <v>16</v>
          </cell>
        </row>
        <row r="25">
          <cell r="B25">
            <v>22120074</v>
          </cell>
          <cell r="C25" t="str">
            <v>AVOINE</v>
          </cell>
          <cell r="D25" t="str">
            <v>Milo</v>
          </cell>
          <cell r="E25">
            <v>3</v>
          </cell>
          <cell r="G25">
            <v>14</v>
          </cell>
        </row>
        <row r="26">
          <cell r="B26">
            <v>22106534</v>
          </cell>
          <cell r="C26" t="str">
            <v>BADER</v>
          </cell>
          <cell r="D26" t="str">
            <v>THIBAULT</v>
          </cell>
          <cell r="E26">
            <v>9</v>
          </cell>
          <cell r="G26">
            <v>17</v>
          </cell>
        </row>
        <row r="27">
          <cell r="B27">
            <v>22103595</v>
          </cell>
          <cell r="C27" t="str">
            <v>BAJORSKI</v>
          </cell>
          <cell r="D27" t="str">
            <v>HENRI</v>
          </cell>
          <cell r="E27">
            <v>8</v>
          </cell>
          <cell r="G27">
            <v>15</v>
          </cell>
        </row>
        <row r="28">
          <cell r="B28">
            <v>22107611</v>
          </cell>
          <cell r="C28" t="str">
            <v>BAKARI</v>
          </cell>
          <cell r="D28" t="str">
            <v>KASSIM</v>
          </cell>
          <cell r="E28">
            <v>9</v>
          </cell>
          <cell r="G28">
            <v>20</v>
          </cell>
        </row>
        <row r="29">
          <cell r="B29">
            <v>22119613</v>
          </cell>
          <cell r="C29" t="str">
            <v>BALTZER</v>
          </cell>
          <cell r="D29" t="str">
            <v>CHLOÉ</v>
          </cell>
          <cell r="E29">
            <v>3</v>
          </cell>
          <cell r="G29">
            <v>10</v>
          </cell>
        </row>
        <row r="30">
          <cell r="B30">
            <v>22012435</v>
          </cell>
          <cell r="C30" t="str">
            <v>BARTESCH</v>
          </cell>
          <cell r="D30" t="str">
            <v>EDELTRUD-MARIA</v>
          </cell>
          <cell r="E30">
            <v>5</v>
          </cell>
          <cell r="G30" t="str">
            <v>ABI</v>
          </cell>
        </row>
        <row r="31">
          <cell r="B31">
            <v>22106538</v>
          </cell>
          <cell r="C31" t="str">
            <v>BASSEVILLE</v>
          </cell>
          <cell r="D31" t="str">
            <v>STEEVEN</v>
          </cell>
          <cell r="E31">
            <v>7</v>
          </cell>
          <cell r="G31">
            <v>14</v>
          </cell>
        </row>
        <row r="32">
          <cell r="B32">
            <v>22106502</v>
          </cell>
          <cell r="C32" t="str">
            <v>BASTIAN</v>
          </cell>
          <cell r="D32" t="str">
            <v>ROMAIN</v>
          </cell>
          <cell r="E32">
            <v>3</v>
          </cell>
          <cell r="G32" t="str">
            <v>ABI</v>
          </cell>
        </row>
        <row r="33">
          <cell r="B33">
            <v>21909462</v>
          </cell>
          <cell r="C33" t="str">
            <v>BASTIER</v>
          </cell>
          <cell r="D33" t="str">
            <v>PAUL</v>
          </cell>
          <cell r="E33">
            <v>2</v>
          </cell>
          <cell r="G33">
            <v>13</v>
          </cell>
        </row>
        <row r="34">
          <cell r="B34">
            <v>22006991</v>
          </cell>
          <cell r="C34" t="str">
            <v>BAUMLIN</v>
          </cell>
          <cell r="D34" t="str">
            <v>TITOUAN</v>
          </cell>
          <cell r="E34">
            <v>4</v>
          </cell>
          <cell r="G34">
            <v>13</v>
          </cell>
        </row>
        <row r="35">
          <cell r="B35">
            <v>22008798</v>
          </cell>
          <cell r="C35" t="str">
            <v>BEAUDOING</v>
          </cell>
          <cell r="D35" t="str">
            <v>VIRGIL</v>
          </cell>
          <cell r="E35">
            <v>8</v>
          </cell>
          <cell r="G35">
            <v>16</v>
          </cell>
        </row>
        <row r="36">
          <cell r="B36">
            <v>22104735</v>
          </cell>
          <cell r="C36" t="str">
            <v>BECKER</v>
          </cell>
          <cell r="D36" t="str">
            <v>ANTONIN</v>
          </cell>
          <cell r="E36">
            <v>5</v>
          </cell>
          <cell r="G36">
            <v>17</v>
          </cell>
        </row>
        <row r="37">
          <cell r="B37">
            <v>22106935</v>
          </cell>
          <cell r="C37" t="str">
            <v>BECKER</v>
          </cell>
          <cell r="D37" t="str">
            <v>HECTOR</v>
          </cell>
          <cell r="E37">
            <v>8</v>
          </cell>
          <cell r="G37">
            <v>18</v>
          </cell>
        </row>
        <row r="38">
          <cell r="B38">
            <v>22110880</v>
          </cell>
          <cell r="C38" t="str">
            <v>BEI</v>
          </cell>
          <cell r="D38" t="str">
            <v>FÉLIX</v>
          </cell>
          <cell r="E38">
            <v>7</v>
          </cell>
          <cell r="G38" t="str">
            <v>ABI</v>
          </cell>
        </row>
        <row r="39">
          <cell r="B39">
            <v>22110970</v>
          </cell>
          <cell r="C39" t="str">
            <v>BELKAHLA</v>
          </cell>
          <cell r="D39" t="str">
            <v>YOUCEF AYOUB</v>
          </cell>
          <cell r="E39">
            <v>1</v>
          </cell>
          <cell r="G39">
            <v>20</v>
          </cell>
        </row>
        <row r="40">
          <cell r="B40">
            <v>22011094</v>
          </cell>
          <cell r="C40" t="str">
            <v>BELKHADIR</v>
          </cell>
          <cell r="D40" t="str">
            <v>MAHER</v>
          </cell>
          <cell r="E40">
            <v>3</v>
          </cell>
          <cell r="G40" t="str">
            <v>ABI</v>
          </cell>
        </row>
        <row r="41">
          <cell r="B41">
            <v>22012236</v>
          </cell>
          <cell r="C41" t="str">
            <v>BELLAHCENE</v>
          </cell>
          <cell r="D41" t="str">
            <v>MERIEM</v>
          </cell>
          <cell r="E41">
            <v>7</v>
          </cell>
          <cell r="G41" t="str">
            <v>ABI</v>
          </cell>
        </row>
        <row r="42">
          <cell r="B42">
            <v>22012236</v>
          </cell>
          <cell r="C42" t="str">
            <v xml:space="preserve">BELLAHCENE </v>
          </cell>
          <cell r="D42" t="str">
            <v>MERIEM</v>
          </cell>
          <cell r="E42">
            <v>7</v>
          </cell>
          <cell r="G42" t="str">
            <v>ABI</v>
          </cell>
        </row>
        <row r="43">
          <cell r="B43">
            <v>22016921</v>
          </cell>
          <cell r="C43" t="str">
            <v>BELMADANI</v>
          </cell>
          <cell r="D43" t="str">
            <v>MOHAMED</v>
          </cell>
          <cell r="E43">
            <v>4</v>
          </cell>
          <cell r="G43">
            <v>12</v>
          </cell>
        </row>
        <row r="44">
          <cell r="B44">
            <v>22014730</v>
          </cell>
          <cell r="C44" t="str">
            <v>BEN AMMAR</v>
          </cell>
          <cell r="D44" t="str">
            <v>ZIED</v>
          </cell>
          <cell r="E44">
            <v>2</v>
          </cell>
          <cell r="G44">
            <v>19</v>
          </cell>
        </row>
        <row r="45">
          <cell r="B45">
            <v>22113263</v>
          </cell>
          <cell r="C45" t="str">
            <v>BEN JABA</v>
          </cell>
          <cell r="D45" t="str">
            <v>HAKIM</v>
          </cell>
          <cell r="E45">
            <v>9</v>
          </cell>
          <cell r="G45">
            <v>12</v>
          </cell>
        </row>
        <row r="46">
          <cell r="B46">
            <v>21912101</v>
          </cell>
          <cell r="C46" t="str">
            <v>BENAALI</v>
          </cell>
          <cell r="D46" t="str">
            <v>ZAKARIA</v>
          </cell>
          <cell r="E46">
            <v>4</v>
          </cell>
          <cell r="G46">
            <v>15</v>
          </cell>
        </row>
        <row r="47">
          <cell r="B47">
            <v>22103793</v>
          </cell>
          <cell r="C47" t="str">
            <v>BENAZAIZ</v>
          </cell>
          <cell r="D47" t="str">
            <v>YASSINE</v>
          </cell>
          <cell r="E47">
            <v>9</v>
          </cell>
          <cell r="G47">
            <v>18</v>
          </cell>
        </row>
        <row r="48">
          <cell r="B48">
            <v>21908765</v>
          </cell>
          <cell r="C48" t="str">
            <v>BENDER</v>
          </cell>
          <cell r="D48" t="str">
            <v>JEREMIE</v>
          </cell>
          <cell r="E48">
            <v>4</v>
          </cell>
          <cell r="G48" t="str">
            <v>ABI</v>
          </cell>
        </row>
        <row r="49">
          <cell r="B49">
            <v>22107449</v>
          </cell>
          <cell r="C49" t="str">
            <v>BENSAID</v>
          </cell>
          <cell r="D49" t="str">
            <v>SAMY</v>
          </cell>
          <cell r="E49">
            <v>9</v>
          </cell>
          <cell r="G49">
            <v>19</v>
          </cell>
        </row>
        <row r="50">
          <cell r="B50">
            <v>22011544</v>
          </cell>
          <cell r="C50" t="str">
            <v>BERGÉ</v>
          </cell>
          <cell r="D50" t="str">
            <v>TRISTAN</v>
          </cell>
          <cell r="E50">
            <v>2</v>
          </cell>
          <cell r="G50" t="str">
            <v>ABI</v>
          </cell>
        </row>
        <row r="51">
          <cell r="B51">
            <v>22118802</v>
          </cell>
          <cell r="C51" t="str">
            <v>BERGER</v>
          </cell>
          <cell r="D51" t="str">
            <v>MIA</v>
          </cell>
          <cell r="E51">
            <v>10</v>
          </cell>
          <cell r="G51">
            <v>11</v>
          </cell>
        </row>
        <row r="52">
          <cell r="B52">
            <v>22111111</v>
          </cell>
          <cell r="C52" t="str">
            <v>BERTAPELLE</v>
          </cell>
          <cell r="D52" t="str">
            <v>GABIN</v>
          </cell>
          <cell r="E52">
            <v>3</v>
          </cell>
          <cell r="G52">
            <v>22</v>
          </cell>
        </row>
        <row r="53">
          <cell r="B53">
            <v>22110662</v>
          </cell>
          <cell r="C53" t="str">
            <v>BERTIN</v>
          </cell>
          <cell r="D53" t="str">
            <v>ANAEL</v>
          </cell>
          <cell r="E53">
            <v>2</v>
          </cell>
          <cell r="G53">
            <v>16</v>
          </cell>
        </row>
        <row r="54">
          <cell r="B54">
            <v>22115139</v>
          </cell>
          <cell r="C54" t="str">
            <v>BERTOLI</v>
          </cell>
          <cell r="D54" t="str">
            <v>BASTIEN</v>
          </cell>
          <cell r="E54">
            <v>4</v>
          </cell>
          <cell r="G54">
            <v>17</v>
          </cell>
        </row>
        <row r="55">
          <cell r="B55">
            <v>22103920</v>
          </cell>
          <cell r="C55" t="str">
            <v>BESCOND</v>
          </cell>
          <cell r="D55" t="str">
            <v>YOAN</v>
          </cell>
          <cell r="E55">
            <v>3</v>
          </cell>
          <cell r="G55">
            <v>19</v>
          </cell>
        </row>
        <row r="56">
          <cell r="B56">
            <v>22108696</v>
          </cell>
          <cell r="C56" t="str">
            <v>BEYREUTHER</v>
          </cell>
          <cell r="D56" t="str">
            <v>LÉA</v>
          </cell>
          <cell r="E56">
            <v>5</v>
          </cell>
          <cell r="G56">
            <v>13</v>
          </cell>
        </row>
        <row r="57">
          <cell r="B57">
            <v>22012984</v>
          </cell>
          <cell r="C57" t="str">
            <v>BIECHLER</v>
          </cell>
          <cell r="D57" t="str">
            <v>THÉO</v>
          </cell>
          <cell r="E57">
            <v>2</v>
          </cell>
          <cell r="G57">
            <v>13</v>
          </cell>
        </row>
        <row r="58">
          <cell r="B58">
            <v>22111460</v>
          </cell>
          <cell r="C58" t="str">
            <v>BIGAULT</v>
          </cell>
          <cell r="D58" t="str">
            <v>EMELYNE</v>
          </cell>
          <cell r="E58">
            <v>1</v>
          </cell>
          <cell r="G58">
            <v>12</v>
          </cell>
        </row>
        <row r="59">
          <cell r="B59">
            <v>22004722</v>
          </cell>
          <cell r="C59" t="str">
            <v>BILGER--BERAUD</v>
          </cell>
          <cell r="D59" t="str">
            <v>LUDOVIC</v>
          </cell>
          <cell r="E59">
            <v>1</v>
          </cell>
          <cell r="G59">
            <v>17</v>
          </cell>
        </row>
        <row r="60">
          <cell r="B60">
            <v>22107599</v>
          </cell>
          <cell r="C60" t="str">
            <v>BILON</v>
          </cell>
          <cell r="D60" t="str">
            <v>CORENTIN</v>
          </cell>
          <cell r="E60">
            <v>8</v>
          </cell>
          <cell r="G60">
            <v>18</v>
          </cell>
        </row>
        <row r="61">
          <cell r="B61">
            <v>22005967</v>
          </cell>
          <cell r="C61" t="str">
            <v>BIOT</v>
          </cell>
          <cell r="D61" t="str">
            <v>ANTHONIN</v>
          </cell>
          <cell r="E61">
            <v>8</v>
          </cell>
          <cell r="G61">
            <v>12</v>
          </cell>
        </row>
        <row r="62">
          <cell r="B62">
            <v>22109811</v>
          </cell>
          <cell r="C62" t="str">
            <v>BIRKEL</v>
          </cell>
          <cell r="D62" t="str">
            <v>NOAH</v>
          </cell>
          <cell r="E62">
            <v>2</v>
          </cell>
          <cell r="G62">
            <v>13</v>
          </cell>
        </row>
        <row r="63">
          <cell r="B63">
            <v>22117909</v>
          </cell>
          <cell r="C63" t="str">
            <v>BISCHOPFF</v>
          </cell>
          <cell r="D63" t="str">
            <v>NOA</v>
          </cell>
          <cell r="E63">
            <v>6</v>
          </cell>
          <cell r="G63">
            <v>17</v>
          </cell>
        </row>
        <row r="64">
          <cell r="B64">
            <v>21805418</v>
          </cell>
          <cell r="C64" t="str">
            <v>BLANC</v>
          </cell>
          <cell r="D64" t="str">
            <v>LOREDANA</v>
          </cell>
          <cell r="E64">
            <v>2</v>
          </cell>
          <cell r="G64">
            <v>9</v>
          </cell>
        </row>
        <row r="65">
          <cell r="B65">
            <v>22108161</v>
          </cell>
          <cell r="C65" t="str">
            <v>BLANSCHÉ</v>
          </cell>
          <cell r="D65" t="str">
            <v>HUGO</v>
          </cell>
          <cell r="E65">
            <v>2</v>
          </cell>
          <cell r="G65">
            <v>17</v>
          </cell>
        </row>
        <row r="66">
          <cell r="B66">
            <v>22010652</v>
          </cell>
          <cell r="C66" t="str">
            <v>BLAZEVIC</v>
          </cell>
          <cell r="D66" t="str">
            <v>CHIARA</v>
          </cell>
          <cell r="E66">
            <v>8</v>
          </cell>
          <cell r="G66" t="str">
            <v>ABI</v>
          </cell>
        </row>
        <row r="67">
          <cell r="B67">
            <v>22123367</v>
          </cell>
          <cell r="C67" t="str">
            <v>BLOUIN</v>
          </cell>
          <cell r="D67" t="str">
            <v>TIM</v>
          </cell>
          <cell r="E67">
            <v>7</v>
          </cell>
          <cell r="G67">
            <v>18</v>
          </cell>
        </row>
        <row r="68">
          <cell r="B68">
            <v>22108997</v>
          </cell>
          <cell r="C68" t="str">
            <v>BOCHINGER</v>
          </cell>
          <cell r="D68" t="str">
            <v>NATHAN</v>
          </cell>
          <cell r="E68">
            <v>9</v>
          </cell>
          <cell r="G68" t="str">
            <v>ABI</v>
          </cell>
        </row>
        <row r="69">
          <cell r="B69">
            <v>22106811</v>
          </cell>
          <cell r="C69" t="str">
            <v>BOCK</v>
          </cell>
          <cell r="D69" t="str">
            <v>LUCAS</v>
          </cell>
          <cell r="E69">
            <v>9</v>
          </cell>
          <cell r="G69">
            <v>16</v>
          </cell>
        </row>
        <row r="70">
          <cell r="B70">
            <v>22004957</v>
          </cell>
          <cell r="C70" t="str">
            <v>BODENAN</v>
          </cell>
          <cell r="D70" t="str">
            <v>LÉO</v>
          </cell>
          <cell r="E70">
            <v>5</v>
          </cell>
          <cell r="G70" t="str">
            <v>ABI</v>
          </cell>
        </row>
        <row r="71">
          <cell r="B71">
            <v>21715774</v>
          </cell>
          <cell r="C71" t="str">
            <v>BOECKEL</v>
          </cell>
          <cell r="D71" t="str">
            <v>TOM</v>
          </cell>
          <cell r="E71">
            <v>5</v>
          </cell>
          <cell r="G71" t="str">
            <v>ABI</v>
          </cell>
        </row>
        <row r="72">
          <cell r="B72">
            <v>22110832</v>
          </cell>
          <cell r="C72" t="str">
            <v>BOEHLER</v>
          </cell>
          <cell r="D72" t="str">
            <v>YOAN</v>
          </cell>
          <cell r="E72">
            <v>5</v>
          </cell>
          <cell r="G72">
            <v>18</v>
          </cell>
        </row>
        <row r="73">
          <cell r="B73">
            <v>22121139</v>
          </cell>
          <cell r="C73" t="str">
            <v>BOEHM</v>
          </cell>
          <cell r="D73" t="str">
            <v>JEROME</v>
          </cell>
          <cell r="E73">
            <v>2</v>
          </cell>
          <cell r="G73" t="str">
            <v>ABI</v>
          </cell>
        </row>
        <row r="74">
          <cell r="B74">
            <v>22006680</v>
          </cell>
          <cell r="C74" t="str">
            <v>BOHONOS</v>
          </cell>
          <cell r="D74" t="str">
            <v>LUCIE</v>
          </cell>
          <cell r="E74">
            <v>8</v>
          </cell>
          <cell r="G74" t="str">
            <v>ABI</v>
          </cell>
        </row>
        <row r="75">
          <cell r="B75">
            <v>22007199</v>
          </cell>
          <cell r="C75" t="str">
            <v>BOLLINGER</v>
          </cell>
          <cell r="D75" t="str">
            <v>THOMAS</v>
          </cell>
          <cell r="E75">
            <v>4</v>
          </cell>
          <cell r="G75">
            <v>12</v>
          </cell>
        </row>
        <row r="76">
          <cell r="B76">
            <v>22112176</v>
          </cell>
          <cell r="C76" t="str">
            <v>BORG</v>
          </cell>
          <cell r="D76" t="str">
            <v>QUENTIN</v>
          </cell>
          <cell r="E76">
            <v>3</v>
          </cell>
          <cell r="G76">
            <v>22</v>
          </cell>
        </row>
        <row r="77">
          <cell r="B77">
            <v>22109909</v>
          </cell>
          <cell r="C77" t="str">
            <v>BORNI</v>
          </cell>
          <cell r="D77" t="str">
            <v>MATEO</v>
          </cell>
          <cell r="E77">
            <v>9</v>
          </cell>
          <cell r="G77">
            <v>16</v>
          </cell>
        </row>
        <row r="78">
          <cell r="B78">
            <v>22010666</v>
          </cell>
          <cell r="C78" t="str">
            <v>BOTOUMAMOU</v>
          </cell>
          <cell r="D78" t="str">
            <v>MÉLISSA</v>
          </cell>
          <cell r="E78">
            <v>3</v>
          </cell>
          <cell r="G78" t="str">
            <v>ABI</v>
          </cell>
        </row>
        <row r="79">
          <cell r="B79">
            <v>22115110</v>
          </cell>
          <cell r="C79" t="str">
            <v>BOUANOU</v>
          </cell>
          <cell r="D79" t="str">
            <v>RICARDO</v>
          </cell>
          <cell r="E79">
            <v>8</v>
          </cell>
          <cell r="G79">
            <v>14</v>
          </cell>
        </row>
        <row r="80">
          <cell r="B80">
            <v>22114073</v>
          </cell>
          <cell r="C80" t="str">
            <v>BOUAZIZ</v>
          </cell>
          <cell r="D80" t="str">
            <v>DAMIEN</v>
          </cell>
          <cell r="E80">
            <v>8</v>
          </cell>
          <cell r="G80">
            <v>14</v>
          </cell>
        </row>
        <row r="81">
          <cell r="B81">
            <v>22108797</v>
          </cell>
          <cell r="C81" t="str">
            <v>BOUCHELKIA--ANGELIER</v>
          </cell>
          <cell r="D81" t="str">
            <v>TAMARA</v>
          </cell>
          <cell r="E81">
            <v>6</v>
          </cell>
          <cell r="G81">
            <v>13</v>
          </cell>
        </row>
        <row r="82">
          <cell r="B82">
            <v>22107182</v>
          </cell>
          <cell r="C82" t="str">
            <v>BOUCLET</v>
          </cell>
          <cell r="D82" t="str">
            <v>OSCAR</v>
          </cell>
          <cell r="E82">
            <v>3</v>
          </cell>
          <cell r="G82">
            <v>18</v>
          </cell>
        </row>
        <row r="83">
          <cell r="B83">
            <v>22017391</v>
          </cell>
          <cell r="C83" t="str">
            <v>BOUDJEMA</v>
          </cell>
          <cell r="D83" t="str">
            <v>NEHAUT</v>
          </cell>
          <cell r="E83">
            <v>8</v>
          </cell>
          <cell r="G83">
            <v>14</v>
          </cell>
        </row>
        <row r="84">
          <cell r="B84">
            <v>22012782</v>
          </cell>
          <cell r="C84" t="str">
            <v>BOUFFAY</v>
          </cell>
          <cell r="D84" t="str">
            <v>AXEL</v>
          </cell>
          <cell r="E84">
            <v>2</v>
          </cell>
          <cell r="G84">
            <v>11</v>
          </cell>
        </row>
        <row r="85">
          <cell r="B85">
            <v>22113295</v>
          </cell>
          <cell r="C85" t="str">
            <v>BOUNOUA</v>
          </cell>
          <cell r="D85" t="str">
            <v>ANTOINE</v>
          </cell>
          <cell r="E85">
            <v>2</v>
          </cell>
          <cell r="G85">
            <v>18</v>
          </cell>
        </row>
        <row r="86">
          <cell r="B86">
            <v>22111547</v>
          </cell>
          <cell r="C86" t="str">
            <v>BOURTALE</v>
          </cell>
          <cell r="D86" t="str">
            <v>ILIAS</v>
          </cell>
          <cell r="E86">
            <v>7</v>
          </cell>
          <cell r="G86" t="str">
            <v>ABI</v>
          </cell>
        </row>
        <row r="87">
          <cell r="B87">
            <v>22007311</v>
          </cell>
          <cell r="C87" t="str">
            <v>BOUSSIF</v>
          </cell>
          <cell r="D87" t="str">
            <v>RIMANE</v>
          </cell>
          <cell r="E87">
            <v>8</v>
          </cell>
          <cell r="G87">
            <v>14</v>
          </cell>
        </row>
        <row r="88">
          <cell r="B88">
            <v>22102681</v>
          </cell>
          <cell r="C88" t="str">
            <v>BOUTS</v>
          </cell>
          <cell r="D88" t="str">
            <v>LOANE</v>
          </cell>
          <cell r="E88">
            <v>8</v>
          </cell>
          <cell r="G88" t="str">
            <v>DSP</v>
          </cell>
        </row>
        <row r="89">
          <cell r="B89">
            <v>22000538</v>
          </cell>
          <cell r="C89" t="str">
            <v>BOUZEGGOU</v>
          </cell>
          <cell r="D89" t="str">
            <v>IHSSANE</v>
          </cell>
          <cell r="E89">
            <v>4</v>
          </cell>
          <cell r="G89" t="str">
            <v>DSP</v>
          </cell>
        </row>
        <row r="90">
          <cell r="B90">
            <v>22113147</v>
          </cell>
          <cell r="C90" t="str">
            <v>BOUZEKRI</v>
          </cell>
          <cell r="D90" t="str">
            <v>ERWAN</v>
          </cell>
          <cell r="E90">
            <v>3</v>
          </cell>
          <cell r="G90">
            <v>19</v>
          </cell>
        </row>
        <row r="91">
          <cell r="B91">
            <v>22111220</v>
          </cell>
          <cell r="C91" t="str">
            <v>BRANCO RODRIGUES</v>
          </cell>
          <cell r="D91" t="str">
            <v>DORIANO</v>
          </cell>
          <cell r="E91">
            <v>9</v>
          </cell>
          <cell r="G91">
            <v>14</v>
          </cell>
        </row>
        <row r="92">
          <cell r="B92">
            <v>22118865</v>
          </cell>
          <cell r="C92" t="str">
            <v>BRAND</v>
          </cell>
          <cell r="D92" t="str">
            <v>MELINA</v>
          </cell>
          <cell r="E92">
            <v>5</v>
          </cell>
          <cell r="G92">
            <v>11</v>
          </cell>
        </row>
        <row r="93">
          <cell r="B93">
            <v>22111904</v>
          </cell>
          <cell r="C93" t="str">
            <v>BRECHENMACHER</v>
          </cell>
          <cell r="D93" t="str">
            <v>LUCAS</v>
          </cell>
          <cell r="E93">
            <v>9</v>
          </cell>
          <cell r="G93">
            <v>20</v>
          </cell>
        </row>
        <row r="94">
          <cell r="B94">
            <v>22010454</v>
          </cell>
          <cell r="C94" t="str">
            <v>BREITEL</v>
          </cell>
          <cell r="D94" t="str">
            <v>AMANDINE</v>
          </cell>
          <cell r="E94">
            <v>2</v>
          </cell>
          <cell r="G94">
            <v>11</v>
          </cell>
        </row>
        <row r="95">
          <cell r="B95">
            <v>22118263</v>
          </cell>
          <cell r="C95" t="str">
            <v>BRIAND</v>
          </cell>
          <cell r="D95" t="str">
            <v>ANTOINE</v>
          </cell>
          <cell r="E95">
            <v>8</v>
          </cell>
          <cell r="G95">
            <v>17</v>
          </cell>
        </row>
        <row r="96">
          <cell r="B96">
            <v>22109263</v>
          </cell>
          <cell r="C96" t="str">
            <v>BRIESCH</v>
          </cell>
          <cell r="D96" t="str">
            <v>LOUIS</v>
          </cell>
          <cell r="E96">
            <v>5</v>
          </cell>
          <cell r="G96" t="str">
            <v>ABI</v>
          </cell>
        </row>
        <row r="97">
          <cell r="B97">
            <v>22108351</v>
          </cell>
          <cell r="C97" t="str">
            <v>BROCKER</v>
          </cell>
          <cell r="D97" t="str">
            <v>NOÉ</v>
          </cell>
          <cell r="E97">
            <v>4</v>
          </cell>
          <cell r="G97">
            <v>16</v>
          </cell>
        </row>
        <row r="98">
          <cell r="B98">
            <v>22110541</v>
          </cell>
          <cell r="C98" t="str">
            <v>BROUILLARD</v>
          </cell>
          <cell r="D98" t="str">
            <v>JASON</v>
          </cell>
          <cell r="E98">
            <v>3</v>
          </cell>
          <cell r="G98">
            <v>16</v>
          </cell>
        </row>
        <row r="99">
          <cell r="B99">
            <v>22107314</v>
          </cell>
          <cell r="C99" t="str">
            <v>BRUGNANO</v>
          </cell>
          <cell r="D99" t="str">
            <v>THOMAS</v>
          </cell>
          <cell r="E99">
            <v>2</v>
          </cell>
          <cell r="G99" t="str">
            <v>ABI</v>
          </cell>
        </row>
        <row r="100">
          <cell r="B100">
            <v>22019828</v>
          </cell>
          <cell r="C100" t="str">
            <v>BRUNING</v>
          </cell>
          <cell r="D100" t="str">
            <v>GAUTHIER</v>
          </cell>
          <cell r="E100">
            <v>1</v>
          </cell>
          <cell r="G100">
            <v>16</v>
          </cell>
        </row>
        <row r="101">
          <cell r="B101">
            <v>22109075</v>
          </cell>
          <cell r="C101" t="str">
            <v>BURIG</v>
          </cell>
          <cell r="D101" t="str">
            <v>GAYANE</v>
          </cell>
          <cell r="E101">
            <v>1</v>
          </cell>
          <cell r="G101">
            <v>12</v>
          </cell>
        </row>
        <row r="102">
          <cell r="B102">
            <v>22107271</v>
          </cell>
          <cell r="C102" t="str">
            <v>BUSCHÉ</v>
          </cell>
          <cell r="D102" t="str">
            <v>MARGAUX</v>
          </cell>
          <cell r="E102">
            <v>5</v>
          </cell>
          <cell r="G102">
            <v>12</v>
          </cell>
        </row>
        <row r="103">
          <cell r="B103">
            <v>22110148</v>
          </cell>
          <cell r="C103" t="str">
            <v>BUSSER</v>
          </cell>
          <cell r="D103" t="str">
            <v>BENJAMIN</v>
          </cell>
          <cell r="E103">
            <v>3</v>
          </cell>
          <cell r="G103">
            <v>16</v>
          </cell>
        </row>
        <row r="104">
          <cell r="B104">
            <v>22102896</v>
          </cell>
          <cell r="C104" t="str">
            <v>CACHEUX</v>
          </cell>
          <cell r="D104" t="str">
            <v>LILI</v>
          </cell>
          <cell r="E104">
            <v>4</v>
          </cell>
          <cell r="G104">
            <v>10</v>
          </cell>
        </row>
        <row r="105">
          <cell r="B105">
            <v>21903666</v>
          </cell>
          <cell r="C105" t="str">
            <v>CAMBON</v>
          </cell>
          <cell r="D105" t="str">
            <v>MAËL</v>
          </cell>
          <cell r="E105">
            <v>5</v>
          </cell>
          <cell r="G105">
            <v>13</v>
          </cell>
        </row>
        <row r="106">
          <cell r="B106">
            <v>22117276</v>
          </cell>
          <cell r="C106" t="str">
            <v>CANAVY</v>
          </cell>
          <cell r="D106" t="str">
            <v>ALIK</v>
          </cell>
          <cell r="E106">
            <v>1</v>
          </cell>
          <cell r="G106">
            <v>20</v>
          </cell>
        </row>
        <row r="107">
          <cell r="B107">
            <v>22010121</v>
          </cell>
          <cell r="C107" t="str">
            <v>CANEVA</v>
          </cell>
          <cell r="D107" t="str">
            <v>MELISSA</v>
          </cell>
          <cell r="E107">
            <v>6</v>
          </cell>
          <cell r="G107" t="str">
            <v>ABI</v>
          </cell>
        </row>
        <row r="108">
          <cell r="B108">
            <v>22000556</v>
          </cell>
          <cell r="C108" t="str">
            <v>CARON</v>
          </cell>
          <cell r="D108" t="str">
            <v>MARGAUX</v>
          </cell>
          <cell r="E108">
            <v>2</v>
          </cell>
          <cell r="G108" t="str">
            <v>ABI</v>
          </cell>
        </row>
        <row r="109">
          <cell r="B109">
            <v>22113318</v>
          </cell>
          <cell r="C109" t="str">
            <v>CARPANEN</v>
          </cell>
          <cell r="D109" t="str">
            <v>ELISA</v>
          </cell>
          <cell r="E109">
            <v>7</v>
          </cell>
          <cell r="G109">
            <v>8</v>
          </cell>
        </row>
        <row r="110">
          <cell r="B110">
            <v>22109689</v>
          </cell>
          <cell r="C110" t="str">
            <v>CASPAR</v>
          </cell>
          <cell r="D110" t="str">
            <v>CORENTIN</v>
          </cell>
          <cell r="E110">
            <v>2</v>
          </cell>
          <cell r="G110">
            <v>19</v>
          </cell>
        </row>
        <row r="111">
          <cell r="B111">
            <v>22110748</v>
          </cell>
          <cell r="C111" t="str">
            <v>CAVALIER</v>
          </cell>
          <cell r="D111" t="str">
            <v>JONATHAN</v>
          </cell>
          <cell r="E111">
            <v>9</v>
          </cell>
          <cell r="G111">
            <v>19</v>
          </cell>
        </row>
        <row r="112">
          <cell r="B112">
            <v>22110278</v>
          </cell>
          <cell r="C112" t="str">
            <v>CAZANOVE</v>
          </cell>
          <cell r="D112" t="str">
            <v>NATHAN</v>
          </cell>
          <cell r="E112">
            <v>7</v>
          </cell>
          <cell r="G112" t="str">
            <v>ABI</v>
          </cell>
        </row>
        <row r="113">
          <cell r="B113">
            <v>22007447</v>
          </cell>
          <cell r="C113" t="str">
            <v>CENGIZ</v>
          </cell>
          <cell r="D113" t="str">
            <v>DILARA</v>
          </cell>
          <cell r="E113">
            <v>4</v>
          </cell>
          <cell r="G113">
            <v>11</v>
          </cell>
        </row>
        <row r="114">
          <cell r="B114">
            <v>22009997</v>
          </cell>
          <cell r="C114" t="str">
            <v>CESCA</v>
          </cell>
          <cell r="D114" t="str">
            <v>LÉO</v>
          </cell>
          <cell r="E114">
            <v>3</v>
          </cell>
          <cell r="G114" t="str">
            <v>ABI</v>
          </cell>
        </row>
        <row r="115">
          <cell r="B115">
            <v>22011429</v>
          </cell>
          <cell r="C115" t="str">
            <v>CETIN</v>
          </cell>
          <cell r="D115" t="str">
            <v>YAKUP-HAN</v>
          </cell>
          <cell r="E115">
            <v>1</v>
          </cell>
          <cell r="G115" t="str">
            <v>ABI</v>
          </cell>
        </row>
        <row r="116">
          <cell r="B116">
            <v>22108570</v>
          </cell>
          <cell r="C116" t="str">
            <v>CHAIB</v>
          </cell>
          <cell r="D116" t="str">
            <v>MOHAMED-ALI</v>
          </cell>
          <cell r="E116">
            <v>9</v>
          </cell>
          <cell r="G116">
            <v>19</v>
          </cell>
        </row>
        <row r="117">
          <cell r="B117">
            <v>22111159</v>
          </cell>
          <cell r="C117" t="str">
            <v>CHAMSOUDINOV</v>
          </cell>
          <cell r="D117" t="str">
            <v>RAS-BOULAT</v>
          </cell>
          <cell r="E117">
            <v>9</v>
          </cell>
          <cell r="G117">
            <v>16</v>
          </cell>
        </row>
        <row r="118">
          <cell r="B118">
            <v>22111566</v>
          </cell>
          <cell r="C118" t="str">
            <v>CHANCEL</v>
          </cell>
          <cell r="D118" t="str">
            <v>CLEMENT</v>
          </cell>
          <cell r="E118">
            <v>8</v>
          </cell>
          <cell r="G118" t="str">
            <v>ABI</v>
          </cell>
        </row>
        <row r="119">
          <cell r="B119">
            <v>22110924</v>
          </cell>
          <cell r="C119" t="str">
            <v>CHEKATT</v>
          </cell>
          <cell r="D119" t="str">
            <v>AMINE</v>
          </cell>
          <cell r="E119">
            <v>9</v>
          </cell>
          <cell r="G119" t="str">
            <v>DSP</v>
          </cell>
        </row>
        <row r="120">
          <cell r="B120">
            <v>22113415</v>
          </cell>
          <cell r="C120" t="str">
            <v>CHEKATT</v>
          </cell>
          <cell r="D120" t="str">
            <v>YANIS</v>
          </cell>
          <cell r="E120">
            <v>9</v>
          </cell>
          <cell r="G120">
            <v>19</v>
          </cell>
        </row>
        <row r="121">
          <cell r="B121">
            <v>22009690</v>
          </cell>
          <cell r="C121" t="str">
            <v>CHÉNILCO</v>
          </cell>
          <cell r="D121" t="str">
            <v>DIOLINDA</v>
          </cell>
          <cell r="E121">
            <v>4</v>
          </cell>
          <cell r="G121" t="str">
            <v>ABI</v>
          </cell>
        </row>
        <row r="122">
          <cell r="B122">
            <v>22104014</v>
          </cell>
          <cell r="C122" t="str">
            <v>CHERNINE</v>
          </cell>
          <cell r="D122" t="str">
            <v>MATÉO</v>
          </cell>
          <cell r="E122">
            <v>8</v>
          </cell>
          <cell r="G122">
            <v>20</v>
          </cell>
        </row>
        <row r="123">
          <cell r="B123">
            <v>22109975</v>
          </cell>
          <cell r="C123" t="str">
            <v>CHEVAL</v>
          </cell>
          <cell r="D123" t="str">
            <v>ROBIN</v>
          </cell>
          <cell r="E123">
            <v>3</v>
          </cell>
          <cell r="G123">
            <v>20</v>
          </cell>
        </row>
        <row r="124">
          <cell r="B124">
            <v>22109831</v>
          </cell>
          <cell r="C124" t="str">
            <v>CHIESA</v>
          </cell>
          <cell r="D124" t="str">
            <v>ANAÏS</v>
          </cell>
          <cell r="E124">
            <v>1</v>
          </cell>
          <cell r="G124">
            <v>10</v>
          </cell>
        </row>
        <row r="125">
          <cell r="B125">
            <v>22118048</v>
          </cell>
          <cell r="C125" t="str">
            <v>CHRISTMANN</v>
          </cell>
          <cell r="D125" t="str">
            <v>SALOME</v>
          </cell>
          <cell r="E125">
            <v>4</v>
          </cell>
          <cell r="G125">
            <v>7</v>
          </cell>
        </row>
        <row r="126">
          <cell r="B126">
            <v>22004788</v>
          </cell>
          <cell r="C126" t="str">
            <v>CIANCI</v>
          </cell>
          <cell r="D126" t="str">
            <v>JEAN</v>
          </cell>
          <cell r="E126">
            <v>5</v>
          </cell>
          <cell r="G126" t="str">
            <v>ABI</v>
          </cell>
        </row>
        <row r="127">
          <cell r="B127">
            <v>22117574</v>
          </cell>
          <cell r="C127" t="str">
            <v>CIESLIK</v>
          </cell>
          <cell r="D127" t="str">
            <v>ANDRZEJ</v>
          </cell>
          <cell r="E127">
            <v>2</v>
          </cell>
          <cell r="G127" t="str">
            <v>DSP</v>
          </cell>
        </row>
        <row r="128">
          <cell r="B128">
            <v>21806458</v>
          </cell>
          <cell r="C128" t="str">
            <v>CIFT</v>
          </cell>
          <cell r="D128" t="str">
            <v>KEREM</v>
          </cell>
          <cell r="E128">
            <v>8</v>
          </cell>
          <cell r="G128">
            <v>15</v>
          </cell>
        </row>
        <row r="129">
          <cell r="B129">
            <v>22106633</v>
          </cell>
          <cell r="C129" t="str">
            <v>ÇIL</v>
          </cell>
          <cell r="D129" t="str">
            <v>VEYSEL</v>
          </cell>
          <cell r="E129">
            <v>9</v>
          </cell>
          <cell r="G129">
            <v>19</v>
          </cell>
        </row>
        <row r="130">
          <cell r="B130">
            <v>22109998</v>
          </cell>
          <cell r="C130" t="str">
            <v>CLAUDEL</v>
          </cell>
          <cell r="D130" t="str">
            <v>LÉANE</v>
          </cell>
          <cell r="E130">
            <v>2</v>
          </cell>
          <cell r="G130" t="str">
            <v>DSP</v>
          </cell>
        </row>
        <row r="131">
          <cell r="B131">
            <v>22011752</v>
          </cell>
          <cell r="C131" t="str">
            <v>CLISSON</v>
          </cell>
          <cell r="D131" t="str">
            <v>MAËL</v>
          </cell>
          <cell r="E131">
            <v>5</v>
          </cell>
          <cell r="G131" t="str">
            <v>ABI</v>
          </cell>
        </row>
        <row r="132">
          <cell r="B132">
            <v>22009700</v>
          </cell>
          <cell r="C132" t="str">
            <v>COFFRE</v>
          </cell>
          <cell r="D132" t="str">
            <v>ENZO</v>
          </cell>
          <cell r="E132">
            <v>8</v>
          </cell>
          <cell r="G132" t="str">
            <v>ABI</v>
          </cell>
        </row>
        <row r="133">
          <cell r="B133">
            <v>22102676</v>
          </cell>
          <cell r="C133" t="str">
            <v>COHONER</v>
          </cell>
          <cell r="D133" t="str">
            <v>YANIS</v>
          </cell>
          <cell r="E133">
            <v>3</v>
          </cell>
          <cell r="G133">
            <v>14</v>
          </cell>
        </row>
        <row r="134">
          <cell r="B134">
            <v>22105494</v>
          </cell>
          <cell r="C134" t="str">
            <v>COLLARD</v>
          </cell>
          <cell r="D134" t="str">
            <v>CHARLOTTE</v>
          </cell>
          <cell r="E134">
            <v>5</v>
          </cell>
          <cell r="G134">
            <v>14</v>
          </cell>
        </row>
        <row r="135">
          <cell r="B135">
            <v>22106824</v>
          </cell>
          <cell r="C135" t="str">
            <v>COLLARDÉ</v>
          </cell>
          <cell r="D135" t="str">
            <v>LÉA</v>
          </cell>
          <cell r="E135">
            <v>8</v>
          </cell>
          <cell r="G135">
            <v>9</v>
          </cell>
        </row>
        <row r="136">
          <cell r="B136">
            <v>22008064</v>
          </cell>
          <cell r="C136" t="str">
            <v>COLLE</v>
          </cell>
          <cell r="D136" t="str">
            <v>BENJAMIN</v>
          </cell>
          <cell r="E136">
            <v>5</v>
          </cell>
          <cell r="G136">
            <v>21</v>
          </cell>
        </row>
        <row r="137">
          <cell r="B137">
            <v>22117525</v>
          </cell>
          <cell r="C137" t="str">
            <v>COLSON</v>
          </cell>
          <cell r="D137" t="str">
            <v>MÉLISSA</v>
          </cell>
          <cell r="E137">
            <v>3</v>
          </cell>
          <cell r="G137">
            <v>10</v>
          </cell>
        </row>
        <row r="138">
          <cell r="B138">
            <v>22010027</v>
          </cell>
          <cell r="C138" t="str">
            <v>COMMUN</v>
          </cell>
          <cell r="D138" t="str">
            <v>HUGO</v>
          </cell>
          <cell r="E138">
            <v>5</v>
          </cell>
          <cell r="G138" t="str">
            <v>ABI</v>
          </cell>
        </row>
        <row r="139">
          <cell r="B139">
            <v>22110151</v>
          </cell>
          <cell r="C139" t="str">
            <v>CORA</v>
          </cell>
          <cell r="D139" t="str">
            <v>VALENTIN</v>
          </cell>
          <cell r="E139">
            <v>1</v>
          </cell>
          <cell r="G139">
            <v>13</v>
          </cell>
        </row>
        <row r="140">
          <cell r="B140">
            <v>22006544</v>
          </cell>
          <cell r="C140" t="str">
            <v>CORDIER</v>
          </cell>
          <cell r="D140" t="str">
            <v>ANTHONY</v>
          </cell>
          <cell r="E140">
            <v>8</v>
          </cell>
          <cell r="G140">
            <v>21</v>
          </cell>
        </row>
        <row r="141">
          <cell r="B141">
            <v>22110487</v>
          </cell>
          <cell r="C141" t="str">
            <v>COUÉ</v>
          </cell>
          <cell r="D141" t="str">
            <v>MARTIN</v>
          </cell>
          <cell r="E141">
            <v>7</v>
          </cell>
          <cell r="G141">
            <v>16</v>
          </cell>
        </row>
        <row r="142">
          <cell r="B142">
            <v>22010179</v>
          </cell>
          <cell r="C142" t="str">
            <v>COULPIED</v>
          </cell>
          <cell r="D142" t="str">
            <v>LÉO</v>
          </cell>
          <cell r="E142">
            <v>1</v>
          </cell>
          <cell r="G142">
            <v>12</v>
          </cell>
        </row>
        <row r="143">
          <cell r="B143">
            <v>22016086</v>
          </cell>
          <cell r="C143" t="str">
            <v>COURTEAU</v>
          </cell>
          <cell r="D143" t="str">
            <v>VINCENT</v>
          </cell>
          <cell r="E143">
            <v>9</v>
          </cell>
          <cell r="G143">
            <v>16</v>
          </cell>
        </row>
        <row r="144">
          <cell r="B144">
            <v>22003939</v>
          </cell>
          <cell r="C144" t="str">
            <v>CROS--FABRE</v>
          </cell>
          <cell r="D144" t="str">
            <v>CHRISTOPHE</v>
          </cell>
          <cell r="E144">
            <v>2</v>
          </cell>
          <cell r="G144" t="str">
            <v>ABI</v>
          </cell>
        </row>
        <row r="145">
          <cell r="B145">
            <v>22112711</v>
          </cell>
          <cell r="C145" t="str">
            <v>CSUKA</v>
          </cell>
          <cell r="D145" t="str">
            <v>BAPTISTE</v>
          </cell>
          <cell r="E145">
            <v>1</v>
          </cell>
          <cell r="G145">
            <v>14</v>
          </cell>
        </row>
        <row r="146">
          <cell r="B146">
            <v>22109543</v>
          </cell>
          <cell r="C146" t="str">
            <v>CUISINIER</v>
          </cell>
          <cell r="D146" t="str">
            <v>EDGAR</v>
          </cell>
          <cell r="E146">
            <v>9</v>
          </cell>
          <cell r="G146">
            <v>14</v>
          </cell>
        </row>
        <row r="147">
          <cell r="B147">
            <v>22121412</v>
          </cell>
          <cell r="C147" t="str">
            <v>CUREAU</v>
          </cell>
          <cell r="D147" t="str">
            <v>BAPTISTE</v>
          </cell>
          <cell r="E147">
            <v>7</v>
          </cell>
          <cell r="G147">
            <v>18</v>
          </cell>
        </row>
        <row r="148">
          <cell r="B148">
            <v>22108128</v>
          </cell>
          <cell r="C148" t="str">
            <v>DA COSTA</v>
          </cell>
          <cell r="D148" t="str">
            <v>SIMON</v>
          </cell>
          <cell r="E148">
            <v>9</v>
          </cell>
          <cell r="G148">
            <v>20</v>
          </cell>
        </row>
        <row r="149">
          <cell r="B149">
            <v>22105259</v>
          </cell>
          <cell r="C149" t="str">
            <v>DA FONSECA</v>
          </cell>
          <cell r="D149" t="str">
            <v>MATTÉO</v>
          </cell>
          <cell r="E149">
            <v>9</v>
          </cell>
          <cell r="G149">
            <v>19</v>
          </cell>
        </row>
        <row r="150">
          <cell r="B150">
            <v>22110172</v>
          </cell>
          <cell r="C150" t="str">
            <v>DANDURAND</v>
          </cell>
          <cell r="D150" t="str">
            <v>LIZA</v>
          </cell>
          <cell r="E150">
            <v>8</v>
          </cell>
          <cell r="G150">
            <v>12</v>
          </cell>
        </row>
        <row r="151">
          <cell r="B151">
            <v>22116504</v>
          </cell>
          <cell r="C151" t="str">
            <v>DAO</v>
          </cell>
          <cell r="D151" t="str">
            <v>LOANN</v>
          </cell>
          <cell r="E151">
            <v>8</v>
          </cell>
          <cell r="G151">
            <v>12</v>
          </cell>
        </row>
        <row r="152">
          <cell r="B152">
            <v>21710237</v>
          </cell>
          <cell r="C152" t="str">
            <v>DAOUDI</v>
          </cell>
          <cell r="D152" t="str">
            <v>ZAKARYA</v>
          </cell>
          <cell r="E152">
            <v>8</v>
          </cell>
          <cell r="G152">
            <v>14</v>
          </cell>
        </row>
        <row r="153">
          <cell r="B153">
            <v>22102327</v>
          </cell>
          <cell r="C153" t="str">
            <v>DAVIOT</v>
          </cell>
          <cell r="D153" t="str">
            <v>QUENTIN</v>
          </cell>
          <cell r="E153">
            <v>9</v>
          </cell>
          <cell r="G153">
            <v>19</v>
          </cell>
        </row>
        <row r="154">
          <cell r="B154">
            <v>22103812</v>
          </cell>
          <cell r="C154" t="str">
            <v>DE CARVALHO</v>
          </cell>
          <cell r="D154" t="str">
            <v>JÉRÔME</v>
          </cell>
          <cell r="E154">
            <v>9</v>
          </cell>
          <cell r="G154">
            <v>19</v>
          </cell>
        </row>
        <row r="155">
          <cell r="B155">
            <v>22100234</v>
          </cell>
          <cell r="C155" t="str">
            <v>DE CARVALHO</v>
          </cell>
          <cell r="D155" t="str">
            <v>NATANIEL</v>
          </cell>
          <cell r="E155">
            <v>5</v>
          </cell>
          <cell r="G155" t="str">
            <v>DSP</v>
          </cell>
        </row>
        <row r="156">
          <cell r="B156">
            <v>22105785</v>
          </cell>
          <cell r="C156" t="str">
            <v>DE CRISTO</v>
          </cell>
          <cell r="D156" t="str">
            <v>THOMAS</v>
          </cell>
          <cell r="E156">
            <v>4</v>
          </cell>
          <cell r="G156">
            <v>21</v>
          </cell>
        </row>
        <row r="157">
          <cell r="B157">
            <v>22004309</v>
          </cell>
          <cell r="C157" t="str">
            <v>DE OLIVEIRA</v>
          </cell>
          <cell r="D157" t="str">
            <v>CORENTIN</v>
          </cell>
          <cell r="E157">
            <v>5</v>
          </cell>
          <cell r="G157" t="str">
            <v>ABI</v>
          </cell>
        </row>
        <row r="158">
          <cell r="B158">
            <v>22108774</v>
          </cell>
          <cell r="C158" t="str">
            <v>DEBES</v>
          </cell>
          <cell r="D158" t="str">
            <v>LÉONIE</v>
          </cell>
          <cell r="E158">
            <v>9</v>
          </cell>
          <cell r="G158">
            <v>13</v>
          </cell>
        </row>
        <row r="159">
          <cell r="B159">
            <v>22001914</v>
          </cell>
          <cell r="C159" t="str">
            <v>DECOOL</v>
          </cell>
          <cell r="D159" t="str">
            <v>NOÉMIE</v>
          </cell>
          <cell r="E159">
            <v>3</v>
          </cell>
          <cell r="G159" t="str">
            <v>ABI</v>
          </cell>
        </row>
        <row r="160">
          <cell r="B160">
            <v>22106346</v>
          </cell>
          <cell r="C160" t="str">
            <v>DECUBBER</v>
          </cell>
          <cell r="D160" t="str">
            <v>LILOU</v>
          </cell>
          <cell r="E160">
            <v>3</v>
          </cell>
          <cell r="G160" t="str">
            <v>ABI</v>
          </cell>
        </row>
        <row r="161">
          <cell r="B161">
            <v>22110402</v>
          </cell>
          <cell r="C161" t="str">
            <v>DEGRAS</v>
          </cell>
          <cell r="D161" t="str">
            <v>LENNY</v>
          </cell>
          <cell r="E161">
            <v>9</v>
          </cell>
          <cell r="G161">
            <v>22</v>
          </cell>
        </row>
        <row r="162">
          <cell r="B162">
            <v>22012492</v>
          </cell>
          <cell r="C162" t="str">
            <v>DEHBI</v>
          </cell>
          <cell r="D162" t="str">
            <v>MÉLISSA</v>
          </cell>
          <cell r="E162">
            <v>6</v>
          </cell>
          <cell r="G162">
            <v>11</v>
          </cell>
        </row>
        <row r="163">
          <cell r="B163">
            <v>21905617</v>
          </cell>
          <cell r="C163" t="str">
            <v>DELANOTTE</v>
          </cell>
          <cell r="D163" t="str">
            <v>MAËL</v>
          </cell>
          <cell r="E163">
            <v>4</v>
          </cell>
          <cell r="G163" t="str">
            <v>ABI</v>
          </cell>
        </row>
        <row r="164">
          <cell r="B164">
            <v>22001626</v>
          </cell>
          <cell r="C164" t="str">
            <v>DELATOUR</v>
          </cell>
          <cell r="D164" t="str">
            <v>COLIN</v>
          </cell>
          <cell r="E164">
            <v>5</v>
          </cell>
          <cell r="G164">
            <v>22</v>
          </cell>
        </row>
        <row r="165">
          <cell r="B165">
            <v>22106573</v>
          </cell>
          <cell r="C165" t="str">
            <v>DENIS</v>
          </cell>
          <cell r="D165" t="str">
            <v>VINCENT</v>
          </cell>
          <cell r="E165">
            <v>7</v>
          </cell>
          <cell r="G165">
            <v>20</v>
          </cell>
        </row>
        <row r="166">
          <cell r="B166">
            <v>22112852</v>
          </cell>
          <cell r="C166" t="str">
            <v>DERDINGER</v>
          </cell>
          <cell r="D166" t="str">
            <v>NICOLAS</v>
          </cell>
          <cell r="E166">
            <v>9</v>
          </cell>
          <cell r="G166">
            <v>17</v>
          </cell>
        </row>
        <row r="167">
          <cell r="B167">
            <v>22105352</v>
          </cell>
          <cell r="C167" t="str">
            <v>DESCLOS</v>
          </cell>
          <cell r="D167" t="str">
            <v>SIMON</v>
          </cell>
          <cell r="E167">
            <v>8</v>
          </cell>
          <cell r="G167">
            <v>12</v>
          </cell>
        </row>
        <row r="168">
          <cell r="B168">
            <v>22003137</v>
          </cell>
          <cell r="C168" t="str">
            <v>DEUSCHER</v>
          </cell>
          <cell r="D168" t="str">
            <v>VALENTIN</v>
          </cell>
          <cell r="E168">
            <v>4</v>
          </cell>
          <cell r="G168" t="str">
            <v>ABI</v>
          </cell>
        </row>
        <row r="169">
          <cell r="B169">
            <v>22114635</v>
          </cell>
          <cell r="C169" t="str">
            <v>DI BLASI</v>
          </cell>
          <cell r="D169" t="str">
            <v>ANGELO</v>
          </cell>
          <cell r="E169">
            <v>8</v>
          </cell>
          <cell r="G169">
            <v>15</v>
          </cell>
        </row>
        <row r="170">
          <cell r="B170">
            <v>22110685</v>
          </cell>
          <cell r="C170" t="str">
            <v>DIALLO</v>
          </cell>
          <cell r="D170" t="str">
            <v>TIERNO-TUMANI</v>
          </cell>
          <cell r="E170">
            <v>8</v>
          </cell>
          <cell r="G170">
            <v>13</v>
          </cell>
        </row>
        <row r="171">
          <cell r="B171">
            <v>22108836</v>
          </cell>
          <cell r="C171" t="str">
            <v>DIARRA</v>
          </cell>
          <cell r="D171" t="str">
            <v>DAH</v>
          </cell>
          <cell r="E171">
            <v>9</v>
          </cell>
          <cell r="G171">
            <v>18</v>
          </cell>
        </row>
        <row r="172">
          <cell r="B172">
            <v>22008633</v>
          </cell>
          <cell r="C172" t="str">
            <v>DIB</v>
          </cell>
          <cell r="D172" t="str">
            <v>NASSIM /RAYANNE</v>
          </cell>
          <cell r="E172">
            <v>4</v>
          </cell>
          <cell r="G172">
            <v>11</v>
          </cell>
        </row>
        <row r="173">
          <cell r="B173">
            <v>22112401</v>
          </cell>
          <cell r="C173" t="str">
            <v>DIDIER</v>
          </cell>
          <cell r="D173" t="str">
            <v>BENJAMIN</v>
          </cell>
          <cell r="E173">
            <v>9</v>
          </cell>
          <cell r="G173">
            <v>20</v>
          </cell>
        </row>
        <row r="174">
          <cell r="B174">
            <v>22013896</v>
          </cell>
          <cell r="C174" t="str">
            <v>DIEBOLD</v>
          </cell>
          <cell r="D174" t="str">
            <v>VINCENT</v>
          </cell>
          <cell r="E174">
            <v>3</v>
          </cell>
          <cell r="G174">
            <v>18</v>
          </cell>
        </row>
        <row r="175">
          <cell r="B175">
            <v>22120003</v>
          </cell>
          <cell r="C175" t="str">
            <v>DI-MEGLIO</v>
          </cell>
          <cell r="D175" t="str">
            <v>HUGO</v>
          </cell>
          <cell r="E175">
            <v>8</v>
          </cell>
          <cell r="G175">
            <v>19</v>
          </cell>
        </row>
        <row r="176">
          <cell r="B176">
            <v>22011845</v>
          </cell>
          <cell r="C176" t="str">
            <v>DINAR</v>
          </cell>
          <cell r="D176" t="str">
            <v>ATILA</v>
          </cell>
          <cell r="E176">
            <v>8</v>
          </cell>
          <cell r="G176" t="str">
            <v>ABI</v>
          </cell>
        </row>
        <row r="177">
          <cell r="B177">
            <v>22006827</v>
          </cell>
          <cell r="C177" t="str">
            <v>DJORDJEVIC</v>
          </cell>
          <cell r="D177" t="str">
            <v>NOA</v>
          </cell>
          <cell r="E177">
            <v>9</v>
          </cell>
          <cell r="G177" t="str">
            <v>ABI</v>
          </cell>
        </row>
        <row r="178">
          <cell r="B178">
            <v>22010734</v>
          </cell>
          <cell r="C178" t="str">
            <v>DOLIS</v>
          </cell>
          <cell r="D178" t="str">
            <v>LAETITIA</v>
          </cell>
          <cell r="E178">
            <v>4</v>
          </cell>
          <cell r="G178">
            <v>11</v>
          </cell>
        </row>
        <row r="179">
          <cell r="B179">
            <v>22119793</v>
          </cell>
          <cell r="C179" t="str">
            <v>DOLOU</v>
          </cell>
          <cell r="D179" t="str">
            <v>GWENHAËL</v>
          </cell>
          <cell r="E179">
            <v>5</v>
          </cell>
          <cell r="G179">
            <v>14</v>
          </cell>
        </row>
        <row r="180">
          <cell r="B180">
            <v>22112276</v>
          </cell>
          <cell r="C180" t="str">
            <v>DOMENJOUD</v>
          </cell>
          <cell r="D180" t="str">
            <v>LISE</v>
          </cell>
          <cell r="E180">
            <v>8</v>
          </cell>
          <cell r="G180" t="str">
            <v>ABI</v>
          </cell>
        </row>
        <row r="181">
          <cell r="B181">
            <v>22107396</v>
          </cell>
          <cell r="C181" t="str">
            <v>DONES</v>
          </cell>
          <cell r="D181" t="str">
            <v>LÉA</v>
          </cell>
          <cell r="E181">
            <v>8</v>
          </cell>
          <cell r="G181">
            <v>9</v>
          </cell>
        </row>
        <row r="182">
          <cell r="B182">
            <v>22112237</v>
          </cell>
          <cell r="C182" t="str">
            <v>DUDEZAC</v>
          </cell>
          <cell r="D182" t="str">
            <v>CAMILLE</v>
          </cell>
          <cell r="E182">
            <v>4</v>
          </cell>
          <cell r="G182">
            <v>11</v>
          </cell>
        </row>
        <row r="183">
          <cell r="B183">
            <v>22007492</v>
          </cell>
          <cell r="C183" t="str">
            <v>DUPONT</v>
          </cell>
          <cell r="D183" t="str">
            <v>LAURIANE</v>
          </cell>
          <cell r="E183">
            <v>3</v>
          </cell>
          <cell r="G183" t="str">
            <v>ABI</v>
          </cell>
        </row>
        <row r="184">
          <cell r="B184">
            <v>22107525</v>
          </cell>
          <cell r="C184" t="str">
            <v>DUPREY</v>
          </cell>
          <cell r="D184" t="str">
            <v>HÉLOÏSE</v>
          </cell>
          <cell r="E184">
            <v>1</v>
          </cell>
          <cell r="G184">
            <v>12</v>
          </cell>
        </row>
        <row r="185">
          <cell r="B185">
            <v>22105065</v>
          </cell>
          <cell r="C185" t="str">
            <v>DUPREZ</v>
          </cell>
          <cell r="D185" t="str">
            <v>CHARLES</v>
          </cell>
          <cell r="E185">
            <v>9</v>
          </cell>
          <cell r="G185">
            <v>17</v>
          </cell>
        </row>
        <row r="186">
          <cell r="B186">
            <v>22011960</v>
          </cell>
          <cell r="C186" t="str">
            <v>DUQUE</v>
          </cell>
          <cell r="D186" t="str">
            <v>VICTOR</v>
          </cell>
          <cell r="E186">
            <v>4</v>
          </cell>
          <cell r="G186" t="str">
            <v>ABI</v>
          </cell>
        </row>
        <row r="187">
          <cell r="B187">
            <v>22010830</v>
          </cell>
          <cell r="C187" t="str">
            <v>DURANTON-KATCHAVENDA</v>
          </cell>
          <cell r="D187" t="str">
            <v>LINO</v>
          </cell>
          <cell r="E187">
            <v>3</v>
          </cell>
          <cell r="G187" t="str">
            <v>ABI</v>
          </cell>
        </row>
        <row r="188">
          <cell r="B188">
            <v>22005658</v>
          </cell>
          <cell r="C188" t="str">
            <v>DUSEHU</v>
          </cell>
          <cell r="D188" t="str">
            <v>NATHAN</v>
          </cell>
          <cell r="E188">
            <v>7</v>
          </cell>
          <cell r="G188" t="str">
            <v>ABI</v>
          </cell>
        </row>
        <row r="189">
          <cell r="B189">
            <v>22007122</v>
          </cell>
          <cell r="C189" t="str">
            <v>DUSSART</v>
          </cell>
          <cell r="D189" t="str">
            <v>CLOTILDE</v>
          </cell>
          <cell r="E189">
            <v>5</v>
          </cell>
          <cell r="G189">
            <v>11</v>
          </cell>
        </row>
        <row r="190">
          <cell r="B190">
            <v>22119519</v>
          </cell>
          <cell r="C190" t="str">
            <v>DUVERNOIR</v>
          </cell>
          <cell r="D190" t="str">
            <v>JULIEN</v>
          </cell>
          <cell r="E190">
            <v>1</v>
          </cell>
          <cell r="G190">
            <v>14</v>
          </cell>
        </row>
        <row r="191">
          <cell r="B191">
            <v>22112013</v>
          </cell>
          <cell r="C191" t="str">
            <v>DZIGAL</v>
          </cell>
          <cell r="D191" t="str">
            <v>MERDAN</v>
          </cell>
          <cell r="E191">
            <v>7</v>
          </cell>
          <cell r="G191">
            <v>8</v>
          </cell>
        </row>
        <row r="192">
          <cell r="B192">
            <v>22111459</v>
          </cell>
          <cell r="C192" t="str">
            <v>EDEL</v>
          </cell>
          <cell r="D192" t="str">
            <v>THIBAUT</v>
          </cell>
          <cell r="E192">
            <v>6</v>
          </cell>
          <cell r="G192">
            <v>20</v>
          </cell>
        </row>
        <row r="193">
          <cell r="B193">
            <v>22015982</v>
          </cell>
          <cell r="C193" t="str">
            <v>EHLERS</v>
          </cell>
          <cell r="D193" t="str">
            <v>SVEN</v>
          </cell>
          <cell r="E193">
            <v>7</v>
          </cell>
          <cell r="G193" t="str">
            <v>ABI</v>
          </cell>
        </row>
        <row r="194">
          <cell r="B194">
            <v>22105346</v>
          </cell>
          <cell r="C194" t="str">
            <v>EHRHARD</v>
          </cell>
          <cell r="D194" t="str">
            <v>SARAH</v>
          </cell>
          <cell r="E194">
            <v>10</v>
          </cell>
          <cell r="G194">
            <v>11</v>
          </cell>
        </row>
        <row r="195">
          <cell r="B195">
            <v>22007464</v>
          </cell>
          <cell r="C195" t="str">
            <v>EHSAN ZIAH</v>
          </cell>
          <cell r="D195" t="str">
            <v>TOM</v>
          </cell>
          <cell r="E195">
            <v>5</v>
          </cell>
          <cell r="G195" t="str">
            <v>ABI</v>
          </cell>
        </row>
        <row r="196">
          <cell r="B196">
            <v>21905629</v>
          </cell>
          <cell r="C196" t="str">
            <v>EL ARABI</v>
          </cell>
          <cell r="D196" t="str">
            <v>ZAKARIA</v>
          </cell>
          <cell r="E196">
            <v>5</v>
          </cell>
          <cell r="G196" t="str">
            <v>ABI</v>
          </cell>
        </row>
        <row r="197">
          <cell r="B197">
            <v>22111185</v>
          </cell>
          <cell r="C197" t="str">
            <v>EL HANA</v>
          </cell>
          <cell r="D197" t="str">
            <v>NAEL</v>
          </cell>
          <cell r="E197">
            <v>8</v>
          </cell>
          <cell r="G197">
            <v>13</v>
          </cell>
        </row>
        <row r="198">
          <cell r="B198">
            <v>22007265</v>
          </cell>
          <cell r="C198" t="str">
            <v>EL IDRISSI</v>
          </cell>
          <cell r="D198" t="str">
            <v>IBRAHIM</v>
          </cell>
          <cell r="E198">
            <v>3</v>
          </cell>
          <cell r="G198" t="str">
            <v>ABI</v>
          </cell>
        </row>
        <row r="199">
          <cell r="B199">
            <v>22109640</v>
          </cell>
          <cell r="C199" t="str">
            <v>EL MANSSOURI</v>
          </cell>
          <cell r="D199" t="str">
            <v>AYOUB</v>
          </cell>
          <cell r="E199">
            <v>8</v>
          </cell>
          <cell r="G199">
            <v>22</v>
          </cell>
        </row>
        <row r="200">
          <cell r="B200">
            <v>22119193</v>
          </cell>
          <cell r="C200" t="str">
            <v>EL MOUNAOUI</v>
          </cell>
          <cell r="D200" t="str">
            <v>INES</v>
          </cell>
          <cell r="E200">
            <v>10</v>
          </cell>
          <cell r="G200" t="str">
            <v>ABI</v>
          </cell>
        </row>
        <row r="201">
          <cell r="B201">
            <v>22100282</v>
          </cell>
          <cell r="C201" t="str">
            <v>ELALI</v>
          </cell>
          <cell r="D201" t="str">
            <v>ABDUL KARIM</v>
          </cell>
          <cell r="E201">
            <v>1</v>
          </cell>
          <cell r="G201">
            <v>12</v>
          </cell>
        </row>
        <row r="202">
          <cell r="B202">
            <v>22009293</v>
          </cell>
          <cell r="C202" t="str">
            <v>ENDERLIN</v>
          </cell>
          <cell r="D202" t="str">
            <v>LAURIE</v>
          </cell>
          <cell r="E202">
            <v>7</v>
          </cell>
          <cell r="G202" t="str">
            <v>DSP</v>
          </cell>
        </row>
        <row r="203">
          <cell r="B203">
            <v>22112562</v>
          </cell>
          <cell r="C203" t="str">
            <v>ENNIH</v>
          </cell>
          <cell r="D203" t="str">
            <v>HOUYEM</v>
          </cell>
          <cell r="E203">
            <v>5</v>
          </cell>
          <cell r="G203">
            <v>14</v>
          </cell>
        </row>
        <row r="204">
          <cell r="B204">
            <v>22111914</v>
          </cell>
          <cell r="C204" t="str">
            <v>ERCAN</v>
          </cell>
          <cell r="D204" t="str">
            <v>NUMAN</v>
          </cell>
          <cell r="E204">
            <v>3</v>
          </cell>
          <cell r="G204" t="str">
            <v>ABI</v>
          </cell>
        </row>
        <row r="205">
          <cell r="B205">
            <v>22105542</v>
          </cell>
          <cell r="C205" t="str">
            <v>ERHART</v>
          </cell>
          <cell r="D205" t="str">
            <v>LÉON</v>
          </cell>
          <cell r="E205">
            <v>5</v>
          </cell>
          <cell r="G205" t="str">
            <v>DSP</v>
          </cell>
        </row>
        <row r="206">
          <cell r="B206">
            <v>22102895</v>
          </cell>
          <cell r="C206" t="str">
            <v>ESCHBACH</v>
          </cell>
          <cell r="D206" t="str">
            <v>THOMAS</v>
          </cell>
          <cell r="E206">
            <v>9</v>
          </cell>
          <cell r="G206">
            <v>18</v>
          </cell>
        </row>
        <row r="207">
          <cell r="B207">
            <v>22015623</v>
          </cell>
          <cell r="C207" t="str">
            <v>ESTIOT</v>
          </cell>
          <cell r="D207" t="str">
            <v>HUGO</v>
          </cell>
          <cell r="E207">
            <v>3</v>
          </cell>
          <cell r="G207">
            <v>14</v>
          </cell>
        </row>
        <row r="208">
          <cell r="B208">
            <v>22114469</v>
          </cell>
          <cell r="C208" t="str">
            <v>ETTWILLER</v>
          </cell>
          <cell r="D208" t="str">
            <v>GAËL</v>
          </cell>
          <cell r="E208">
            <v>2</v>
          </cell>
          <cell r="G208">
            <v>18</v>
          </cell>
        </row>
        <row r="209">
          <cell r="B209">
            <v>22104407</v>
          </cell>
          <cell r="C209" t="str">
            <v>FABRE</v>
          </cell>
          <cell r="D209" t="str">
            <v>LÉO</v>
          </cell>
          <cell r="E209">
            <v>8</v>
          </cell>
          <cell r="G209">
            <v>15</v>
          </cell>
        </row>
        <row r="210">
          <cell r="B210">
            <v>22011103</v>
          </cell>
          <cell r="C210" t="str">
            <v>FAGOT</v>
          </cell>
          <cell r="D210" t="str">
            <v>YAËL</v>
          </cell>
          <cell r="E210">
            <v>7</v>
          </cell>
          <cell r="G210" t="str">
            <v>ABI</v>
          </cell>
        </row>
        <row r="211">
          <cell r="B211">
            <v>22106942</v>
          </cell>
          <cell r="C211" t="str">
            <v>FALGON</v>
          </cell>
          <cell r="D211" t="str">
            <v>JULIE</v>
          </cell>
          <cell r="E211">
            <v>7</v>
          </cell>
          <cell r="G211">
            <v>15</v>
          </cell>
        </row>
        <row r="212">
          <cell r="B212">
            <v>22106200</v>
          </cell>
          <cell r="C212" t="str">
            <v>FARNER--STOLL</v>
          </cell>
          <cell r="D212" t="str">
            <v>MATHIEU</v>
          </cell>
          <cell r="E212">
            <v>9</v>
          </cell>
          <cell r="G212">
            <v>18</v>
          </cell>
        </row>
        <row r="213">
          <cell r="B213">
            <v>22102602</v>
          </cell>
          <cell r="C213" t="str">
            <v>FAUFAU</v>
          </cell>
          <cell r="D213" t="str">
            <v>JASON</v>
          </cell>
          <cell r="E213">
            <v>5</v>
          </cell>
          <cell r="G213">
            <v>13</v>
          </cell>
        </row>
        <row r="214">
          <cell r="B214">
            <v>22116456</v>
          </cell>
          <cell r="C214" t="str">
            <v>FEISTHAUER</v>
          </cell>
          <cell r="D214" t="str">
            <v>YANNIS</v>
          </cell>
          <cell r="E214">
            <v>2</v>
          </cell>
          <cell r="G214" t="str">
            <v>ABI</v>
          </cell>
        </row>
        <row r="215">
          <cell r="B215">
            <v>22109208</v>
          </cell>
          <cell r="C215" t="str">
            <v>FELMY</v>
          </cell>
          <cell r="D215" t="str">
            <v>TITOUAN</v>
          </cell>
          <cell r="E215">
            <v>5</v>
          </cell>
          <cell r="G215">
            <v>25</v>
          </cell>
        </row>
        <row r="216">
          <cell r="B216">
            <v>22120090</v>
          </cell>
          <cell r="C216" t="str">
            <v>FERNANDEZ</v>
          </cell>
          <cell r="D216" t="str">
            <v>TIMOTHE</v>
          </cell>
          <cell r="E216">
            <v>2</v>
          </cell>
          <cell r="G216">
            <v>16</v>
          </cell>
        </row>
        <row r="217">
          <cell r="B217">
            <v>22108611</v>
          </cell>
          <cell r="C217" t="str">
            <v>FERREIRA</v>
          </cell>
          <cell r="D217" t="str">
            <v>SAMI</v>
          </cell>
          <cell r="E217">
            <v>8</v>
          </cell>
          <cell r="G217">
            <v>22</v>
          </cell>
        </row>
        <row r="218">
          <cell r="B218">
            <v>22112516</v>
          </cell>
          <cell r="C218" t="str">
            <v>FERRY</v>
          </cell>
          <cell r="D218" t="str">
            <v>LOUIS</v>
          </cell>
          <cell r="E218">
            <v>3</v>
          </cell>
          <cell r="G218">
            <v>21</v>
          </cell>
        </row>
        <row r="219">
          <cell r="B219">
            <v>22013296</v>
          </cell>
          <cell r="C219" t="str">
            <v>FERUZI</v>
          </cell>
          <cell r="D219" t="str">
            <v>MARINE</v>
          </cell>
          <cell r="E219">
            <v>1</v>
          </cell>
          <cell r="G219" t="str">
            <v>ABI</v>
          </cell>
        </row>
        <row r="220">
          <cell r="B220">
            <v>22105712</v>
          </cell>
          <cell r="C220" t="str">
            <v>FICHTER</v>
          </cell>
          <cell r="D220" t="str">
            <v>LOUIS</v>
          </cell>
          <cell r="E220">
            <v>10</v>
          </cell>
          <cell r="G220">
            <v>15</v>
          </cell>
        </row>
        <row r="221">
          <cell r="B221">
            <v>22107397</v>
          </cell>
          <cell r="C221" t="str">
            <v>FITTERER</v>
          </cell>
          <cell r="D221" t="str">
            <v>LUCAS</v>
          </cell>
          <cell r="E221">
            <v>10</v>
          </cell>
          <cell r="G221" t="str">
            <v>ABI</v>
          </cell>
        </row>
        <row r="222">
          <cell r="B222">
            <v>22107659</v>
          </cell>
          <cell r="C222" t="str">
            <v>FIX</v>
          </cell>
          <cell r="D222" t="str">
            <v>THOMAS</v>
          </cell>
          <cell r="E222">
            <v>1</v>
          </cell>
          <cell r="G222">
            <v>18</v>
          </cell>
        </row>
        <row r="223">
          <cell r="B223">
            <v>22106493</v>
          </cell>
          <cell r="C223" t="str">
            <v>FOND</v>
          </cell>
          <cell r="D223" t="str">
            <v>ALEXIS</v>
          </cell>
          <cell r="E223">
            <v>2</v>
          </cell>
          <cell r="G223">
            <v>20</v>
          </cell>
        </row>
        <row r="224">
          <cell r="B224">
            <v>22113762</v>
          </cell>
          <cell r="C224" t="str">
            <v>FORTES GOMES</v>
          </cell>
          <cell r="D224" t="str">
            <v>BRYAN</v>
          </cell>
          <cell r="E224">
            <v>6</v>
          </cell>
          <cell r="G224">
            <v>18</v>
          </cell>
        </row>
        <row r="225">
          <cell r="B225">
            <v>22106228</v>
          </cell>
          <cell r="C225" t="str">
            <v>FORTHOFFER</v>
          </cell>
          <cell r="D225" t="str">
            <v>MARINE</v>
          </cell>
          <cell r="E225">
            <v>5</v>
          </cell>
          <cell r="G225">
            <v>15</v>
          </cell>
        </row>
        <row r="226">
          <cell r="B226">
            <v>22112036</v>
          </cell>
          <cell r="C226" t="str">
            <v>FOURIER</v>
          </cell>
          <cell r="D226" t="str">
            <v>AXEL</v>
          </cell>
          <cell r="E226">
            <v>3</v>
          </cell>
          <cell r="G226">
            <v>19</v>
          </cell>
        </row>
        <row r="227">
          <cell r="B227">
            <v>21905701</v>
          </cell>
          <cell r="C227" t="str">
            <v>FRANCIS</v>
          </cell>
          <cell r="D227" t="str">
            <v>YANNIS</v>
          </cell>
          <cell r="E227">
            <v>5</v>
          </cell>
          <cell r="G227" t="str">
            <v>ABI</v>
          </cell>
        </row>
        <row r="228">
          <cell r="B228">
            <v>22120139</v>
          </cell>
          <cell r="C228" t="str">
            <v>FRANCOIS</v>
          </cell>
          <cell r="D228" t="str">
            <v>LUCAS</v>
          </cell>
          <cell r="E228">
            <v>10</v>
          </cell>
          <cell r="G228">
            <v>13</v>
          </cell>
        </row>
        <row r="229">
          <cell r="B229">
            <v>22113431</v>
          </cell>
          <cell r="C229" t="str">
            <v>FRASSINELLI</v>
          </cell>
          <cell r="D229" t="str">
            <v>MARTIN</v>
          </cell>
          <cell r="E229">
            <v>7</v>
          </cell>
          <cell r="G229">
            <v>14</v>
          </cell>
        </row>
        <row r="230">
          <cell r="B230">
            <v>22102438</v>
          </cell>
          <cell r="C230" t="str">
            <v>FRINDEL</v>
          </cell>
          <cell r="D230" t="str">
            <v>LEO</v>
          </cell>
          <cell r="E230">
            <v>8</v>
          </cell>
          <cell r="G230">
            <v>14</v>
          </cell>
        </row>
        <row r="231">
          <cell r="B231">
            <v>22107838</v>
          </cell>
          <cell r="C231" t="str">
            <v>FRITZ</v>
          </cell>
          <cell r="D231" t="str">
            <v>LINDA</v>
          </cell>
          <cell r="E231">
            <v>1</v>
          </cell>
          <cell r="G231">
            <v>14</v>
          </cell>
        </row>
        <row r="232">
          <cell r="B232">
            <v>22006465</v>
          </cell>
          <cell r="C232" t="str">
            <v>FUCHS</v>
          </cell>
          <cell r="D232" t="str">
            <v>PAUL</v>
          </cell>
          <cell r="E232">
            <v>4</v>
          </cell>
          <cell r="G232">
            <v>19</v>
          </cell>
        </row>
        <row r="233">
          <cell r="B233">
            <v>22103676</v>
          </cell>
          <cell r="C233" t="str">
            <v>FUCHS</v>
          </cell>
          <cell r="D233" t="str">
            <v>VALENTIN</v>
          </cell>
          <cell r="E233">
            <v>3</v>
          </cell>
          <cell r="G233">
            <v>17</v>
          </cell>
        </row>
        <row r="234">
          <cell r="B234">
            <v>22108667</v>
          </cell>
          <cell r="C234" t="str">
            <v>FUTSCHIK</v>
          </cell>
          <cell r="D234" t="str">
            <v>BENJAMIN</v>
          </cell>
          <cell r="E234">
            <v>8</v>
          </cell>
          <cell r="G234">
            <v>22</v>
          </cell>
        </row>
        <row r="235">
          <cell r="B235">
            <v>22015504</v>
          </cell>
          <cell r="C235" t="str">
            <v>GABOR</v>
          </cell>
          <cell r="D235" t="str">
            <v>STEVEN</v>
          </cell>
          <cell r="E235">
            <v>7</v>
          </cell>
          <cell r="G235" t="str">
            <v>ABI</v>
          </cell>
        </row>
        <row r="236">
          <cell r="B236">
            <v>22100118</v>
          </cell>
          <cell r="C236" t="str">
            <v>GALLARD</v>
          </cell>
          <cell r="D236" t="str">
            <v>ANTOINE</v>
          </cell>
          <cell r="E236">
            <v>10</v>
          </cell>
          <cell r="G236">
            <v>18</v>
          </cell>
        </row>
        <row r="237">
          <cell r="B237">
            <v>22009399</v>
          </cell>
          <cell r="C237" t="str">
            <v>GALLIATH</v>
          </cell>
          <cell r="D237" t="str">
            <v>ADRIEN</v>
          </cell>
          <cell r="E237">
            <v>5</v>
          </cell>
          <cell r="G237" t="str">
            <v>ABI</v>
          </cell>
        </row>
        <row r="238">
          <cell r="B238">
            <v>22006628</v>
          </cell>
          <cell r="C238" t="str">
            <v>GANGLOFF</v>
          </cell>
          <cell r="D238" t="str">
            <v>ÉMILIE</v>
          </cell>
          <cell r="E238">
            <v>5</v>
          </cell>
          <cell r="G238">
            <v>7</v>
          </cell>
        </row>
        <row r="239">
          <cell r="B239">
            <v>22102043</v>
          </cell>
          <cell r="C239" t="str">
            <v>GARCIA</v>
          </cell>
          <cell r="D239" t="str">
            <v>NICOLAS</v>
          </cell>
          <cell r="E239">
            <v>8</v>
          </cell>
          <cell r="G239">
            <v>18</v>
          </cell>
        </row>
        <row r="240">
          <cell r="B240">
            <v>22023438</v>
          </cell>
          <cell r="C240" t="str">
            <v>GARIN</v>
          </cell>
          <cell r="D240" t="str">
            <v>MELANIE</v>
          </cell>
          <cell r="E240">
            <v>7</v>
          </cell>
          <cell r="G240">
            <v>9</v>
          </cell>
        </row>
        <row r="241">
          <cell r="B241">
            <v>22108661</v>
          </cell>
          <cell r="C241" t="str">
            <v>GASPARRI</v>
          </cell>
          <cell r="D241" t="str">
            <v>EMELINE</v>
          </cell>
          <cell r="E241">
            <v>7</v>
          </cell>
          <cell r="G241">
            <v>10</v>
          </cell>
        </row>
        <row r="242">
          <cell r="B242">
            <v>22104542</v>
          </cell>
          <cell r="C242" t="str">
            <v>GEOFFROY</v>
          </cell>
          <cell r="D242" t="str">
            <v>AMANDINE</v>
          </cell>
          <cell r="E242">
            <v>5</v>
          </cell>
          <cell r="G242">
            <v>9</v>
          </cell>
        </row>
        <row r="243">
          <cell r="B243">
            <v>22115288</v>
          </cell>
          <cell r="C243" t="str">
            <v>GERHARD</v>
          </cell>
          <cell r="D243" t="str">
            <v>HUGO</v>
          </cell>
          <cell r="E243">
            <v>8</v>
          </cell>
          <cell r="G243">
            <v>20</v>
          </cell>
        </row>
        <row r="244">
          <cell r="B244">
            <v>22117883</v>
          </cell>
          <cell r="C244" t="str">
            <v>GERVAIS</v>
          </cell>
          <cell r="D244" t="str">
            <v>KIYÂN NILS</v>
          </cell>
          <cell r="E244">
            <v>7</v>
          </cell>
          <cell r="G244">
            <v>15</v>
          </cell>
        </row>
        <row r="245">
          <cell r="B245">
            <v>22108552</v>
          </cell>
          <cell r="C245" t="str">
            <v>GESLIN</v>
          </cell>
          <cell r="D245" t="str">
            <v>ELOAN</v>
          </cell>
          <cell r="E245">
            <v>8</v>
          </cell>
          <cell r="G245">
            <v>21</v>
          </cell>
        </row>
        <row r="246">
          <cell r="B246">
            <v>22111428</v>
          </cell>
          <cell r="C246" t="str">
            <v>GHEMET</v>
          </cell>
          <cell r="D246" t="str">
            <v>WHALID</v>
          </cell>
          <cell r="E246">
            <v>7</v>
          </cell>
          <cell r="G246">
            <v>20</v>
          </cell>
        </row>
        <row r="247">
          <cell r="B247">
            <v>22106772</v>
          </cell>
          <cell r="C247" t="str">
            <v>GHINOLFI</v>
          </cell>
          <cell r="D247" t="str">
            <v>FLORINE</v>
          </cell>
          <cell r="E247">
            <v>3</v>
          </cell>
          <cell r="G247">
            <v>13</v>
          </cell>
        </row>
        <row r="248">
          <cell r="B248">
            <v>22108010</v>
          </cell>
          <cell r="C248" t="str">
            <v>GIECK</v>
          </cell>
          <cell r="D248" t="str">
            <v>ARNAUD</v>
          </cell>
          <cell r="E248">
            <v>6</v>
          </cell>
          <cell r="G248">
            <v>15</v>
          </cell>
        </row>
        <row r="249">
          <cell r="B249">
            <v>22115374</v>
          </cell>
          <cell r="C249" t="str">
            <v>GIESE</v>
          </cell>
          <cell r="D249" t="str">
            <v>YANN</v>
          </cell>
          <cell r="E249">
            <v>10</v>
          </cell>
          <cell r="G249">
            <v>21</v>
          </cell>
        </row>
        <row r="250">
          <cell r="B250">
            <v>22101971</v>
          </cell>
          <cell r="C250" t="str">
            <v>GINTER</v>
          </cell>
          <cell r="D250" t="str">
            <v>SACHA</v>
          </cell>
          <cell r="E250">
            <v>7</v>
          </cell>
          <cell r="G250">
            <v>16</v>
          </cell>
        </row>
        <row r="251">
          <cell r="B251">
            <v>22107617</v>
          </cell>
          <cell r="C251" t="str">
            <v>GIORDANO</v>
          </cell>
          <cell r="D251" t="str">
            <v>MATÉO</v>
          </cell>
          <cell r="E251">
            <v>7</v>
          </cell>
          <cell r="G251">
            <v>14</v>
          </cell>
        </row>
        <row r="252">
          <cell r="B252">
            <v>22114999</v>
          </cell>
          <cell r="C252" t="str">
            <v>GIRARDOT</v>
          </cell>
          <cell r="D252" t="str">
            <v>GUILLAUME</v>
          </cell>
          <cell r="E252">
            <v>8</v>
          </cell>
          <cell r="G252">
            <v>16</v>
          </cell>
        </row>
        <row r="253">
          <cell r="B253">
            <v>22113662</v>
          </cell>
          <cell r="C253" t="str">
            <v>GIROLD</v>
          </cell>
          <cell r="D253" t="str">
            <v>LUCAS</v>
          </cell>
          <cell r="E253">
            <v>7</v>
          </cell>
          <cell r="G253">
            <v>14</v>
          </cell>
        </row>
        <row r="254">
          <cell r="B254">
            <v>22105638</v>
          </cell>
          <cell r="C254" t="str">
            <v>GLESS</v>
          </cell>
          <cell r="D254" t="str">
            <v>ALEXANDRE</v>
          </cell>
          <cell r="E254">
            <v>2</v>
          </cell>
          <cell r="G254" t="str">
            <v>DSP</v>
          </cell>
        </row>
        <row r="255">
          <cell r="B255">
            <v>22110696</v>
          </cell>
          <cell r="C255" t="str">
            <v>GOETZ</v>
          </cell>
          <cell r="D255" t="str">
            <v>LENA</v>
          </cell>
          <cell r="E255">
            <v>7</v>
          </cell>
          <cell r="G255">
            <v>13</v>
          </cell>
        </row>
        <row r="256">
          <cell r="B256">
            <v>22110121</v>
          </cell>
          <cell r="C256" t="str">
            <v>GOMES</v>
          </cell>
          <cell r="D256" t="str">
            <v>HUGO</v>
          </cell>
          <cell r="E256">
            <v>8</v>
          </cell>
          <cell r="G256">
            <v>17</v>
          </cell>
        </row>
        <row r="257">
          <cell r="B257">
            <v>22008852</v>
          </cell>
          <cell r="C257" t="str">
            <v>GOSSMANN</v>
          </cell>
          <cell r="D257" t="str">
            <v>ELODIE</v>
          </cell>
          <cell r="E257">
            <v>5</v>
          </cell>
          <cell r="G257" t="str">
            <v>ABI</v>
          </cell>
        </row>
        <row r="258">
          <cell r="B258">
            <v>22119690</v>
          </cell>
          <cell r="C258" t="str">
            <v>GOZUACIK</v>
          </cell>
          <cell r="D258" t="str">
            <v>FURKAN</v>
          </cell>
          <cell r="E258">
            <v>5</v>
          </cell>
          <cell r="G258">
            <v>19</v>
          </cell>
        </row>
        <row r="259">
          <cell r="B259">
            <v>21916446</v>
          </cell>
          <cell r="C259" t="str">
            <v>GRADIT</v>
          </cell>
          <cell r="D259" t="str">
            <v>CHARLOTTE</v>
          </cell>
          <cell r="E259">
            <v>5</v>
          </cell>
          <cell r="G259">
            <v>12</v>
          </cell>
        </row>
        <row r="260">
          <cell r="B260">
            <v>22105308</v>
          </cell>
          <cell r="C260" t="str">
            <v>GRAILLOT--BUNING</v>
          </cell>
          <cell r="D260" t="str">
            <v>HANNA</v>
          </cell>
          <cell r="E260">
            <v>4</v>
          </cell>
          <cell r="G260">
            <v>15</v>
          </cell>
        </row>
        <row r="261">
          <cell r="B261">
            <v>22107212</v>
          </cell>
          <cell r="C261" t="str">
            <v>GRAW</v>
          </cell>
          <cell r="D261" t="str">
            <v>MARKUS</v>
          </cell>
          <cell r="E261">
            <v>8</v>
          </cell>
          <cell r="G261" t="str">
            <v>ABI</v>
          </cell>
        </row>
        <row r="262">
          <cell r="B262">
            <v>21914241</v>
          </cell>
          <cell r="C262" t="str">
            <v>GRELING</v>
          </cell>
          <cell r="D262" t="str">
            <v>BRYAN</v>
          </cell>
          <cell r="E262">
            <v>3</v>
          </cell>
          <cell r="G262" t="str">
            <v>ABI</v>
          </cell>
        </row>
        <row r="263">
          <cell r="B263">
            <v>22111356</v>
          </cell>
          <cell r="C263" t="str">
            <v>GRENACKER</v>
          </cell>
          <cell r="D263" t="str">
            <v>WILLIAM</v>
          </cell>
          <cell r="E263">
            <v>7</v>
          </cell>
          <cell r="G263" t="str">
            <v>ABI</v>
          </cell>
        </row>
        <row r="264">
          <cell r="B264">
            <v>22105632</v>
          </cell>
          <cell r="C264" t="str">
            <v>GRIMMER</v>
          </cell>
          <cell r="D264" t="str">
            <v>JULIE</v>
          </cell>
          <cell r="E264">
            <v>5</v>
          </cell>
          <cell r="G264">
            <v>16</v>
          </cell>
        </row>
        <row r="265">
          <cell r="B265">
            <v>22109710</v>
          </cell>
          <cell r="C265" t="str">
            <v>GROB</v>
          </cell>
          <cell r="D265" t="str">
            <v>CAPUCINE</v>
          </cell>
          <cell r="E265">
            <v>6</v>
          </cell>
          <cell r="G265">
            <v>13</v>
          </cell>
        </row>
        <row r="266">
          <cell r="B266">
            <v>22104399</v>
          </cell>
          <cell r="C266" t="str">
            <v>GROS</v>
          </cell>
          <cell r="D266" t="str">
            <v>MATHIAS</v>
          </cell>
          <cell r="E266">
            <v>7</v>
          </cell>
          <cell r="G266">
            <v>18</v>
          </cell>
        </row>
        <row r="267">
          <cell r="B267">
            <v>22104704</v>
          </cell>
          <cell r="C267" t="str">
            <v>GROSCLAUDE</v>
          </cell>
          <cell r="D267" t="str">
            <v>SACHA</v>
          </cell>
          <cell r="E267">
            <v>7</v>
          </cell>
          <cell r="G267">
            <v>11</v>
          </cell>
        </row>
        <row r="268">
          <cell r="B268">
            <v>22004474</v>
          </cell>
          <cell r="C268" t="str">
            <v>GUILLARD</v>
          </cell>
          <cell r="D268" t="str">
            <v>CORENTIN</v>
          </cell>
          <cell r="E268">
            <v>8</v>
          </cell>
          <cell r="G268" t="str">
            <v>ABI</v>
          </cell>
        </row>
        <row r="269">
          <cell r="B269">
            <v>22113420</v>
          </cell>
          <cell r="C269" t="str">
            <v>GUIRA</v>
          </cell>
          <cell r="D269" t="str">
            <v>RYAN</v>
          </cell>
          <cell r="E269">
            <v>8</v>
          </cell>
          <cell r="G269">
            <v>20</v>
          </cell>
        </row>
        <row r="270">
          <cell r="B270">
            <v>22109728</v>
          </cell>
          <cell r="C270" t="str">
            <v>GUTH</v>
          </cell>
          <cell r="D270" t="str">
            <v>LOUIS</v>
          </cell>
          <cell r="E270">
            <v>6</v>
          </cell>
          <cell r="G270">
            <v>20</v>
          </cell>
        </row>
        <row r="271">
          <cell r="B271">
            <v>22108691</v>
          </cell>
          <cell r="C271" t="str">
            <v>GUTH</v>
          </cell>
          <cell r="D271" t="str">
            <v>LUCY</v>
          </cell>
          <cell r="E271">
            <v>4</v>
          </cell>
          <cell r="G271" t="str">
            <v>DSP</v>
          </cell>
        </row>
        <row r="272">
          <cell r="B272">
            <v>22107813</v>
          </cell>
          <cell r="C272" t="str">
            <v>GUTMANN</v>
          </cell>
          <cell r="D272" t="str">
            <v>CHLOÉ</v>
          </cell>
          <cell r="E272">
            <v>6</v>
          </cell>
          <cell r="G272">
            <v>11</v>
          </cell>
        </row>
        <row r="273">
          <cell r="B273">
            <v>22107929</v>
          </cell>
          <cell r="C273" t="str">
            <v>GUTMANN</v>
          </cell>
          <cell r="D273" t="str">
            <v>NICOLAS</v>
          </cell>
          <cell r="E273">
            <v>5</v>
          </cell>
          <cell r="G273">
            <v>14</v>
          </cell>
        </row>
        <row r="274">
          <cell r="B274">
            <v>22109555</v>
          </cell>
          <cell r="C274" t="str">
            <v>HADDAD</v>
          </cell>
          <cell r="D274" t="str">
            <v>AMINE</v>
          </cell>
          <cell r="E274">
            <v>5</v>
          </cell>
          <cell r="G274">
            <v>19</v>
          </cell>
        </row>
        <row r="275">
          <cell r="B275">
            <v>22108072</v>
          </cell>
          <cell r="C275" t="str">
            <v>HADJADJ</v>
          </cell>
          <cell r="D275" t="str">
            <v>AUBIN</v>
          </cell>
          <cell r="E275">
            <v>5</v>
          </cell>
          <cell r="G275">
            <v>19</v>
          </cell>
        </row>
        <row r="276">
          <cell r="B276">
            <v>22003828</v>
          </cell>
          <cell r="C276" t="str">
            <v>HAENSEL</v>
          </cell>
          <cell r="D276" t="str">
            <v>JORDAN</v>
          </cell>
          <cell r="E276">
            <v>4</v>
          </cell>
          <cell r="G276" t="str">
            <v>ABI</v>
          </cell>
        </row>
        <row r="277">
          <cell r="B277">
            <v>22103003</v>
          </cell>
          <cell r="C277" t="str">
            <v>HAGELBERGER</v>
          </cell>
          <cell r="D277" t="str">
            <v>PAUL</v>
          </cell>
          <cell r="E277">
            <v>5</v>
          </cell>
          <cell r="G277">
            <v>19</v>
          </cell>
        </row>
        <row r="278">
          <cell r="B278">
            <v>22109040</v>
          </cell>
          <cell r="C278" t="str">
            <v>HAJLI</v>
          </cell>
          <cell r="D278" t="str">
            <v>SOFIANE</v>
          </cell>
          <cell r="E278">
            <v>9</v>
          </cell>
          <cell r="G278" t="str">
            <v>ABI</v>
          </cell>
        </row>
        <row r="279">
          <cell r="B279">
            <v>22121851</v>
          </cell>
          <cell r="C279" t="str">
            <v>HALAOUI</v>
          </cell>
          <cell r="D279" t="str">
            <v>Melek</v>
          </cell>
          <cell r="E279">
            <v>1</v>
          </cell>
          <cell r="G279" t="str">
            <v>ABI</v>
          </cell>
        </row>
        <row r="280">
          <cell r="B280">
            <v>22011671</v>
          </cell>
          <cell r="C280" t="str">
            <v>HAMDAN</v>
          </cell>
          <cell r="D280" t="str">
            <v>MAHMOUD</v>
          </cell>
          <cell r="E280">
            <v>2</v>
          </cell>
          <cell r="G280">
            <v>13</v>
          </cell>
        </row>
        <row r="281">
          <cell r="B281">
            <v>22108053</v>
          </cell>
          <cell r="C281" t="str">
            <v>HAMEL</v>
          </cell>
          <cell r="D281" t="str">
            <v>ROMAIN</v>
          </cell>
          <cell r="E281">
            <v>8</v>
          </cell>
          <cell r="G281">
            <v>14</v>
          </cell>
        </row>
        <row r="282">
          <cell r="B282">
            <v>22119629</v>
          </cell>
          <cell r="C282" t="str">
            <v xml:space="preserve">HAMEL </v>
          </cell>
          <cell r="D282" t="str">
            <v>NAHEL</v>
          </cell>
          <cell r="E282">
            <v>8</v>
          </cell>
          <cell r="G282">
            <v>14</v>
          </cell>
        </row>
        <row r="283">
          <cell r="B283">
            <v>22111073</v>
          </cell>
          <cell r="C283" t="str">
            <v>HAMMERER</v>
          </cell>
          <cell r="D283" t="str">
            <v>THEO</v>
          </cell>
          <cell r="E283">
            <v>8</v>
          </cell>
          <cell r="G283">
            <v>18</v>
          </cell>
        </row>
        <row r="284">
          <cell r="B284">
            <v>22007847</v>
          </cell>
          <cell r="C284" t="str">
            <v>HAMZA</v>
          </cell>
          <cell r="D284" t="str">
            <v>ELIAS</v>
          </cell>
          <cell r="E284">
            <v>7</v>
          </cell>
          <cell r="G284" t="str">
            <v>ABI</v>
          </cell>
        </row>
        <row r="285">
          <cell r="B285">
            <v>22005241</v>
          </cell>
          <cell r="C285" t="str">
            <v>HAMZA</v>
          </cell>
          <cell r="D285" t="str">
            <v>NASSIM</v>
          </cell>
          <cell r="E285">
            <v>5</v>
          </cell>
          <cell r="G285" t="str">
            <v>ABI</v>
          </cell>
        </row>
        <row r="286">
          <cell r="B286">
            <v>22000655</v>
          </cell>
          <cell r="C286" t="str">
            <v>HAOUAOUSSA</v>
          </cell>
          <cell r="D286" t="str">
            <v>NARJIS</v>
          </cell>
          <cell r="E286">
            <v>1</v>
          </cell>
          <cell r="G286">
            <v>8</v>
          </cell>
        </row>
        <row r="287">
          <cell r="B287">
            <v>22001847</v>
          </cell>
          <cell r="C287" t="str">
            <v>HARB</v>
          </cell>
          <cell r="D287" t="str">
            <v>AMER</v>
          </cell>
          <cell r="E287">
            <v>7</v>
          </cell>
          <cell r="G287">
            <v>15</v>
          </cell>
        </row>
        <row r="288">
          <cell r="B288">
            <v>22106440</v>
          </cell>
          <cell r="C288" t="str">
            <v>HARIDI</v>
          </cell>
          <cell r="D288" t="str">
            <v>MOHAMED-SKANDER</v>
          </cell>
          <cell r="E288">
            <v>9</v>
          </cell>
          <cell r="G288">
            <v>23</v>
          </cell>
        </row>
        <row r="289">
          <cell r="B289">
            <v>22106331</v>
          </cell>
          <cell r="C289" t="str">
            <v>HARTMANN</v>
          </cell>
          <cell r="D289" t="str">
            <v>GEORGES</v>
          </cell>
          <cell r="E289">
            <v>6</v>
          </cell>
          <cell r="G289">
            <v>19</v>
          </cell>
        </row>
        <row r="290">
          <cell r="B290">
            <v>22107185</v>
          </cell>
          <cell r="C290" t="str">
            <v>HATTENBERGER</v>
          </cell>
          <cell r="D290" t="str">
            <v>ELIOTT</v>
          </cell>
          <cell r="E290">
            <v>9</v>
          </cell>
          <cell r="G290">
            <v>18</v>
          </cell>
        </row>
        <row r="291">
          <cell r="B291">
            <v>22014146</v>
          </cell>
          <cell r="C291" t="str">
            <v>HAUMESSER</v>
          </cell>
          <cell r="D291" t="str">
            <v>HUGO</v>
          </cell>
          <cell r="E291">
            <v>4</v>
          </cell>
          <cell r="G291" t="str">
            <v>ABI</v>
          </cell>
        </row>
        <row r="292">
          <cell r="B292">
            <v>22108189</v>
          </cell>
          <cell r="C292" t="str">
            <v>HÄUSSLER</v>
          </cell>
          <cell r="D292" t="str">
            <v>ANTHONY</v>
          </cell>
          <cell r="E292">
            <v>3</v>
          </cell>
          <cell r="G292">
            <v>11</v>
          </cell>
        </row>
        <row r="293">
          <cell r="B293">
            <v>22003815</v>
          </cell>
          <cell r="C293" t="str">
            <v>HAUSWALD</v>
          </cell>
          <cell r="D293" t="str">
            <v>JUSTINE</v>
          </cell>
          <cell r="E293">
            <v>4</v>
          </cell>
          <cell r="G293" t="str">
            <v>ABI</v>
          </cell>
        </row>
        <row r="294">
          <cell r="B294">
            <v>22107260</v>
          </cell>
          <cell r="C294" t="str">
            <v>HAZEMANN</v>
          </cell>
          <cell r="D294" t="str">
            <v>JULES</v>
          </cell>
          <cell r="E294">
            <v>9</v>
          </cell>
          <cell r="G294">
            <v>19</v>
          </cell>
        </row>
        <row r="295">
          <cell r="B295">
            <v>22112088</v>
          </cell>
          <cell r="C295" t="str">
            <v>HBIB</v>
          </cell>
          <cell r="D295" t="str">
            <v>HICHAM</v>
          </cell>
          <cell r="E295">
            <v>8</v>
          </cell>
          <cell r="G295">
            <v>19</v>
          </cell>
        </row>
        <row r="296">
          <cell r="B296">
            <v>22103391</v>
          </cell>
          <cell r="C296" t="str">
            <v>HEILIG</v>
          </cell>
          <cell r="D296" t="str">
            <v>GUILLAUME</v>
          </cell>
          <cell r="E296">
            <v>9</v>
          </cell>
          <cell r="G296">
            <v>18</v>
          </cell>
        </row>
        <row r="297">
          <cell r="B297">
            <v>22106683</v>
          </cell>
          <cell r="C297" t="str">
            <v>HEIN</v>
          </cell>
          <cell r="D297" t="str">
            <v>EVA</v>
          </cell>
          <cell r="E297">
            <v>6</v>
          </cell>
          <cell r="G297">
            <v>14</v>
          </cell>
        </row>
        <row r="298">
          <cell r="B298">
            <v>22103438</v>
          </cell>
          <cell r="C298" t="str">
            <v>HELL</v>
          </cell>
          <cell r="D298" t="str">
            <v>LUCAS</v>
          </cell>
          <cell r="E298">
            <v>5</v>
          </cell>
          <cell r="G298" t="str">
            <v>ABI</v>
          </cell>
        </row>
        <row r="299">
          <cell r="B299">
            <v>22105075</v>
          </cell>
          <cell r="C299" t="str">
            <v>HELL</v>
          </cell>
          <cell r="D299" t="str">
            <v>QUENTIN</v>
          </cell>
          <cell r="E299">
            <v>10</v>
          </cell>
          <cell r="G299">
            <v>20</v>
          </cell>
        </row>
        <row r="300">
          <cell r="B300">
            <v>22108966</v>
          </cell>
          <cell r="C300" t="str">
            <v>HELLMANN</v>
          </cell>
          <cell r="D300" t="str">
            <v>MARINE</v>
          </cell>
          <cell r="E300">
            <v>8</v>
          </cell>
          <cell r="G300">
            <v>11</v>
          </cell>
        </row>
        <row r="301">
          <cell r="B301">
            <v>22007485</v>
          </cell>
          <cell r="C301" t="str">
            <v>HERRGOTT</v>
          </cell>
          <cell r="D301" t="str">
            <v>JULIEN</v>
          </cell>
          <cell r="E301">
            <v>2</v>
          </cell>
          <cell r="G301" t="str">
            <v>ABI</v>
          </cell>
        </row>
        <row r="302">
          <cell r="B302">
            <v>22104638</v>
          </cell>
          <cell r="C302" t="str">
            <v>HERTRICH</v>
          </cell>
          <cell r="D302" t="str">
            <v>BASTIAN</v>
          </cell>
          <cell r="E302">
            <v>10</v>
          </cell>
          <cell r="G302" t="str">
            <v>DSP</v>
          </cell>
        </row>
        <row r="303">
          <cell r="B303">
            <v>22107990</v>
          </cell>
          <cell r="C303" t="str">
            <v>HERTZOG</v>
          </cell>
          <cell r="D303" t="str">
            <v>GAUTHIER</v>
          </cell>
          <cell r="E303">
            <v>8</v>
          </cell>
          <cell r="G303">
            <v>26</v>
          </cell>
        </row>
        <row r="304">
          <cell r="B304">
            <v>22004047</v>
          </cell>
          <cell r="C304" t="str">
            <v>HESSMANN</v>
          </cell>
          <cell r="D304" t="str">
            <v>LUCIE</v>
          </cell>
          <cell r="E304">
            <v>4</v>
          </cell>
          <cell r="G304" t="str">
            <v>ABI</v>
          </cell>
        </row>
        <row r="305">
          <cell r="B305">
            <v>22022262</v>
          </cell>
          <cell r="C305" t="str">
            <v>HEZARIFEND</v>
          </cell>
          <cell r="D305" t="str">
            <v>ANTOINE</v>
          </cell>
          <cell r="E305">
            <v>7</v>
          </cell>
          <cell r="G305">
            <v>14</v>
          </cell>
        </row>
        <row r="306">
          <cell r="B306">
            <v>22111327</v>
          </cell>
          <cell r="C306" t="str">
            <v>HIEBEL</v>
          </cell>
          <cell r="D306" t="str">
            <v>ENZO</v>
          </cell>
          <cell r="E306">
            <v>6</v>
          </cell>
          <cell r="G306" t="str">
            <v>ABI</v>
          </cell>
        </row>
        <row r="307">
          <cell r="B307">
            <v>22009593</v>
          </cell>
          <cell r="C307" t="str">
            <v>HIRSCHMULLER</v>
          </cell>
          <cell r="D307" t="str">
            <v>MARTIN</v>
          </cell>
          <cell r="E307">
            <v>2</v>
          </cell>
          <cell r="G307" t="str">
            <v>ABI</v>
          </cell>
        </row>
        <row r="308">
          <cell r="B308">
            <v>22106630</v>
          </cell>
          <cell r="C308" t="str">
            <v>HOEFS</v>
          </cell>
          <cell r="D308" t="str">
            <v>FEMKE</v>
          </cell>
          <cell r="E308">
            <v>3</v>
          </cell>
          <cell r="G308">
            <v>9</v>
          </cell>
        </row>
        <row r="309">
          <cell r="B309">
            <v>22109688</v>
          </cell>
          <cell r="C309" t="str">
            <v>HOUNGUEVOU ZOSSOU</v>
          </cell>
          <cell r="D309" t="str">
            <v>ANGÉLO</v>
          </cell>
          <cell r="E309">
            <v>5</v>
          </cell>
          <cell r="G309">
            <v>19</v>
          </cell>
        </row>
        <row r="310">
          <cell r="B310">
            <v>22103277</v>
          </cell>
          <cell r="C310" t="str">
            <v>HOUPLINE</v>
          </cell>
          <cell r="D310" t="str">
            <v>LOLA</v>
          </cell>
          <cell r="E310">
            <v>4</v>
          </cell>
          <cell r="G310">
            <v>16</v>
          </cell>
        </row>
        <row r="311">
          <cell r="B311">
            <v>22121793</v>
          </cell>
          <cell r="C311" t="str">
            <v>HRICH</v>
          </cell>
          <cell r="D311" t="str">
            <v>RYAD</v>
          </cell>
          <cell r="E311">
            <v>9</v>
          </cell>
          <cell r="G311" t="str">
            <v>ABI</v>
          </cell>
        </row>
        <row r="312">
          <cell r="B312">
            <v>22104520</v>
          </cell>
          <cell r="C312" t="str">
            <v>HUCK</v>
          </cell>
          <cell r="D312" t="str">
            <v>CHARLOTTE</v>
          </cell>
          <cell r="E312">
            <v>10</v>
          </cell>
          <cell r="G312">
            <v>10</v>
          </cell>
        </row>
        <row r="313">
          <cell r="B313">
            <v>22111162</v>
          </cell>
          <cell r="C313" t="str">
            <v>HUET</v>
          </cell>
          <cell r="D313" t="str">
            <v>AXEL</v>
          </cell>
          <cell r="E313">
            <v>8</v>
          </cell>
          <cell r="G313">
            <v>13</v>
          </cell>
        </row>
        <row r="314">
          <cell r="B314">
            <v>22105882</v>
          </cell>
          <cell r="C314" t="str">
            <v>HUET</v>
          </cell>
          <cell r="D314" t="str">
            <v>LENNY</v>
          </cell>
          <cell r="E314">
            <v>3</v>
          </cell>
          <cell r="G314">
            <v>17</v>
          </cell>
        </row>
        <row r="315">
          <cell r="B315">
            <v>22012861</v>
          </cell>
          <cell r="C315" t="str">
            <v>HUMMEL</v>
          </cell>
          <cell r="D315" t="str">
            <v>LAURE</v>
          </cell>
          <cell r="E315">
            <v>7</v>
          </cell>
          <cell r="G315" t="str">
            <v>ABI</v>
          </cell>
        </row>
        <row r="316">
          <cell r="B316">
            <v>22009082</v>
          </cell>
          <cell r="C316" t="str">
            <v>HUSER</v>
          </cell>
          <cell r="D316" t="str">
            <v>BAPTISTE</v>
          </cell>
          <cell r="E316">
            <v>2</v>
          </cell>
          <cell r="G316" t="str">
            <v>ABI</v>
          </cell>
        </row>
        <row r="317">
          <cell r="B317">
            <v>22004416</v>
          </cell>
          <cell r="C317" t="str">
            <v>HUVÉ</v>
          </cell>
          <cell r="D317" t="str">
            <v>ROBIN</v>
          </cell>
          <cell r="E317">
            <v>4</v>
          </cell>
          <cell r="G317" t="str">
            <v>ABI</v>
          </cell>
        </row>
        <row r="318">
          <cell r="B318">
            <v>22117637</v>
          </cell>
          <cell r="C318" t="str">
            <v>IBANAY</v>
          </cell>
          <cell r="D318" t="str">
            <v>SOFIAN</v>
          </cell>
          <cell r="E318">
            <v>8</v>
          </cell>
          <cell r="G318">
            <v>12</v>
          </cell>
        </row>
        <row r="319">
          <cell r="B319">
            <v>22107839</v>
          </cell>
          <cell r="C319" t="str">
            <v>IBRAGIMOV</v>
          </cell>
          <cell r="D319" t="str">
            <v>KHAMID</v>
          </cell>
          <cell r="E319">
            <v>2</v>
          </cell>
          <cell r="G319" t="str">
            <v>ABI</v>
          </cell>
        </row>
        <row r="320">
          <cell r="B320">
            <v>22112240</v>
          </cell>
          <cell r="C320" t="str">
            <v>ILLY</v>
          </cell>
          <cell r="D320" t="str">
            <v>QUENTIN</v>
          </cell>
          <cell r="E320">
            <v>5</v>
          </cell>
          <cell r="G320">
            <v>15</v>
          </cell>
        </row>
        <row r="321">
          <cell r="B321">
            <v>22109302</v>
          </cell>
          <cell r="C321" t="str">
            <v>IMENEZ</v>
          </cell>
          <cell r="D321" t="str">
            <v>THOMAS</v>
          </cell>
          <cell r="E321">
            <v>2</v>
          </cell>
          <cell r="G321">
            <v>19</v>
          </cell>
        </row>
        <row r="322">
          <cell r="B322">
            <v>22113050</v>
          </cell>
          <cell r="C322" t="str">
            <v>IMHOFF</v>
          </cell>
          <cell r="D322" t="str">
            <v>ANTOINE</v>
          </cell>
          <cell r="E322">
            <v>8</v>
          </cell>
          <cell r="G322">
            <v>17</v>
          </cell>
        </row>
        <row r="323">
          <cell r="B323">
            <v>22105766</v>
          </cell>
          <cell r="C323" t="str">
            <v>ISSELE</v>
          </cell>
          <cell r="D323" t="str">
            <v>ESTÉBAN</v>
          </cell>
          <cell r="E323">
            <v>8</v>
          </cell>
          <cell r="G323">
            <v>20</v>
          </cell>
        </row>
        <row r="324">
          <cell r="B324">
            <v>22105441</v>
          </cell>
          <cell r="C324" t="str">
            <v>IUNG</v>
          </cell>
          <cell r="D324" t="str">
            <v>GAËTAN</v>
          </cell>
          <cell r="E324">
            <v>4</v>
          </cell>
          <cell r="G324">
            <v>20</v>
          </cell>
        </row>
        <row r="325">
          <cell r="B325">
            <v>22100244</v>
          </cell>
          <cell r="C325" t="str">
            <v>JABBO</v>
          </cell>
          <cell r="D325" t="str">
            <v>ARKAN</v>
          </cell>
          <cell r="E325">
            <v>8</v>
          </cell>
          <cell r="G325">
            <v>12</v>
          </cell>
        </row>
        <row r="326">
          <cell r="B326">
            <v>22105701</v>
          </cell>
          <cell r="C326" t="str">
            <v>JACQUIN</v>
          </cell>
          <cell r="D326" t="str">
            <v>AXEL</v>
          </cell>
          <cell r="E326">
            <v>4</v>
          </cell>
          <cell r="G326">
            <v>16</v>
          </cell>
        </row>
        <row r="327">
          <cell r="B327">
            <v>22108950</v>
          </cell>
          <cell r="C327" t="str">
            <v>JAECK</v>
          </cell>
          <cell r="D327" t="str">
            <v>FLORENT</v>
          </cell>
          <cell r="E327">
            <v>5</v>
          </cell>
          <cell r="G327">
            <v>20</v>
          </cell>
        </row>
        <row r="328">
          <cell r="B328">
            <v>22109061</v>
          </cell>
          <cell r="C328" t="str">
            <v>JAECKER</v>
          </cell>
          <cell r="D328" t="str">
            <v>BAPTISTE</v>
          </cell>
          <cell r="E328">
            <v>10</v>
          </cell>
          <cell r="G328">
            <v>18</v>
          </cell>
        </row>
        <row r="329">
          <cell r="B329">
            <v>22116572</v>
          </cell>
          <cell r="C329" t="str">
            <v>JAEGER</v>
          </cell>
          <cell r="D329" t="str">
            <v>EMILIEN</v>
          </cell>
          <cell r="E329">
            <v>8</v>
          </cell>
          <cell r="G329">
            <v>21</v>
          </cell>
        </row>
        <row r="330">
          <cell r="B330">
            <v>22011756</v>
          </cell>
          <cell r="C330" t="str">
            <v>JAEGER</v>
          </cell>
          <cell r="D330" t="str">
            <v>THOMAS</v>
          </cell>
          <cell r="E330">
            <v>2</v>
          </cell>
          <cell r="G330">
            <v>18</v>
          </cell>
        </row>
        <row r="331">
          <cell r="B331">
            <v>22110716</v>
          </cell>
          <cell r="C331" t="str">
            <v>JAEGER</v>
          </cell>
          <cell r="D331" t="str">
            <v>TRISTAN</v>
          </cell>
          <cell r="E331">
            <v>8</v>
          </cell>
          <cell r="G331">
            <v>18</v>
          </cell>
        </row>
        <row r="332">
          <cell r="B332">
            <v>22001511</v>
          </cell>
          <cell r="C332" t="str">
            <v>JANON</v>
          </cell>
          <cell r="D332" t="str">
            <v>MARIE</v>
          </cell>
          <cell r="E332">
            <v>7</v>
          </cell>
          <cell r="G332" t="str">
            <v>ABI</v>
          </cell>
        </row>
        <row r="333">
          <cell r="B333">
            <v>22008976</v>
          </cell>
          <cell r="C333" t="str">
            <v>JAUSS</v>
          </cell>
          <cell r="D333" t="str">
            <v>FABIEN</v>
          </cell>
          <cell r="E333">
            <v>3</v>
          </cell>
          <cell r="G333" t="str">
            <v>ABI</v>
          </cell>
        </row>
        <row r="334">
          <cell r="B334">
            <v>22112459</v>
          </cell>
          <cell r="C334" t="str">
            <v>JAVOIS</v>
          </cell>
          <cell r="D334" t="str">
            <v>YANIS</v>
          </cell>
          <cell r="E334">
            <v>8</v>
          </cell>
          <cell r="G334">
            <v>19</v>
          </cell>
        </row>
        <row r="335">
          <cell r="B335">
            <v>22010640</v>
          </cell>
          <cell r="C335" t="str">
            <v>JEAN DIT CADET</v>
          </cell>
          <cell r="D335" t="str">
            <v>TIÉFEN</v>
          </cell>
          <cell r="E335">
            <v>8</v>
          </cell>
          <cell r="G335">
            <v>14</v>
          </cell>
        </row>
        <row r="336">
          <cell r="B336">
            <v>22004211</v>
          </cell>
          <cell r="C336" t="str">
            <v>JEHL</v>
          </cell>
          <cell r="D336" t="str">
            <v>SWANN</v>
          </cell>
          <cell r="E336">
            <v>2</v>
          </cell>
          <cell r="G336" t="str">
            <v>ABI</v>
          </cell>
        </row>
        <row r="337">
          <cell r="B337">
            <v>22111076</v>
          </cell>
          <cell r="C337" t="str">
            <v>JNIBI</v>
          </cell>
          <cell r="D337" t="str">
            <v>NAOUFAL</v>
          </cell>
          <cell r="E337">
            <v>8</v>
          </cell>
          <cell r="G337">
            <v>17</v>
          </cell>
        </row>
        <row r="338">
          <cell r="B338">
            <v>22104624</v>
          </cell>
          <cell r="C338" t="str">
            <v>JOBERT</v>
          </cell>
          <cell r="D338" t="str">
            <v>NOÉ</v>
          </cell>
          <cell r="E338">
            <v>8</v>
          </cell>
          <cell r="G338">
            <v>14</v>
          </cell>
        </row>
        <row r="339">
          <cell r="B339">
            <v>22114866</v>
          </cell>
          <cell r="C339" t="str">
            <v>JOECKLE</v>
          </cell>
          <cell r="D339" t="str">
            <v>ALEXIS</v>
          </cell>
          <cell r="E339">
            <v>10</v>
          </cell>
          <cell r="G339">
            <v>20</v>
          </cell>
        </row>
        <row r="340">
          <cell r="B340">
            <v>22017921</v>
          </cell>
          <cell r="C340" t="str">
            <v>JULIAN</v>
          </cell>
          <cell r="D340" t="str">
            <v>AMÉLIE</v>
          </cell>
          <cell r="E340">
            <v>6</v>
          </cell>
          <cell r="G340">
            <v>9</v>
          </cell>
        </row>
        <row r="341">
          <cell r="B341">
            <v>22108619</v>
          </cell>
          <cell r="C341" t="str">
            <v>JULIARD</v>
          </cell>
          <cell r="D341" t="str">
            <v>JURANE</v>
          </cell>
          <cell r="E341">
            <v>7</v>
          </cell>
          <cell r="G341">
            <v>14</v>
          </cell>
        </row>
        <row r="342">
          <cell r="B342">
            <v>22109855</v>
          </cell>
          <cell r="C342" t="str">
            <v>JULIEN</v>
          </cell>
          <cell r="D342" t="str">
            <v>ALEXIS</v>
          </cell>
          <cell r="E342">
            <v>1</v>
          </cell>
          <cell r="G342">
            <v>18</v>
          </cell>
        </row>
        <row r="343">
          <cell r="B343">
            <v>22110337</v>
          </cell>
          <cell r="C343" t="str">
            <v>KAAG</v>
          </cell>
          <cell r="D343" t="str">
            <v>FRANCOIS</v>
          </cell>
          <cell r="E343">
            <v>7</v>
          </cell>
          <cell r="G343">
            <v>15</v>
          </cell>
        </row>
        <row r="344">
          <cell r="B344">
            <v>22001627</v>
          </cell>
          <cell r="C344" t="str">
            <v>KABAOGLU</v>
          </cell>
          <cell r="D344" t="str">
            <v>SALEH</v>
          </cell>
          <cell r="E344">
            <v>8</v>
          </cell>
          <cell r="G344">
            <v>13</v>
          </cell>
        </row>
        <row r="345">
          <cell r="B345">
            <v>22111402</v>
          </cell>
          <cell r="C345" t="str">
            <v>KAMMERER</v>
          </cell>
          <cell r="D345" t="str">
            <v>LOLA</v>
          </cell>
          <cell r="E345">
            <v>5</v>
          </cell>
          <cell r="G345">
            <v>8</v>
          </cell>
        </row>
        <row r="346">
          <cell r="B346">
            <v>22110444</v>
          </cell>
          <cell r="C346" t="str">
            <v>KAMPER</v>
          </cell>
          <cell r="D346" t="str">
            <v>GAËL</v>
          </cell>
          <cell r="E346">
            <v>5</v>
          </cell>
          <cell r="G346">
            <v>17</v>
          </cell>
        </row>
        <row r="347">
          <cell r="B347">
            <v>22002602</v>
          </cell>
          <cell r="C347" t="str">
            <v>KARA</v>
          </cell>
          <cell r="D347" t="str">
            <v>LAHOUNA</v>
          </cell>
          <cell r="E347">
            <v>9</v>
          </cell>
          <cell r="G347" t="str">
            <v>ABI</v>
          </cell>
        </row>
        <row r="348">
          <cell r="B348">
            <v>22110966</v>
          </cell>
          <cell r="C348" t="str">
            <v>KARTAL</v>
          </cell>
          <cell r="D348" t="str">
            <v>METIN</v>
          </cell>
          <cell r="E348">
            <v>8</v>
          </cell>
          <cell r="G348" t="str">
            <v>DSP</v>
          </cell>
        </row>
        <row r="349">
          <cell r="B349">
            <v>22014863</v>
          </cell>
          <cell r="C349" t="str">
            <v>KASPER</v>
          </cell>
          <cell r="D349" t="str">
            <v>SAMUEL</v>
          </cell>
          <cell r="E349">
            <v>2</v>
          </cell>
          <cell r="G349" t="str">
            <v>ABI</v>
          </cell>
        </row>
        <row r="350">
          <cell r="B350">
            <v>22010605</v>
          </cell>
          <cell r="C350" t="str">
            <v>KAUFFMANN</v>
          </cell>
          <cell r="D350" t="str">
            <v>IROY</v>
          </cell>
          <cell r="E350">
            <v>10</v>
          </cell>
          <cell r="G350" t="str">
            <v>ABI</v>
          </cell>
        </row>
        <row r="351">
          <cell r="B351">
            <v>22001927</v>
          </cell>
          <cell r="C351" t="str">
            <v>KEIFLIN</v>
          </cell>
          <cell r="D351" t="str">
            <v>ALEXIS</v>
          </cell>
          <cell r="E351">
            <v>5</v>
          </cell>
          <cell r="G351" t="str">
            <v>ABI</v>
          </cell>
        </row>
        <row r="352">
          <cell r="B352">
            <v>22109570</v>
          </cell>
          <cell r="C352" t="str">
            <v>KELLER</v>
          </cell>
          <cell r="D352" t="str">
            <v>ALEXANDRE</v>
          </cell>
          <cell r="E352">
            <v>2</v>
          </cell>
          <cell r="G352">
            <v>18</v>
          </cell>
        </row>
        <row r="353">
          <cell r="B353">
            <v>22001333</v>
          </cell>
          <cell r="C353" t="str">
            <v>KELLNER</v>
          </cell>
          <cell r="D353" t="str">
            <v>MATTEO</v>
          </cell>
          <cell r="E353">
            <v>5</v>
          </cell>
          <cell r="G353" t="str">
            <v>ABI</v>
          </cell>
        </row>
        <row r="354">
          <cell r="B354">
            <v>22102671</v>
          </cell>
          <cell r="C354" t="str">
            <v>KHANNAT</v>
          </cell>
          <cell r="D354" t="str">
            <v>YOUNES</v>
          </cell>
          <cell r="E354">
            <v>8</v>
          </cell>
          <cell r="G354" t="str">
            <v>DSP</v>
          </cell>
        </row>
        <row r="355">
          <cell r="B355">
            <v>22111770</v>
          </cell>
          <cell r="C355" t="str">
            <v>KHELLAF</v>
          </cell>
          <cell r="D355" t="str">
            <v>SID AHMED</v>
          </cell>
          <cell r="E355">
            <v>7</v>
          </cell>
          <cell r="G355">
            <v>18</v>
          </cell>
        </row>
        <row r="356">
          <cell r="B356">
            <v>22010022</v>
          </cell>
          <cell r="C356" t="str">
            <v>KHELLAFI</v>
          </cell>
          <cell r="D356" t="str">
            <v>YOUNESS</v>
          </cell>
          <cell r="E356">
            <v>8</v>
          </cell>
          <cell r="G356">
            <v>10</v>
          </cell>
        </row>
        <row r="357">
          <cell r="B357">
            <v>22002112</v>
          </cell>
          <cell r="C357" t="str">
            <v>KHEMIS</v>
          </cell>
          <cell r="D357" t="str">
            <v>MERLIN</v>
          </cell>
          <cell r="E357">
            <v>4</v>
          </cell>
          <cell r="G357" t="str">
            <v>ABI</v>
          </cell>
        </row>
        <row r="358">
          <cell r="B358">
            <v>22014733</v>
          </cell>
          <cell r="C358" t="str">
            <v>KHODIKHUZHAEV</v>
          </cell>
          <cell r="D358" t="str">
            <v>AMIRBEK</v>
          </cell>
          <cell r="E358">
            <v>8</v>
          </cell>
          <cell r="G358" t="str">
            <v>ABI</v>
          </cell>
        </row>
        <row r="359">
          <cell r="B359">
            <v>22112958</v>
          </cell>
          <cell r="C359" t="str">
            <v>KIEFER</v>
          </cell>
          <cell r="D359" t="str">
            <v>PHILIPPE</v>
          </cell>
          <cell r="E359">
            <v>7</v>
          </cell>
          <cell r="G359">
            <v>17</v>
          </cell>
        </row>
        <row r="360">
          <cell r="B360">
            <v>22001122</v>
          </cell>
          <cell r="C360" t="str">
            <v>KIEFFER</v>
          </cell>
          <cell r="D360" t="str">
            <v>MATHIEU</v>
          </cell>
          <cell r="E360">
            <v>5</v>
          </cell>
          <cell r="G360" t="str">
            <v>ABI</v>
          </cell>
        </row>
        <row r="361">
          <cell r="B361">
            <v>22108860</v>
          </cell>
          <cell r="C361" t="str">
            <v>KIEFFER</v>
          </cell>
          <cell r="D361" t="str">
            <v>MAUD</v>
          </cell>
          <cell r="E361">
            <v>5</v>
          </cell>
          <cell r="G361">
            <v>8</v>
          </cell>
        </row>
        <row r="362">
          <cell r="B362">
            <v>22104125</v>
          </cell>
          <cell r="C362" t="str">
            <v>KIENTZLER</v>
          </cell>
          <cell r="D362" t="str">
            <v>ALEXANDRE</v>
          </cell>
          <cell r="E362">
            <v>8</v>
          </cell>
          <cell r="G362">
            <v>18</v>
          </cell>
        </row>
        <row r="363">
          <cell r="B363">
            <v>22017548</v>
          </cell>
          <cell r="C363" t="str">
            <v>KILIC</v>
          </cell>
          <cell r="D363" t="str">
            <v>CEMANUR</v>
          </cell>
          <cell r="E363">
            <v>6</v>
          </cell>
          <cell r="G363">
            <v>5</v>
          </cell>
        </row>
        <row r="364">
          <cell r="B364">
            <v>22119635</v>
          </cell>
          <cell r="C364" t="str">
            <v>KIPPELEN</v>
          </cell>
          <cell r="D364" t="str">
            <v>FABIEN</v>
          </cell>
          <cell r="E364">
            <v>10</v>
          </cell>
          <cell r="G364">
            <v>17</v>
          </cell>
        </row>
        <row r="365">
          <cell r="B365">
            <v>22102255</v>
          </cell>
          <cell r="C365" t="str">
            <v>KLEIN</v>
          </cell>
          <cell r="D365" t="str">
            <v>MEHDI</v>
          </cell>
          <cell r="E365">
            <v>5</v>
          </cell>
          <cell r="G365" t="str">
            <v>ABI</v>
          </cell>
        </row>
        <row r="366">
          <cell r="B366">
            <v>22004751</v>
          </cell>
          <cell r="C366" t="str">
            <v>KLEINMANN</v>
          </cell>
          <cell r="D366" t="str">
            <v>THÉO</v>
          </cell>
          <cell r="E366">
            <v>5</v>
          </cell>
          <cell r="G366" t="str">
            <v>ABI</v>
          </cell>
        </row>
        <row r="367">
          <cell r="B367">
            <v>22005623</v>
          </cell>
          <cell r="C367" t="str">
            <v>KNOPPERS</v>
          </cell>
          <cell r="D367" t="str">
            <v>GWENN</v>
          </cell>
          <cell r="E367">
            <v>3</v>
          </cell>
          <cell r="G367" t="str">
            <v>ABI</v>
          </cell>
        </row>
        <row r="368">
          <cell r="B368">
            <v>22109023</v>
          </cell>
          <cell r="C368" t="str">
            <v>KOENIG</v>
          </cell>
          <cell r="D368" t="str">
            <v>ANITA</v>
          </cell>
          <cell r="E368">
            <v>8</v>
          </cell>
          <cell r="G368">
            <v>9</v>
          </cell>
        </row>
        <row r="369">
          <cell r="B369">
            <v>22009622</v>
          </cell>
          <cell r="C369" t="str">
            <v>KOENIG</v>
          </cell>
          <cell r="D369" t="str">
            <v>LARA</v>
          </cell>
          <cell r="E369">
            <v>5</v>
          </cell>
          <cell r="G369">
            <v>10</v>
          </cell>
        </row>
        <row r="370">
          <cell r="B370">
            <v>22005110</v>
          </cell>
          <cell r="C370" t="str">
            <v>KOERCKEL</v>
          </cell>
          <cell r="D370" t="str">
            <v>TOM</v>
          </cell>
          <cell r="E370">
            <v>5</v>
          </cell>
          <cell r="G370" t="str">
            <v>ABI</v>
          </cell>
        </row>
        <row r="371">
          <cell r="B371">
            <v>22112357</v>
          </cell>
          <cell r="C371" t="str">
            <v>KOKO</v>
          </cell>
          <cell r="D371" t="str">
            <v>MARC-EMMANUEL</v>
          </cell>
          <cell r="E371">
            <v>9</v>
          </cell>
          <cell r="G371">
            <v>15</v>
          </cell>
        </row>
        <row r="372">
          <cell r="B372">
            <v>22106643</v>
          </cell>
          <cell r="C372" t="str">
            <v>KOLHEB</v>
          </cell>
          <cell r="D372" t="str">
            <v>ANTONIN</v>
          </cell>
          <cell r="E372">
            <v>6</v>
          </cell>
          <cell r="G372">
            <v>15</v>
          </cell>
        </row>
        <row r="373">
          <cell r="B373">
            <v>21814620</v>
          </cell>
          <cell r="C373" t="str">
            <v>KONSTANTINIDIS</v>
          </cell>
          <cell r="D373" t="str">
            <v>LIO</v>
          </cell>
          <cell r="E373">
            <v>2</v>
          </cell>
          <cell r="G373">
            <v>15</v>
          </cell>
        </row>
        <row r="374">
          <cell r="B374">
            <v>22004175</v>
          </cell>
          <cell r="C374" t="str">
            <v>KOUADJIA</v>
          </cell>
          <cell r="D374" t="str">
            <v>ZENO</v>
          </cell>
          <cell r="E374">
            <v>1</v>
          </cell>
          <cell r="G374" t="str">
            <v>ABI</v>
          </cell>
        </row>
        <row r="375">
          <cell r="B375">
            <v>22104781</v>
          </cell>
          <cell r="C375" t="str">
            <v>KRAEMER</v>
          </cell>
          <cell r="D375" t="str">
            <v>XAVIER</v>
          </cell>
          <cell r="E375">
            <v>4</v>
          </cell>
          <cell r="G375">
            <v>14</v>
          </cell>
        </row>
        <row r="376">
          <cell r="B376">
            <v>22108485</v>
          </cell>
          <cell r="C376" t="str">
            <v>KRATZ</v>
          </cell>
          <cell r="D376" t="str">
            <v>ALEXIS</v>
          </cell>
          <cell r="E376">
            <v>5</v>
          </cell>
          <cell r="G376">
            <v>25</v>
          </cell>
        </row>
        <row r="377">
          <cell r="B377">
            <v>22102375</v>
          </cell>
          <cell r="C377" t="str">
            <v>KRIER</v>
          </cell>
          <cell r="D377" t="str">
            <v>LEON</v>
          </cell>
          <cell r="E377">
            <v>3</v>
          </cell>
          <cell r="G377" t="str">
            <v>DSP</v>
          </cell>
        </row>
        <row r="378">
          <cell r="B378">
            <v>22109745</v>
          </cell>
          <cell r="C378" t="str">
            <v>KRIKA</v>
          </cell>
          <cell r="D378" t="str">
            <v>BILAL</v>
          </cell>
          <cell r="E378">
            <v>10</v>
          </cell>
          <cell r="G378" t="str">
            <v>ABI</v>
          </cell>
        </row>
        <row r="379">
          <cell r="B379">
            <v>22016064</v>
          </cell>
          <cell r="C379" t="str">
            <v>KUHN</v>
          </cell>
          <cell r="D379" t="str">
            <v>STAN</v>
          </cell>
          <cell r="E379">
            <v>7</v>
          </cell>
          <cell r="G379" t="str">
            <v>ABI</v>
          </cell>
        </row>
        <row r="380">
          <cell r="B380">
            <v>22108993</v>
          </cell>
          <cell r="C380" t="str">
            <v>KUHNER</v>
          </cell>
          <cell r="D380" t="str">
            <v>ELSA</v>
          </cell>
          <cell r="E380">
            <v>4</v>
          </cell>
          <cell r="G380">
            <v>14</v>
          </cell>
        </row>
        <row r="381">
          <cell r="B381">
            <v>22111706</v>
          </cell>
          <cell r="C381" t="str">
            <v>KUMULIA</v>
          </cell>
          <cell r="D381" t="str">
            <v>DERRICK</v>
          </cell>
          <cell r="E381">
            <v>7</v>
          </cell>
          <cell r="G381">
            <v>14</v>
          </cell>
        </row>
        <row r="382">
          <cell r="B382">
            <v>22111578</v>
          </cell>
          <cell r="C382" t="str">
            <v>LA FERRARA</v>
          </cell>
          <cell r="D382" t="str">
            <v>MATHIAS</v>
          </cell>
          <cell r="E382">
            <v>9</v>
          </cell>
          <cell r="G382">
            <v>21</v>
          </cell>
        </row>
        <row r="383">
          <cell r="B383">
            <v>22111830</v>
          </cell>
          <cell r="C383" t="str">
            <v>LA LEGGIA</v>
          </cell>
          <cell r="D383" t="str">
            <v>SIMONE</v>
          </cell>
          <cell r="E383">
            <v>9</v>
          </cell>
          <cell r="G383">
            <v>15</v>
          </cell>
        </row>
        <row r="384">
          <cell r="B384">
            <v>22001092</v>
          </cell>
          <cell r="C384" t="str">
            <v>LA LOGGIA</v>
          </cell>
          <cell r="D384" t="str">
            <v>ELLIOTT</v>
          </cell>
          <cell r="E384">
            <v>5</v>
          </cell>
          <cell r="G384">
            <v>14</v>
          </cell>
        </row>
        <row r="385">
          <cell r="B385">
            <v>22105635</v>
          </cell>
          <cell r="C385" t="str">
            <v>LACK</v>
          </cell>
          <cell r="D385" t="str">
            <v>AXEL</v>
          </cell>
          <cell r="E385">
            <v>10</v>
          </cell>
          <cell r="G385">
            <v>19</v>
          </cell>
        </row>
        <row r="386">
          <cell r="B386">
            <v>22105676</v>
          </cell>
          <cell r="C386" t="str">
            <v>LAGANNE</v>
          </cell>
          <cell r="D386" t="str">
            <v>GABIN</v>
          </cell>
          <cell r="E386">
            <v>9</v>
          </cell>
          <cell r="G386">
            <v>16</v>
          </cell>
        </row>
        <row r="387">
          <cell r="B387">
            <v>22118189</v>
          </cell>
          <cell r="C387" t="str">
            <v>LAHRAOUI</v>
          </cell>
          <cell r="D387" t="str">
            <v>YOUSSEF</v>
          </cell>
          <cell r="E387">
            <v>9</v>
          </cell>
          <cell r="G387">
            <v>18</v>
          </cell>
        </row>
        <row r="388">
          <cell r="B388">
            <v>22100199</v>
          </cell>
          <cell r="C388" t="str">
            <v>LAKIS</v>
          </cell>
          <cell r="D388" t="str">
            <v>FIRAS</v>
          </cell>
          <cell r="E388">
            <v>10</v>
          </cell>
          <cell r="G388">
            <v>14</v>
          </cell>
        </row>
        <row r="389">
          <cell r="B389">
            <v>22118566</v>
          </cell>
          <cell r="C389" t="str">
            <v>LAMBONI</v>
          </cell>
          <cell r="D389" t="str">
            <v>GEOFFREY-YOBE</v>
          </cell>
          <cell r="E389">
            <v>6</v>
          </cell>
          <cell r="G389">
            <v>15</v>
          </cell>
        </row>
        <row r="390">
          <cell r="B390">
            <v>22000928</v>
          </cell>
          <cell r="C390" t="str">
            <v>LAMBOUR</v>
          </cell>
          <cell r="D390" t="str">
            <v>EMMA</v>
          </cell>
          <cell r="E390">
            <v>4</v>
          </cell>
          <cell r="G390" t="str">
            <v>ABI</v>
          </cell>
        </row>
        <row r="391">
          <cell r="B391">
            <v>22104197</v>
          </cell>
          <cell r="C391" t="str">
            <v>LAMOUCHE</v>
          </cell>
          <cell r="D391" t="str">
            <v>CÉCILE</v>
          </cell>
          <cell r="E391">
            <v>5</v>
          </cell>
          <cell r="G391">
            <v>10</v>
          </cell>
        </row>
        <row r="392">
          <cell r="B392">
            <v>22105432</v>
          </cell>
          <cell r="C392" t="str">
            <v>LANASPÈZE</v>
          </cell>
          <cell r="D392" t="str">
            <v>CLÉMENTINE</v>
          </cell>
          <cell r="E392">
            <v>10</v>
          </cell>
          <cell r="G392">
            <v>10</v>
          </cell>
        </row>
        <row r="393">
          <cell r="B393">
            <v>22101642</v>
          </cell>
          <cell r="C393" t="str">
            <v>LANDAUER</v>
          </cell>
          <cell r="D393" t="str">
            <v>GUILLAUME</v>
          </cell>
          <cell r="E393">
            <v>7</v>
          </cell>
          <cell r="G393">
            <v>19</v>
          </cell>
        </row>
        <row r="394">
          <cell r="B394">
            <v>22016691</v>
          </cell>
          <cell r="C394" t="str">
            <v>LANDOLFO</v>
          </cell>
          <cell r="D394" t="str">
            <v>DONATO</v>
          </cell>
          <cell r="E394">
            <v>1</v>
          </cell>
          <cell r="G394" t="str">
            <v>ABI</v>
          </cell>
        </row>
        <row r="395">
          <cell r="B395">
            <v>22109131</v>
          </cell>
          <cell r="C395" t="str">
            <v>LANG</v>
          </cell>
          <cell r="D395" t="str">
            <v>BAPTISTE</v>
          </cell>
          <cell r="E395">
            <v>8</v>
          </cell>
          <cell r="G395">
            <v>10</v>
          </cell>
        </row>
        <row r="396">
          <cell r="B396">
            <v>22112718</v>
          </cell>
          <cell r="C396" t="str">
            <v>LARCHE</v>
          </cell>
          <cell r="D396" t="str">
            <v>YOHAN</v>
          </cell>
          <cell r="E396">
            <v>1</v>
          </cell>
          <cell r="G396">
            <v>18</v>
          </cell>
        </row>
        <row r="397">
          <cell r="B397">
            <v>22119492</v>
          </cell>
          <cell r="C397" t="str">
            <v>LAROCHELLE</v>
          </cell>
          <cell r="D397" t="str">
            <v>THEO</v>
          </cell>
          <cell r="E397">
            <v>7</v>
          </cell>
          <cell r="G397">
            <v>14</v>
          </cell>
        </row>
        <row r="398">
          <cell r="B398">
            <v>22104175</v>
          </cell>
          <cell r="C398" t="str">
            <v>LASAK</v>
          </cell>
          <cell r="D398" t="str">
            <v>ADAM</v>
          </cell>
          <cell r="E398">
            <v>4</v>
          </cell>
          <cell r="G398">
            <v>22</v>
          </cell>
        </row>
        <row r="399">
          <cell r="B399">
            <v>22109621</v>
          </cell>
          <cell r="C399" t="str">
            <v>LAUGEL</v>
          </cell>
          <cell r="D399" t="str">
            <v>NATHAN</v>
          </cell>
          <cell r="E399">
            <v>7</v>
          </cell>
          <cell r="G399" t="str">
            <v>ABI</v>
          </cell>
        </row>
        <row r="400">
          <cell r="B400">
            <v>22111580</v>
          </cell>
          <cell r="C400" t="str">
            <v>LAYMAND</v>
          </cell>
          <cell r="D400" t="str">
            <v>EWAN</v>
          </cell>
          <cell r="E400">
            <v>6</v>
          </cell>
          <cell r="G400">
            <v>17</v>
          </cell>
        </row>
        <row r="401">
          <cell r="B401">
            <v>22009343</v>
          </cell>
          <cell r="C401" t="str">
            <v>LAZRAQUE</v>
          </cell>
          <cell r="D401" t="str">
            <v>JAWED</v>
          </cell>
          <cell r="E401">
            <v>5</v>
          </cell>
          <cell r="G401">
            <v>15</v>
          </cell>
        </row>
        <row r="402">
          <cell r="B402">
            <v>22008859</v>
          </cell>
          <cell r="C402" t="str">
            <v>LE NAGARD</v>
          </cell>
          <cell r="D402" t="str">
            <v>THIBAUT</v>
          </cell>
          <cell r="E402">
            <v>3</v>
          </cell>
          <cell r="G402" t="str">
            <v>ABI</v>
          </cell>
        </row>
        <row r="403">
          <cell r="B403">
            <v>22105266</v>
          </cell>
          <cell r="C403" t="str">
            <v>LÉA</v>
          </cell>
          <cell r="D403" t="str">
            <v>BRYANO</v>
          </cell>
          <cell r="E403">
            <v>8</v>
          </cell>
          <cell r="G403">
            <v>18</v>
          </cell>
        </row>
        <row r="404">
          <cell r="B404">
            <v>22107254</v>
          </cell>
          <cell r="C404" t="str">
            <v>LECCA</v>
          </cell>
          <cell r="D404" t="str">
            <v>THOMAS</v>
          </cell>
          <cell r="E404">
            <v>7</v>
          </cell>
          <cell r="G404">
            <v>15</v>
          </cell>
        </row>
        <row r="405">
          <cell r="B405">
            <v>22013263</v>
          </cell>
          <cell r="C405" t="str">
            <v>LECCE</v>
          </cell>
          <cell r="D405" t="str">
            <v>BAPTISTE</v>
          </cell>
          <cell r="E405">
            <v>1</v>
          </cell>
          <cell r="G405" t="str">
            <v>ABI</v>
          </cell>
        </row>
        <row r="406">
          <cell r="B406">
            <v>22103270</v>
          </cell>
          <cell r="C406" t="str">
            <v>LECHNER</v>
          </cell>
          <cell r="D406" t="str">
            <v>LUCAS</v>
          </cell>
          <cell r="E406">
            <v>6</v>
          </cell>
          <cell r="G406">
            <v>20</v>
          </cell>
        </row>
        <row r="407">
          <cell r="B407">
            <v>22106506</v>
          </cell>
          <cell r="C407" t="str">
            <v>LEDRU</v>
          </cell>
          <cell r="D407" t="str">
            <v>NOE</v>
          </cell>
          <cell r="E407">
            <v>9</v>
          </cell>
          <cell r="G407">
            <v>18</v>
          </cell>
        </row>
        <row r="408">
          <cell r="B408">
            <v>22102926</v>
          </cell>
          <cell r="C408" t="str">
            <v>LEGER</v>
          </cell>
          <cell r="D408" t="str">
            <v>CORENTIN</v>
          </cell>
          <cell r="E408">
            <v>3</v>
          </cell>
          <cell r="G408">
            <v>16</v>
          </cell>
        </row>
        <row r="409">
          <cell r="B409">
            <v>22108937</v>
          </cell>
          <cell r="C409" t="str">
            <v>LEICHTENBERG</v>
          </cell>
          <cell r="D409" t="str">
            <v>BENOÎT</v>
          </cell>
          <cell r="E409">
            <v>7</v>
          </cell>
          <cell r="G409">
            <v>17</v>
          </cell>
        </row>
        <row r="410">
          <cell r="B410">
            <v>22005085</v>
          </cell>
          <cell r="C410" t="str">
            <v>LEIPP</v>
          </cell>
          <cell r="D410" t="str">
            <v>CORENTIN</v>
          </cell>
          <cell r="E410">
            <v>1</v>
          </cell>
          <cell r="G410" t="str">
            <v>ABI</v>
          </cell>
        </row>
        <row r="411">
          <cell r="B411">
            <v>22123372</v>
          </cell>
          <cell r="C411" t="str">
            <v xml:space="preserve">LEKHNATI </v>
          </cell>
          <cell r="D411" t="str">
            <v>BADR</v>
          </cell>
          <cell r="E411">
            <v>10</v>
          </cell>
          <cell r="G411" t="str">
            <v>ABI</v>
          </cell>
        </row>
        <row r="412">
          <cell r="B412">
            <v>22005752</v>
          </cell>
          <cell r="C412" t="str">
            <v>LELIÈVRE</v>
          </cell>
          <cell r="D412" t="str">
            <v>JORIS</v>
          </cell>
          <cell r="E412">
            <v>4</v>
          </cell>
          <cell r="G412" t="str">
            <v>ABI</v>
          </cell>
        </row>
        <row r="413">
          <cell r="B413">
            <v>22107417</v>
          </cell>
          <cell r="C413" t="str">
            <v>LEMPEREUR</v>
          </cell>
          <cell r="D413" t="str">
            <v>ELWEN</v>
          </cell>
          <cell r="E413">
            <v>6</v>
          </cell>
          <cell r="G413">
            <v>17</v>
          </cell>
        </row>
        <row r="414">
          <cell r="B414">
            <v>22120079</v>
          </cell>
          <cell r="C414" t="str">
            <v>LEMPEREUR</v>
          </cell>
          <cell r="D414" t="str">
            <v>LOÏC</v>
          </cell>
          <cell r="E414">
            <v>7</v>
          </cell>
          <cell r="G414">
            <v>19</v>
          </cell>
        </row>
        <row r="415">
          <cell r="B415">
            <v>22114611</v>
          </cell>
          <cell r="C415" t="str">
            <v>LERSCH</v>
          </cell>
          <cell r="D415" t="str">
            <v>MATEO</v>
          </cell>
          <cell r="E415">
            <v>8</v>
          </cell>
          <cell r="G415" t="str">
            <v>ABI</v>
          </cell>
        </row>
        <row r="416">
          <cell r="B416">
            <v>22107550</v>
          </cell>
          <cell r="C416" t="str">
            <v>LESCOUT</v>
          </cell>
          <cell r="D416" t="str">
            <v>ROBIN</v>
          </cell>
          <cell r="E416">
            <v>1</v>
          </cell>
          <cell r="G416">
            <v>21</v>
          </cell>
        </row>
        <row r="417">
          <cell r="B417">
            <v>22109554</v>
          </cell>
          <cell r="C417" t="str">
            <v>LESCOUTE</v>
          </cell>
          <cell r="D417" t="str">
            <v>DJIBRIL</v>
          </cell>
          <cell r="E417">
            <v>10</v>
          </cell>
          <cell r="G417">
            <v>18</v>
          </cell>
        </row>
        <row r="418">
          <cell r="B418">
            <v>22108132</v>
          </cell>
          <cell r="C418" t="str">
            <v>LESNIAK</v>
          </cell>
          <cell r="D418" t="str">
            <v>BAPTISTE</v>
          </cell>
          <cell r="E418">
            <v>9</v>
          </cell>
          <cell r="G418">
            <v>20</v>
          </cell>
        </row>
        <row r="419">
          <cell r="B419">
            <v>21909616</v>
          </cell>
          <cell r="C419" t="str">
            <v>LEVACHER</v>
          </cell>
          <cell r="D419" t="str">
            <v>FABIEN</v>
          </cell>
          <cell r="E419">
            <v>3</v>
          </cell>
          <cell r="G419" t="str">
            <v>ABI</v>
          </cell>
        </row>
        <row r="420">
          <cell r="B420">
            <v>21913775</v>
          </cell>
          <cell r="C420" t="str">
            <v>LIDIN</v>
          </cell>
          <cell r="D420" t="str">
            <v>LUCAS</v>
          </cell>
          <cell r="E420">
            <v>3</v>
          </cell>
          <cell r="G420">
            <v>18</v>
          </cell>
        </row>
        <row r="421">
          <cell r="B421">
            <v>22103157</v>
          </cell>
          <cell r="C421" t="str">
            <v>LIEBER</v>
          </cell>
          <cell r="D421" t="str">
            <v>NOAH</v>
          </cell>
          <cell r="E421">
            <v>3</v>
          </cell>
          <cell r="G421">
            <v>18</v>
          </cell>
        </row>
        <row r="422">
          <cell r="B422">
            <v>22111846</v>
          </cell>
          <cell r="C422" t="str">
            <v>LIENHARD</v>
          </cell>
          <cell r="D422" t="str">
            <v>TITOUAN</v>
          </cell>
          <cell r="E422">
            <v>2</v>
          </cell>
          <cell r="G422">
            <v>14</v>
          </cell>
        </row>
        <row r="423">
          <cell r="B423">
            <v>22104657</v>
          </cell>
          <cell r="C423" t="str">
            <v>LINDAUER</v>
          </cell>
          <cell r="D423" t="str">
            <v>EMMA</v>
          </cell>
          <cell r="E423">
            <v>1</v>
          </cell>
          <cell r="G423">
            <v>15</v>
          </cell>
        </row>
        <row r="424">
          <cell r="B424">
            <v>22013728</v>
          </cell>
          <cell r="C424" t="str">
            <v>LIROT</v>
          </cell>
          <cell r="D424" t="str">
            <v>BAPTISTE</v>
          </cell>
          <cell r="E424">
            <v>4</v>
          </cell>
          <cell r="G424">
            <v>8</v>
          </cell>
        </row>
        <row r="425">
          <cell r="B425">
            <v>22100209</v>
          </cell>
          <cell r="C425" t="str">
            <v>LO</v>
          </cell>
          <cell r="D425" t="str">
            <v>THI LINA</v>
          </cell>
          <cell r="E425">
            <v>7</v>
          </cell>
          <cell r="G425">
            <v>10</v>
          </cell>
        </row>
        <row r="426">
          <cell r="B426">
            <v>22104610</v>
          </cell>
          <cell r="C426" t="str">
            <v>LOBSTEIN</v>
          </cell>
          <cell r="D426" t="str">
            <v>CHARLOTTE</v>
          </cell>
          <cell r="E426">
            <v>2</v>
          </cell>
          <cell r="G426" t="str">
            <v>DSP</v>
          </cell>
        </row>
        <row r="427">
          <cell r="B427">
            <v>21902474</v>
          </cell>
          <cell r="C427" t="str">
            <v>LOEHR</v>
          </cell>
          <cell r="D427" t="str">
            <v>PIERRICK</v>
          </cell>
          <cell r="E427">
            <v>2</v>
          </cell>
          <cell r="G427">
            <v>16</v>
          </cell>
        </row>
        <row r="428">
          <cell r="B428">
            <v>22112389</v>
          </cell>
          <cell r="C428" t="str">
            <v>LONGCHAMP</v>
          </cell>
          <cell r="D428" t="str">
            <v>CORENTIN</v>
          </cell>
          <cell r="E428">
            <v>1</v>
          </cell>
          <cell r="G428">
            <v>17</v>
          </cell>
        </row>
        <row r="429">
          <cell r="B429">
            <v>22013061</v>
          </cell>
          <cell r="C429" t="str">
            <v>LOPEZ</v>
          </cell>
          <cell r="D429" t="str">
            <v>HUGO</v>
          </cell>
          <cell r="E429">
            <v>2</v>
          </cell>
          <cell r="G429" t="str">
            <v>ABI</v>
          </cell>
        </row>
        <row r="430">
          <cell r="B430">
            <v>22108036</v>
          </cell>
          <cell r="C430" t="str">
            <v>LORCET</v>
          </cell>
          <cell r="D430" t="str">
            <v>JOANE</v>
          </cell>
          <cell r="E430">
            <v>10</v>
          </cell>
          <cell r="G430">
            <v>10</v>
          </cell>
        </row>
        <row r="431">
          <cell r="B431">
            <v>22119799</v>
          </cell>
          <cell r="C431" t="str">
            <v>LOUBEN</v>
          </cell>
          <cell r="D431" t="str">
            <v>MOHAMED</v>
          </cell>
          <cell r="E431">
            <v>1</v>
          </cell>
          <cell r="G431" t="str">
            <v>ABI</v>
          </cell>
        </row>
        <row r="432">
          <cell r="B432">
            <v>22005358</v>
          </cell>
          <cell r="C432" t="str">
            <v>LOUCHE</v>
          </cell>
          <cell r="D432" t="str">
            <v>ÉRIC</v>
          </cell>
          <cell r="E432">
            <v>5</v>
          </cell>
          <cell r="G432" t="str">
            <v>ABI</v>
          </cell>
        </row>
        <row r="433">
          <cell r="B433">
            <v>22106315</v>
          </cell>
          <cell r="C433" t="str">
            <v>LOUKARIF</v>
          </cell>
          <cell r="D433" t="str">
            <v>NASSIM</v>
          </cell>
          <cell r="E433">
            <v>2</v>
          </cell>
          <cell r="G433">
            <v>16</v>
          </cell>
        </row>
        <row r="434">
          <cell r="B434">
            <v>22120237</v>
          </cell>
          <cell r="C434" t="str">
            <v>LOURENCO</v>
          </cell>
          <cell r="D434" t="str">
            <v>MANON</v>
          </cell>
          <cell r="E434">
            <v>6</v>
          </cell>
          <cell r="G434">
            <v>14</v>
          </cell>
        </row>
        <row r="435">
          <cell r="B435">
            <v>22121273</v>
          </cell>
          <cell r="C435" t="str">
            <v>LOUX</v>
          </cell>
          <cell r="D435" t="str">
            <v>YANIS</v>
          </cell>
          <cell r="E435">
            <v>7</v>
          </cell>
          <cell r="G435">
            <v>17</v>
          </cell>
        </row>
        <row r="436">
          <cell r="B436">
            <v>22111250</v>
          </cell>
          <cell r="C436" t="str">
            <v>LUDWILLER</v>
          </cell>
          <cell r="D436" t="str">
            <v>MATTÉO</v>
          </cell>
          <cell r="E436">
            <v>4</v>
          </cell>
          <cell r="G436">
            <v>15</v>
          </cell>
        </row>
        <row r="437">
          <cell r="B437">
            <v>22114512</v>
          </cell>
          <cell r="C437" t="str">
            <v>LUX</v>
          </cell>
          <cell r="D437" t="str">
            <v>EMMA</v>
          </cell>
          <cell r="E437">
            <v>4</v>
          </cell>
          <cell r="G437">
            <v>15</v>
          </cell>
        </row>
        <row r="438">
          <cell r="B438">
            <v>22107188</v>
          </cell>
          <cell r="C438" t="str">
            <v>LUX</v>
          </cell>
          <cell r="D438" t="str">
            <v>THÉO</v>
          </cell>
          <cell r="E438">
            <v>6</v>
          </cell>
          <cell r="G438">
            <v>18</v>
          </cell>
        </row>
        <row r="439">
          <cell r="B439">
            <v>21909919</v>
          </cell>
          <cell r="C439" t="str">
            <v>LUZ DUARTE</v>
          </cell>
          <cell r="D439" t="str">
            <v>ALEXANDRE</v>
          </cell>
          <cell r="E439">
            <v>2</v>
          </cell>
          <cell r="G439" t="str">
            <v>ABI</v>
          </cell>
        </row>
        <row r="440">
          <cell r="B440">
            <v>22112554</v>
          </cell>
          <cell r="C440" t="str">
            <v>LUZOLO</v>
          </cell>
          <cell r="D440" t="str">
            <v>MEDI</v>
          </cell>
          <cell r="E440">
            <v>5</v>
          </cell>
          <cell r="G440" t="str">
            <v>ABI</v>
          </cell>
        </row>
        <row r="441">
          <cell r="B441">
            <v>22110891</v>
          </cell>
          <cell r="C441" t="str">
            <v>LY</v>
          </cell>
          <cell r="D441" t="str">
            <v>ARNAUD</v>
          </cell>
          <cell r="E441">
            <v>5</v>
          </cell>
          <cell r="G441">
            <v>21</v>
          </cell>
        </row>
        <row r="442">
          <cell r="B442">
            <v>22009081</v>
          </cell>
          <cell r="C442" t="str">
            <v>LY</v>
          </cell>
          <cell r="D442" t="str">
            <v>JULIAN</v>
          </cell>
          <cell r="E442">
            <v>5</v>
          </cell>
          <cell r="G442" t="str">
            <v>ABI</v>
          </cell>
        </row>
        <row r="443">
          <cell r="B443">
            <v>22012704</v>
          </cell>
          <cell r="C443" t="str">
            <v>LY</v>
          </cell>
          <cell r="D443" t="str">
            <v>NICOLAS</v>
          </cell>
          <cell r="E443">
            <v>2</v>
          </cell>
          <cell r="G443">
            <v>12</v>
          </cell>
        </row>
        <row r="444">
          <cell r="B444">
            <v>22105326</v>
          </cell>
          <cell r="C444" t="str">
            <v>MACK</v>
          </cell>
          <cell r="D444" t="str">
            <v>ZOÉ</v>
          </cell>
          <cell r="E444">
            <v>2</v>
          </cell>
          <cell r="G444">
            <v>15</v>
          </cell>
        </row>
        <row r="445">
          <cell r="B445">
            <v>22109605</v>
          </cell>
          <cell r="C445" t="str">
            <v>MACQUET-- BURGY</v>
          </cell>
          <cell r="D445" t="str">
            <v>LORENZO</v>
          </cell>
          <cell r="E445">
            <v>6</v>
          </cell>
          <cell r="G445">
            <v>16</v>
          </cell>
        </row>
        <row r="446">
          <cell r="B446">
            <v>22107442</v>
          </cell>
          <cell r="C446" t="str">
            <v>MAËS</v>
          </cell>
          <cell r="D446" t="str">
            <v>RAPHAËL</v>
          </cell>
          <cell r="E446">
            <v>10</v>
          </cell>
          <cell r="G446" t="str">
            <v>DSP</v>
          </cell>
        </row>
        <row r="447">
          <cell r="B447">
            <v>22108327</v>
          </cell>
          <cell r="C447" t="str">
            <v>MAGNE</v>
          </cell>
          <cell r="D447" t="str">
            <v>GLENN</v>
          </cell>
          <cell r="E447">
            <v>8</v>
          </cell>
          <cell r="G447">
            <v>14</v>
          </cell>
        </row>
        <row r="448">
          <cell r="B448">
            <v>22102117</v>
          </cell>
          <cell r="C448" t="str">
            <v>MAGNE</v>
          </cell>
          <cell r="D448" t="str">
            <v>JOLAN</v>
          </cell>
          <cell r="E448">
            <v>5</v>
          </cell>
          <cell r="G448">
            <v>15</v>
          </cell>
        </row>
        <row r="449">
          <cell r="B449">
            <v>22009423</v>
          </cell>
          <cell r="C449" t="str">
            <v>MAGY</v>
          </cell>
          <cell r="D449" t="str">
            <v>LEONIE</v>
          </cell>
          <cell r="E449">
            <v>5</v>
          </cell>
          <cell r="G449" t="str">
            <v>ABI</v>
          </cell>
        </row>
        <row r="450">
          <cell r="B450">
            <v>22107011</v>
          </cell>
          <cell r="C450" t="str">
            <v>MAIGNANT</v>
          </cell>
          <cell r="D450" t="str">
            <v>AXEL</v>
          </cell>
          <cell r="E450">
            <v>2</v>
          </cell>
          <cell r="G450">
            <v>19</v>
          </cell>
        </row>
        <row r="451">
          <cell r="B451">
            <v>22118732</v>
          </cell>
          <cell r="C451" t="str">
            <v>MAILLIER</v>
          </cell>
          <cell r="D451" t="str">
            <v>PAULINE</v>
          </cell>
          <cell r="E451">
            <v>6</v>
          </cell>
          <cell r="G451">
            <v>14</v>
          </cell>
        </row>
        <row r="452">
          <cell r="B452">
            <v>22109311</v>
          </cell>
          <cell r="C452" t="str">
            <v>MAJRI</v>
          </cell>
          <cell r="D452" t="str">
            <v>ZOHRA</v>
          </cell>
          <cell r="E452">
            <v>1</v>
          </cell>
          <cell r="G452">
            <v>11</v>
          </cell>
        </row>
        <row r="453">
          <cell r="B453">
            <v>22105354</v>
          </cell>
          <cell r="C453" t="str">
            <v>MALELA</v>
          </cell>
          <cell r="D453" t="str">
            <v>TIMOTHÉE</v>
          </cell>
          <cell r="E453">
            <v>6</v>
          </cell>
          <cell r="G453">
            <v>19</v>
          </cell>
        </row>
        <row r="454">
          <cell r="B454">
            <v>22104403</v>
          </cell>
          <cell r="C454" t="str">
            <v>MALLEN</v>
          </cell>
          <cell r="D454" t="str">
            <v>LUCIE</v>
          </cell>
          <cell r="E454">
            <v>9</v>
          </cell>
          <cell r="G454">
            <v>15</v>
          </cell>
        </row>
        <row r="455">
          <cell r="B455">
            <v>22118437</v>
          </cell>
          <cell r="C455" t="str">
            <v>MAMA A</v>
          </cell>
          <cell r="D455" t="str">
            <v>NADIL</v>
          </cell>
          <cell r="E455">
            <v>2</v>
          </cell>
          <cell r="G455">
            <v>12</v>
          </cell>
        </row>
        <row r="456">
          <cell r="B456">
            <v>22013616</v>
          </cell>
          <cell r="C456" t="str">
            <v>MARCHAIS</v>
          </cell>
          <cell r="D456" t="str">
            <v>LORINE</v>
          </cell>
          <cell r="E456">
            <v>3</v>
          </cell>
          <cell r="G456">
            <v>8</v>
          </cell>
        </row>
        <row r="457">
          <cell r="B457">
            <v>22106196</v>
          </cell>
          <cell r="C457" t="str">
            <v>MARCHANDISE</v>
          </cell>
          <cell r="D457" t="str">
            <v>CÉLIAN</v>
          </cell>
          <cell r="E457">
            <v>10</v>
          </cell>
          <cell r="G457">
            <v>12</v>
          </cell>
        </row>
        <row r="458">
          <cell r="B458">
            <v>22113430</v>
          </cell>
          <cell r="C458" t="str">
            <v>MARDIROSSIAN</v>
          </cell>
          <cell r="D458" t="str">
            <v>VAINA</v>
          </cell>
          <cell r="E458">
            <v>8</v>
          </cell>
          <cell r="G458">
            <v>10</v>
          </cell>
        </row>
        <row r="459">
          <cell r="B459">
            <v>22011532</v>
          </cell>
          <cell r="C459" t="str">
            <v>MARIN</v>
          </cell>
          <cell r="D459" t="str">
            <v>GAUTHIER</v>
          </cell>
          <cell r="E459">
            <v>4</v>
          </cell>
          <cell r="G459" t="str">
            <v>ABI</v>
          </cell>
        </row>
        <row r="460">
          <cell r="B460">
            <v>22011096</v>
          </cell>
          <cell r="C460" t="str">
            <v>MARQUIS</v>
          </cell>
          <cell r="D460" t="str">
            <v>DORIANNE</v>
          </cell>
          <cell r="E460">
            <v>10</v>
          </cell>
          <cell r="G460">
            <v>10</v>
          </cell>
        </row>
        <row r="461">
          <cell r="B461">
            <v>22110343</v>
          </cell>
          <cell r="C461" t="str">
            <v>MARRIERE</v>
          </cell>
          <cell r="D461" t="str">
            <v>PIERRE</v>
          </cell>
          <cell r="E461">
            <v>1</v>
          </cell>
          <cell r="G461">
            <v>17</v>
          </cell>
        </row>
        <row r="462">
          <cell r="B462">
            <v>22108269</v>
          </cell>
          <cell r="C462" t="str">
            <v>MARSAL</v>
          </cell>
          <cell r="D462" t="str">
            <v>JULES</v>
          </cell>
          <cell r="E462">
            <v>5</v>
          </cell>
          <cell r="G462">
            <v>21</v>
          </cell>
        </row>
        <row r="463">
          <cell r="B463">
            <v>22012585</v>
          </cell>
          <cell r="C463" t="str">
            <v>MARSAT</v>
          </cell>
          <cell r="D463" t="str">
            <v>FÉLIX</v>
          </cell>
          <cell r="E463">
            <v>2</v>
          </cell>
          <cell r="G463" t="str">
            <v>ABI</v>
          </cell>
        </row>
        <row r="464">
          <cell r="B464">
            <v>22118447</v>
          </cell>
          <cell r="C464" t="str">
            <v>MARTIN</v>
          </cell>
          <cell r="D464" t="str">
            <v>VICTOR</v>
          </cell>
          <cell r="E464">
            <v>2</v>
          </cell>
          <cell r="G464">
            <v>16</v>
          </cell>
        </row>
        <row r="465">
          <cell r="B465">
            <v>22105412</v>
          </cell>
          <cell r="C465" t="str">
            <v>MARTINET</v>
          </cell>
          <cell r="D465" t="str">
            <v>MÉLISSA</v>
          </cell>
          <cell r="E465">
            <v>1</v>
          </cell>
          <cell r="G465">
            <v>12</v>
          </cell>
        </row>
        <row r="466">
          <cell r="B466">
            <v>22106918</v>
          </cell>
          <cell r="C466" t="str">
            <v>MASSELOT</v>
          </cell>
          <cell r="D466" t="str">
            <v>OCÉANE</v>
          </cell>
          <cell r="E466">
            <v>6</v>
          </cell>
          <cell r="G466">
            <v>15</v>
          </cell>
        </row>
        <row r="467">
          <cell r="B467">
            <v>22111052</v>
          </cell>
          <cell r="C467" t="str">
            <v>MASSON</v>
          </cell>
          <cell r="D467" t="str">
            <v>TRISTAN</v>
          </cell>
          <cell r="E467">
            <v>2</v>
          </cell>
          <cell r="G467">
            <v>10</v>
          </cell>
        </row>
        <row r="468">
          <cell r="B468">
            <v>22112677</v>
          </cell>
          <cell r="C468" t="str">
            <v>MATHERN</v>
          </cell>
          <cell r="D468" t="str">
            <v>LILIAN</v>
          </cell>
          <cell r="E468">
            <v>7</v>
          </cell>
          <cell r="G468">
            <v>16</v>
          </cell>
        </row>
        <row r="469">
          <cell r="B469">
            <v>22103144</v>
          </cell>
          <cell r="C469" t="str">
            <v>MATHERY</v>
          </cell>
          <cell r="D469" t="str">
            <v>NINON</v>
          </cell>
          <cell r="E469">
            <v>2</v>
          </cell>
          <cell r="G469" t="str">
            <v>DSP</v>
          </cell>
        </row>
        <row r="470">
          <cell r="B470">
            <v>21910833</v>
          </cell>
          <cell r="C470" t="str">
            <v>MATOS SOUSA</v>
          </cell>
          <cell r="D470" t="str">
            <v>RODRIGO</v>
          </cell>
          <cell r="E470">
            <v>10</v>
          </cell>
          <cell r="G470">
            <v>13</v>
          </cell>
        </row>
        <row r="471">
          <cell r="B471">
            <v>22007350</v>
          </cell>
          <cell r="C471" t="str">
            <v>MAUHIN</v>
          </cell>
          <cell r="D471" t="str">
            <v>TANGUY</v>
          </cell>
          <cell r="E471">
            <v>5</v>
          </cell>
          <cell r="G471" t="str">
            <v>ABI</v>
          </cell>
        </row>
        <row r="472">
          <cell r="B472">
            <v>22109926</v>
          </cell>
          <cell r="C472" t="str">
            <v>MAURER</v>
          </cell>
          <cell r="D472" t="str">
            <v>LENA</v>
          </cell>
          <cell r="E472">
            <v>6</v>
          </cell>
          <cell r="G472">
            <v>10</v>
          </cell>
        </row>
        <row r="473">
          <cell r="B473">
            <v>22104702</v>
          </cell>
          <cell r="C473" t="str">
            <v>MAURIZE</v>
          </cell>
          <cell r="D473" t="str">
            <v>MARIE-AMALTHEE</v>
          </cell>
          <cell r="E473">
            <v>1</v>
          </cell>
          <cell r="G473">
            <v>13</v>
          </cell>
        </row>
        <row r="474">
          <cell r="B474">
            <v>22109483</v>
          </cell>
          <cell r="C474" t="str">
            <v>MAUVIARD</v>
          </cell>
          <cell r="D474" t="str">
            <v>JULES</v>
          </cell>
          <cell r="E474">
            <v>2</v>
          </cell>
          <cell r="G474">
            <v>14</v>
          </cell>
        </row>
        <row r="475">
          <cell r="B475">
            <v>22015056</v>
          </cell>
          <cell r="C475" t="str">
            <v>MAZELIN</v>
          </cell>
          <cell r="D475" t="str">
            <v>SIMON</v>
          </cell>
          <cell r="E475">
            <v>3</v>
          </cell>
          <cell r="G475">
            <v>17</v>
          </cell>
        </row>
        <row r="476">
          <cell r="B476">
            <v>22120154</v>
          </cell>
          <cell r="C476" t="str">
            <v>MECHERI</v>
          </cell>
          <cell r="D476" t="str">
            <v>AYA</v>
          </cell>
          <cell r="E476">
            <v>10</v>
          </cell>
          <cell r="G476" t="str">
            <v>ABI</v>
          </cell>
        </row>
        <row r="477">
          <cell r="B477">
            <v>22106734</v>
          </cell>
          <cell r="C477" t="str">
            <v>MECKERT</v>
          </cell>
          <cell r="D477" t="str">
            <v>ANTOINE</v>
          </cell>
          <cell r="E477">
            <v>3</v>
          </cell>
          <cell r="G477">
            <v>18</v>
          </cell>
        </row>
        <row r="478">
          <cell r="B478">
            <v>22014743</v>
          </cell>
          <cell r="C478" t="str">
            <v>MEGNIN</v>
          </cell>
          <cell r="D478" t="str">
            <v>IVANOE</v>
          </cell>
          <cell r="E478">
            <v>3</v>
          </cell>
          <cell r="G478" t="str">
            <v>ABI</v>
          </cell>
        </row>
        <row r="479">
          <cell r="B479">
            <v>22114831</v>
          </cell>
          <cell r="C479" t="str">
            <v>MEHAL</v>
          </cell>
          <cell r="D479" t="str">
            <v>LENA</v>
          </cell>
          <cell r="E479">
            <v>10</v>
          </cell>
          <cell r="G479">
            <v>15</v>
          </cell>
        </row>
        <row r="480">
          <cell r="B480">
            <v>22011646</v>
          </cell>
          <cell r="C480" t="str">
            <v>MEHDI</v>
          </cell>
          <cell r="D480" t="str">
            <v>YASSINE</v>
          </cell>
          <cell r="E480">
            <v>1</v>
          </cell>
          <cell r="G480">
            <v>7</v>
          </cell>
        </row>
        <row r="481">
          <cell r="B481">
            <v>22111550</v>
          </cell>
          <cell r="C481" t="str">
            <v>MEISTER</v>
          </cell>
          <cell r="D481" t="str">
            <v>LUCAS</v>
          </cell>
          <cell r="E481">
            <v>6</v>
          </cell>
          <cell r="G481">
            <v>18</v>
          </cell>
        </row>
        <row r="482">
          <cell r="B482">
            <v>22111673</v>
          </cell>
          <cell r="C482" t="str">
            <v>MEJIDOV</v>
          </cell>
          <cell r="D482" t="str">
            <v>RIZVAN</v>
          </cell>
          <cell r="E482">
            <v>2</v>
          </cell>
          <cell r="G482">
            <v>17</v>
          </cell>
        </row>
        <row r="483">
          <cell r="B483">
            <v>22117917</v>
          </cell>
          <cell r="C483" t="str">
            <v>MELO BOLANOS</v>
          </cell>
          <cell r="D483" t="str">
            <v>KEVIN</v>
          </cell>
          <cell r="E483">
            <v>2</v>
          </cell>
          <cell r="G483">
            <v>15</v>
          </cell>
        </row>
        <row r="484">
          <cell r="B484">
            <v>22108002</v>
          </cell>
          <cell r="C484" t="str">
            <v>MERAL</v>
          </cell>
          <cell r="D484" t="str">
            <v>OMER FARUK</v>
          </cell>
          <cell r="E484">
            <v>6</v>
          </cell>
          <cell r="G484">
            <v>16</v>
          </cell>
        </row>
        <row r="485">
          <cell r="B485">
            <v>22103538</v>
          </cell>
          <cell r="C485" t="str">
            <v>MERCIER</v>
          </cell>
          <cell r="D485" t="str">
            <v>LOUISE</v>
          </cell>
          <cell r="E485">
            <v>1</v>
          </cell>
          <cell r="G485">
            <v>9</v>
          </cell>
        </row>
        <row r="486">
          <cell r="B486">
            <v>22104201</v>
          </cell>
          <cell r="C486" t="str">
            <v>MERCKEL</v>
          </cell>
          <cell r="D486" t="str">
            <v>ADAM</v>
          </cell>
          <cell r="E486">
            <v>7</v>
          </cell>
          <cell r="G486">
            <v>18</v>
          </cell>
        </row>
        <row r="487">
          <cell r="B487">
            <v>22002493</v>
          </cell>
          <cell r="C487" t="str">
            <v>MERTZ</v>
          </cell>
          <cell r="D487" t="str">
            <v>HUSEYIN</v>
          </cell>
          <cell r="E487">
            <v>2</v>
          </cell>
          <cell r="G487" t="str">
            <v>ABI</v>
          </cell>
        </row>
        <row r="488">
          <cell r="B488">
            <v>22015233</v>
          </cell>
          <cell r="C488" t="str">
            <v>MERZOUGUI</v>
          </cell>
          <cell r="D488" t="str">
            <v>ILAN</v>
          </cell>
          <cell r="E488">
            <v>5</v>
          </cell>
          <cell r="G488" t="str">
            <v>ABI</v>
          </cell>
        </row>
        <row r="489">
          <cell r="B489">
            <v>22010550</v>
          </cell>
          <cell r="C489" t="str">
            <v>METZGER</v>
          </cell>
          <cell r="D489" t="str">
            <v>TRISTAN</v>
          </cell>
          <cell r="E489">
            <v>3</v>
          </cell>
          <cell r="G489" t="str">
            <v>ABI</v>
          </cell>
        </row>
        <row r="490">
          <cell r="B490">
            <v>22113848</v>
          </cell>
          <cell r="C490" t="str">
            <v>MEYER</v>
          </cell>
          <cell r="D490" t="str">
            <v>ERINE</v>
          </cell>
          <cell r="E490">
            <v>3</v>
          </cell>
          <cell r="G490">
            <v>8</v>
          </cell>
        </row>
        <row r="491">
          <cell r="B491">
            <v>22107598</v>
          </cell>
          <cell r="C491" t="str">
            <v>MEYER</v>
          </cell>
          <cell r="D491" t="str">
            <v>HUGO</v>
          </cell>
          <cell r="E491">
            <v>1</v>
          </cell>
          <cell r="G491" t="str">
            <v>ABI</v>
          </cell>
        </row>
        <row r="492">
          <cell r="B492">
            <v>22103727</v>
          </cell>
          <cell r="C492" t="str">
            <v>MEYER</v>
          </cell>
          <cell r="D492" t="str">
            <v>LISA</v>
          </cell>
          <cell r="E492">
            <v>2</v>
          </cell>
          <cell r="G492">
            <v>13</v>
          </cell>
        </row>
        <row r="493">
          <cell r="B493">
            <v>22004503</v>
          </cell>
          <cell r="C493" t="str">
            <v>MEYER</v>
          </cell>
          <cell r="D493" t="str">
            <v>RAPHAËL</v>
          </cell>
          <cell r="E493">
            <v>4</v>
          </cell>
          <cell r="G493" t="str">
            <v>ABI</v>
          </cell>
        </row>
        <row r="494">
          <cell r="B494">
            <v>22108057</v>
          </cell>
          <cell r="C494" t="str">
            <v>MICHEL</v>
          </cell>
          <cell r="D494" t="str">
            <v>CONSTANCE</v>
          </cell>
          <cell r="E494">
            <v>8</v>
          </cell>
          <cell r="G494">
            <v>10</v>
          </cell>
        </row>
        <row r="495">
          <cell r="B495">
            <v>22009745</v>
          </cell>
          <cell r="C495" t="str">
            <v>MICHEL--LEBLOIS</v>
          </cell>
          <cell r="D495" t="str">
            <v>MARIUS</v>
          </cell>
          <cell r="E495">
            <v>10</v>
          </cell>
          <cell r="G495" t="str">
            <v>ABI</v>
          </cell>
        </row>
        <row r="496">
          <cell r="B496">
            <v>22105157</v>
          </cell>
          <cell r="C496" t="str">
            <v>MICHON</v>
          </cell>
          <cell r="D496" t="str">
            <v>ROMAIN</v>
          </cell>
          <cell r="E496">
            <v>6</v>
          </cell>
          <cell r="G496">
            <v>17</v>
          </cell>
        </row>
        <row r="497">
          <cell r="B497">
            <v>22012755</v>
          </cell>
          <cell r="C497" t="str">
            <v>MISDJAN</v>
          </cell>
          <cell r="D497" t="str">
            <v>BIORAN</v>
          </cell>
          <cell r="E497">
            <v>6</v>
          </cell>
          <cell r="G497" t="str">
            <v>ABI</v>
          </cell>
        </row>
        <row r="498">
          <cell r="B498">
            <v>21914334</v>
          </cell>
          <cell r="C498" t="str">
            <v>MOATAMEDI</v>
          </cell>
          <cell r="D498" t="str">
            <v>NAVID</v>
          </cell>
          <cell r="E498">
            <v>3</v>
          </cell>
          <cell r="G498" t="str">
            <v>ABI</v>
          </cell>
        </row>
        <row r="499">
          <cell r="B499">
            <v>22104910</v>
          </cell>
          <cell r="C499" t="str">
            <v>MONTEIRO</v>
          </cell>
          <cell r="D499" t="str">
            <v>LOANE</v>
          </cell>
          <cell r="E499">
            <v>6</v>
          </cell>
          <cell r="G499">
            <v>12</v>
          </cell>
        </row>
        <row r="500">
          <cell r="B500">
            <v>22014343</v>
          </cell>
          <cell r="C500" t="str">
            <v>MONTENERI</v>
          </cell>
          <cell r="D500" t="str">
            <v>MAXIME</v>
          </cell>
          <cell r="E500">
            <v>3</v>
          </cell>
          <cell r="G500" t="str">
            <v>ABI</v>
          </cell>
        </row>
        <row r="501">
          <cell r="B501">
            <v>22118214</v>
          </cell>
          <cell r="C501" t="str">
            <v>MONTES-TERVILLOT</v>
          </cell>
          <cell r="D501" t="str">
            <v>LOU</v>
          </cell>
          <cell r="E501">
            <v>2</v>
          </cell>
          <cell r="G501">
            <v>19</v>
          </cell>
        </row>
        <row r="502">
          <cell r="B502">
            <v>22116030</v>
          </cell>
          <cell r="C502" t="str">
            <v>MONTIEL</v>
          </cell>
          <cell r="D502" t="str">
            <v>ALLAN</v>
          </cell>
          <cell r="E502">
            <v>8</v>
          </cell>
          <cell r="G502">
            <v>14</v>
          </cell>
        </row>
        <row r="503">
          <cell r="B503">
            <v>22118866</v>
          </cell>
          <cell r="C503" t="str">
            <v>MOONIEN</v>
          </cell>
          <cell r="D503" t="str">
            <v>ADAM</v>
          </cell>
          <cell r="E503">
            <v>2</v>
          </cell>
          <cell r="G503" t="str">
            <v>ABI</v>
          </cell>
        </row>
        <row r="504">
          <cell r="B504">
            <v>22103696</v>
          </cell>
          <cell r="C504" t="str">
            <v>MORANTE</v>
          </cell>
          <cell r="D504" t="str">
            <v>LUCAS</v>
          </cell>
          <cell r="E504">
            <v>1</v>
          </cell>
          <cell r="G504">
            <v>18</v>
          </cell>
        </row>
        <row r="505">
          <cell r="B505">
            <v>22006350</v>
          </cell>
          <cell r="C505" t="str">
            <v>MOREAU</v>
          </cell>
          <cell r="D505" t="str">
            <v>SYDNEY</v>
          </cell>
          <cell r="E505">
            <v>2</v>
          </cell>
          <cell r="G505" t="str">
            <v>ABI</v>
          </cell>
        </row>
        <row r="506">
          <cell r="B506">
            <v>22104853</v>
          </cell>
          <cell r="C506" t="str">
            <v>MORGENTHALER</v>
          </cell>
          <cell r="D506" t="str">
            <v>GAËL</v>
          </cell>
          <cell r="E506">
            <v>2</v>
          </cell>
          <cell r="G506">
            <v>16</v>
          </cell>
        </row>
        <row r="507">
          <cell r="B507">
            <v>22107259</v>
          </cell>
          <cell r="C507" t="str">
            <v>MORI</v>
          </cell>
          <cell r="D507" t="str">
            <v>ROBIN</v>
          </cell>
          <cell r="E507">
            <v>4</v>
          </cell>
          <cell r="G507">
            <v>16</v>
          </cell>
        </row>
        <row r="508">
          <cell r="B508">
            <v>22103738</v>
          </cell>
          <cell r="C508" t="str">
            <v>MORIO</v>
          </cell>
          <cell r="D508" t="str">
            <v>EMELINE</v>
          </cell>
          <cell r="E508">
            <v>8</v>
          </cell>
          <cell r="G508">
            <v>10</v>
          </cell>
        </row>
        <row r="509">
          <cell r="B509">
            <v>22107703</v>
          </cell>
          <cell r="C509" t="str">
            <v>MOUTH</v>
          </cell>
          <cell r="D509" t="str">
            <v>QUENTIN</v>
          </cell>
          <cell r="E509">
            <v>6</v>
          </cell>
          <cell r="G509">
            <v>20</v>
          </cell>
        </row>
        <row r="510">
          <cell r="B510">
            <v>22120233</v>
          </cell>
          <cell r="C510" t="str">
            <v>MUKOKA</v>
          </cell>
          <cell r="D510" t="str">
            <v>SERGE</v>
          </cell>
          <cell r="E510">
            <v>10</v>
          </cell>
          <cell r="G510">
            <v>14</v>
          </cell>
        </row>
        <row r="511">
          <cell r="B511">
            <v>22112409</v>
          </cell>
          <cell r="C511" t="str">
            <v>MULENDA</v>
          </cell>
          <cell r="D511" t="str">
            <v>BECUMENCE</v>
          </cell>
          <cell r="E511">
            <v>6</v>
          </cell>
          <cell r="G511">
            <v>22</v>
          </cell>
        </row>
        <row r="512">
          <cell r="B512">
            <v>22111464</v>
          </cell>
          <cell r="C512" t="str">
            <v>MULLENBACH</v>
          </cell>
          <cell r="D512" t="str">
            <v>HUGO</v>
          </cell>
          <cell r="E512">
            <v>6</v>
          </cell>
          <cell r="G512">
            <v>19</v>
          </cell>
        </row>
        <row r="513">
          <cell r="B513">
            <v>22106843</v>
          </cell>
          <cell r="C513" t="str">
            <v>MULLER</v>
          </cell>
          <cell r="D513" t="str">
            <v>ELIOT</v>
          </cell>
          <cell r="E513">
            <v>4</v>
          </cell>
          <cell r="G513">
            <v>18</v>
          </cell>
        </row>
        <row r="514">
          <cell r="B514">
            <v>22107220</v>
          </cell>
          <cell r="C514" t="str">
            <v>MULLER</v>
          </cell>
          <cell r="D514" t="str">
            <v>ETHAN</v>
          </cell>
          <cell r="E514">
            <v>7</v>
          </cell>
          <cell r="G514">
            <v>14</v>
          </cell>
        </row>
        <row r="515">
          <cell r="B515">
            <v>22007280</v>
          </cell>
          <cell r="C515" t="str">
            <v>MULLER</v>
          </cell>
          <cell r="D515" t="str">
            <v>HUGO</v>
          </cell>
          <cell r="E515">
            <v>5</v>
          </cell>
          <cell r="G515" t="str">
            <v>ABI</v>
          </cell>
        </row>
        <row r="516">
          <cell r="B516">
            <v>22105901</v>
          </cell>
          <cell r="C516" t="str">
            <v>MULLER</v>
          </cell>
          <cell r="D516" t="str">
            <v>LOUISON</v>
          </cell>
          <cell r="E516">
            <v>10</v>
          </cell>
          <cell r="G516">
            <v>18</v>
          </cell>
        </row>
        <row r="517">
          <cell r="B517">
            <v>22113184</v>
          </cell>
          <cell r="C517" t="str">
            <v>MULLER</v>
          </cell>
          <cell r="D517" t="str">
            <v>OCEANNE</v>
          </cell>
          <cell r="E517">
            <v>3</v>
          </cell>
          <cell r="G517" t="str">
            <v>ABI</v>
          </cell>
        </row>
        <row r="518">
          <cell r="B518">
            <v>22110624</v>
          </cell>
          <cell r="C518" t="str">
            <v>MULLIQI</v>
          </cell>
          <cell r="D518" t="str">
            <v>LAURENT</v>
          </cell>
          <cell r="E518">
            <v>10</v>
          </cell>
          <cell r="G518" t="str">
            <v>ABI</v>
          </cell>
        </row>
        <row r="519">
          <cell r="B519">
            <v>22118061</v>
          </cell>
          <cell r="C519" t="str">
            <v>MURER</v>
          </cell>
          <cell r="D519" t="str">
            <v>LOUIS</v>
          </cell>
          <cell r="E519">
            <v>9</v>
          </cell>
          <cell r="G519">
            <v>17</v>
          </cell>
        </row>
        <row r="520">
          <cell r="B520">
            <v>22113852</v>
          </cell>
          <cell r="C520" t="str">
            <v>MUSAEV</v>
          </cell>
          <cell r="D520" t="str">
            <v>DENI</v>
          </cell>
          <cell r="E520">
            <v>2</v>
          </cell>
          <cell r="G520">
            <v>16</v>
          </cell>
        </row>
        <row r="521">
          <cell r="B521">
            <v>22114378</v>
          </cell>
          <cell r="C521" t="str">
            <v>NAFATI</v>
          </cell>
          <cell r="D521" t="str">
            <v>ABDEL-BADIH</v>
          </cell>
          <cell r="E521">
            <v>8</v>
          </cell>
          <cell r="G521">
            <v>16</v>
          </cell>
        </row>
        <row r="522">
          <cell r="B522">
            <v>22111919</v>
          </cell>
          <cell r="C522" t="str">
            <v>NAGEL</v>
          </cell>
          <cell r="D522" t="str">
            <v>ARTHUR</v>
          </cell>
          <cell r="E522">
            <v>5</v>
          </cell>
          <cell r="G522">
            <v>19</v>
          </cell>
        </row>
        <row r="523">
          <cell r="B523">
            <v>22008074</v>
          </cell>
          <cell r="C523" t="str">
            <v>NAITLAMAAZ</v>
          </cell>
          <cell r="D523" t="str">
            <v>IMRANE YANIS</v>
          </cell>
          <cell r="E523">
            <v>1</v>
          </cell>
          <cell r="G523" t="str">
            <v>ABI</v>
          </cell>
        </row>
        <row r="524">
          <cell r="B524">
            <v>22120613</v>
          </cell>
          <cell r="C524" t="str">
            <v>NAJEM</v>
          </cell>
          <cell r="D524" t="str">
            <v>IHSANE</v>
          </cell>
          <cell r="E524">
            <v>3</v>
          </cell>
          <cell r="G524">
            <v>15</v>
          </cell>
        </row>
        <row r="525">
          <cell r="B525">
            <v>22107191</v>
          </cell>
          <cell r="C525" t="str">
            <v>NARTH</v>
          </cell>
          <cell r="D525" t="str">
            <v>MATTEO</v>
          </cell>
          <cell r="E525">
            <v>9</v>
          </cell>
          <cell r="G525">
            <v>19</v>
          </cell>
        </row>
        <row r="526">
          <cell r="B526">
            <v>22105421</v>
          </cell>
          <cell r="C526" t="str">
            <v>NAUROY</v>
          </cell>
          <cell r="D526" t="str">
            <v>SALOME</v>
          </cell>
          <cell r="E526">
            <v>1</v>
          </cell>
          <cell r="G526">
            <v>11</v>
          </cell>
        </row>
        <row r="527">
          <cell r="B527">
            <v>22105644</v>
          </cell>
          <cell r="C527" t="str">
            <v>N'DINGA</v>
          </cell>
          <cell r="D527" t="str">
            <v>TSENDZEL</v>
          </cell>
          <cell r="E527">
            <v>10</v>
          </cell>
          <cell r="G527">
            <v>15</v>
          </cell>
        </row>
        <row r="528">
          <cell r="B528">
            <v>22114471</v>
          </cell>
          <cell r="C528" t="str">
            <v>NEGRE</v>
          </cell>
          <cell r="D528" t="str">
            <v>THIBAUT</v>
          </cell>
          <cell r="E528">
            <v>5</v>
          </cell>
          <cell r="G528">
            <v>15</v>
          </cell>
        </row>
        <row r="529">
          <cell r="B529">
            <v>22009683</v>
          </cell>
          <cell r="C529" t="str">
            <v>NÉROME</v>
          </cell>
          <cell r="D529" t="str">
            <v>JORY</v>
          </cell>
          <cell r="E529">
            <v>4</v>
          </cell>
          <cell r="G529" t="str">
            <v>ABI</v>
          </cell>
        </row>
        <row r="530">
          <cell r="B530">
            <v>22117804</v>
          </cell>
          <cell r="C530" t="str">
            <v>NGUIAMBA</v>
          </cell>
          <cell r="D530" t="str">
            <v>BASTIEN</v>
          </cell>
          <cell r="E530">
            <v>5</v>
          </cell>
          <cell r="G530">
            <v>18</v>
          </cell>
        </row>
        <row r="531">
          <cell r="B531">
            <v>22115358</v>
          </cell>
          <cell r="C531" t="str">
            <v>NICKLER</v>
          </cell>
          <cell r="D531" t="str">
            <v>LANA</v>
          </cell>
          <cell r="E531">
            <v>6</v>
          </cell>
          <cell r="G531">
            <v>12</v>
          </cell>
        </row>
        <row r="532">
          <cell r="B532">
            <v>22014202</v>
          </cell>
          <cell r="C532" t="str">
            <v>NKODIA</v>
          </cell>
          <cell r="D532" t="str">
            <v>JASON</v>
          </cell>
          <cell r="E532">
            <v>7</v>
          </cell>
          <cell r="G532">
            <v>20</v>
          </cell>
        </row>
        <row r="533">
          <cell r="B533">
            <v>22116601</v>
          </cell>
          <cell r="C533" t="str">
            <v>NOE</v>
          </cell>
          <cell r="D533" t="str">
            <v>YANNIS</v>
          </cell>
          <cell r="E533">
            <v>9</v>
          </cell>
          <cell r="G533">
            <v>11</v>
          </cell>
        </row>
        <row r="534">
          <cell r="B534">
            <v>22109001</v>
          </cell>
          <cell r="C534" t="str">
            <v>NOEL</v>
          </cell>
          <cell r="D534" t="str">
            <v>JADE</v>
          </cell>
          <cell r="E534">
            <v>7</v>
          </cell>
          <cell r="G534">
            <v>10</v>
          </cell>
        </row>
        <row r="535">
          <cell r="B535">
            <v>22117420</v>
          </cell>
          <cell r="C535" t="str">
            <v>NONNENMACHER</v>
          </cell>
          <cell r="D535" t="str">
            <v>BRUNO</v>
          </cell>
          <cell r="E535">
            <v>8</v>
          </cell>
          <cell r="G535">
            <v>17</v>
          </cell>
        </row>
        <row r="536">
          <cell r="B536">
            <v>22108149</v>
          </cell>
          <cell r="C536" t="str">
            <v>OBERTIN</v>
          </cell>
          <cell r="D536" t="str">
            <v>GABIN</v>
          </cell>
          <cell r="E536">
            <v>9</v>
          </cell>
          <cell r="G536">
            <v>23</v>
          </cell>
        </row>
        <row r="537">
          <cell r="B537">
            <v>22013113</v>
          </cell>
          <cell r="C537" t="str">
            <v>OBRY</v>
          </cell>
          <cell r="D537" t="str">
            <v>CLEMENT</v>
          </cell>
          <cell r="E537">
            <v>2</v>
          </cell>
          <cell r="G537">
            <v>16</v>
          </cell>
        </row>
        <row r="538">
          <cell r="B538">
            <v>22111449</v>
          </cell>
          <cell r="C538" t="str">
            <v>OELRICH</v>
          </cell>
          <cell r="D538" t="str">
            <v>MATTIS</v>
          </cell>
          <cell r="E538">
            <v>5</v>
          </cell>
          <cell r="G538">
            <v>17</v>
          </cell>
        </row>
        <row r="539">
          <cell r="B539">
            <v>22106785</v>
          </cell>
          <cell r="C539" t="str">
            <v>OGRZALL</v>
          </cell>
          <cell r="D539" t="str">
            <v>SAMUEL</v>
          </cell>
          <cell r="E539">
            <v>5</v>
          </cell>
          <cell r="G539" t="str">
            <v>ABI</v>
          </cell>
        </row>
        <row r="540">
          <cell r="B540">
            <v>22105128</v>
          </cell>
          <cell r="C540" t="str">
            <v>OSTERMANN</v>
          </cell>
          <cell r="D540" t="str">
            <v>TIMOTHÉ</v>
          </cell>
          <cell r="E540">
            <v>8</v>
          </cell>
          <cell r="G540">
            <v>17</v>
          </cell>
        </row>
        <row r="541">
          <cell r="B541">
            <v>22107070</v>
          </cell>
          <cell r="C541" t="str">
            <v>OTTINGER</v>
          </cell>
          <cell r="D541" t="str">
            <v>EMILIEN</v>
          </cell>
          <cell r="E541">
            <v>3</v>
          </cell>
          <cell r="G541">
            <v>14</v>
          </cell>
        </row>
        <row r="542">
          <cell r="B542">
            <v>22014390</v>
          </cell>
          <cell r="C542" t="str">
            <v>OUALDKADI</v>
          </cell>
          <cell r="D542" t="str">
            <v>SHIREL</v>
          </cell>
          <cell r="E542">
            <v>7</v>
          </cell>
          <cell r="G542">
            <v>10</v>
          </cell>
        </row>
        <row r="543">
          <cell r="B543">
            <v>22106302</v>
          </cell>
          <cell r="C543" t="str">
            <v>OUDET</v>
          </cell>
          <cell r="D543" t="str">
            <v>OCÉANE</v>
          </cell>
          <cell r="E543">
            <v>6</v>
          </cell>
          <cell r="G543">
            <v>11</v>
          </cell>
        </row>
        <row r="544">
          <cell r="B544">
            <v>22109340</v>
          </cell>
          <cell r="C544" t="str">
            <v>OUEDRAOGO--SEILLY</v>
          </cell>
          <cell r="D544" t="str">
            <v>NINA</v>
          </cell>
          <cell r="E544">
            <v>10</v>
          </cell>
          <cell r="G544">
            <v>14</v>
          </cell>
        </row>
        <row r="545">
          <cell r="B545">
            <v>22118571</v>
          </cell>
          <cell r="C545" t="str">
            <v>OZDEMIR</v>
          </cell>
          <cell r="D545" t="str">
            <v>SELENA</v>
          </cell>
          <cell r="E545">
            <v>7</v>
          </cell>
          <cell r="G545">
            <v>10</v>
          </cell>
        </row>
        <row r="546">
          <cell r="B546">
            <v>22111091</v>
          </cell>
          <cell r="C546" t="str">
            <v>PAGGIN</v>
          </cell>
          <cell r="D546" t="str">
            <v>THIBAUT</v>
          </cell>
          <cell r="E546">
            <v>10</v>
          </cell>
          <cell r="G546">
            <v>21</v>
          </cell>
        </row>
        <row r="547">
          <cell r="B547">
            <v>22111380</v>
          </cell>
          <cell r="C547" t="str">
            <v>PAMART</v>
          </cell>
          <cell r="D547" t="str">
            <v>FLORIAN</v>
          </cell>
          <cell r="E547">
            <v>8</v>
          </cell>
          <cell r="G547">
            <v>17</v>
          </cell>
        </row>
        <row r="548">
          <cell r="B548">
            <v>22111792</v>
          </cell>
          <cell r="C548" t="str">
            <v>PANSA</v>
          </cell>
          <cell r="D548" t="str">
            <v>FRANCHESCO</v>
          </cell>
          <cell r="E548">
            <v>1</v>
          </cell>
          <cell r="G548">
            <v>17</v>
          </cell>
        </row>
        <row r="549">
          <cell r="B549">
            <v>22110649</v>
          </cell>
          <cell r="C549" t="str">
            <v>PARENA</v>
          </cell>
          <cell r="D549" t="str">
            <v>RAOUL</v>
          </cell>
          <cell r="E549">
            <v>5</v>
          </cell>
          <cell r="G549">
            <v>20</v>
          </cell>
        </row>
        <row r="550">
          <cell r="B550">
            <v>22007234</v>
          </cell>
          <cell r="C550" t="str">
            <v>PARQUIER</v>
          </cell>
          <cell r="D550" t="str">
            <v>MARGO</v>
          </cell>
          <cell r="E550">
            <v>5</v>
          </cell>
          <cell r="G550" t="str">
            <v>ABI</v>
          </cell>
        </row>
        <row r="551">
          <cell r="B551">
            <v>22015397</v>
          </cell>
          <cell r="C551" t="str">
            <v>PECHIN</v>
          </cell>
          <cell r="D551" t="str">
            <v>KYLIAN</v>
          </cell>
          <cell r="E551">
            <v>8</v>
          </cell>
          <cell r="G551">
            <v>14</v>
          </cell>
        </row>
        <row r="552">
          <cell r="B552">
            <v>22113551</v>
          </cell>
          <cell r="C552" t="str">
            <v>PELAMATTI</v>
          </cell>
          <cell r="D552" t="str">
            <v>KATIE</v>
          </cell>
          <cell r="E552">
            <v>1</v>
          </cell>
          <cell r="G552">
            <v>15</v>
          </cell>
        </row>
        <row r="553">
          <cell r="B553">
            <v>22110712</v>
          </cell>
          <cell r="C553" t="str">
            <v>PELKA</v>
          </cell>
          <cell r="D553" t="str">
            <v>EDWIN</v>
          </cell>
          <cell r="E553">
            <v>10</v>
          </cell>
          <cell r="G553">
            <v>19</v>
          </cell>
        </row>
        <row r="554">
          <cell r="B554">
            <v>22111418</v>
          </cell>
          <cell r="C554" t="str">
            <v>PERINET</v>
          </cell>
          <cell r="D554" t="str">
            <v>MATTEO</v>
          </cell>
          <cell r="E554">
            <v>10</v>
          </cell>
          <cell r="G554">
            <v>21</v>
          </cell>
        </row>
        <row r="555">
          <cell r="B555">
            <v>22015482</v>
          </cell>
          <cell r="C555" t="str">
            <v>PERNOT</v>
          </cell>
          <cell r="D555" t="str">
            <v>ANAÏS</v>
          </cell>
          <cell r="E555">
            <v>3</v>
          </cell>
          <cell r="G555">
            <v>8</v>
          </cell>
        </row>
        <row r="556">
          <cell r="B556">
            <v>22108441</v>
          </cell>
          <cell r="C556" t="str">
            <v>PESCH</v>
          </cell>
          <cell r="D556" t="str">
            <v>KOLYA</v>
          </cell>
          <cell r="E556">
            <v>4</v>
          </cell>
          <cell r="G556">
            <v>15</v>
          </cell>
        </row>
        <row r="557">
          <cell r="B557">
            <v>22011784</v>
          </cell>
          <cell r="C557" t="str">
            <v>PESTELARD</v>
          </cell>
          <cell r="D557" t="str">
            <v>LOUIS</v>
          </cell>
          <cell r="E557">
            <v>1</v>
          </cell>
          <cell r="G557">
            <v>19</v>
          </cell>
        </row>
        <row r="558">
          <cell r="B558">
            <v>22105549</v>
          </cell>
          <cell r="C558" t="str">
            <v>PFLIMLIN</v>
          </cell>
          <cell r="D558" t="str">
            <v>LÉA</v>
          </cell>
          <cell r="E558">
            <v>10</v>
          </cell>
          <cell r="G558">
            <v>13</v>
          </cell>
        </row>
        <row r="559">
          <cell r="B559">
            <v>22107987</v>
          </cell>
          <cell r="C559" t="str">
            <v>PHAL</v>
          </cell>
          <cell r="D559" t="str">
            <v>LAURYN</v>
          </cell>
          <cell r="E559">
            <v>6</v>
          </cell>
          <cell r="G559">
            <v>14</v>
          </cell>
        </row>
        <row r="560">
          <cell r="B560">
            <v>22105268</v>
          </cell>
          <cell r="C560" t="str">
            <v>PIAZZON</v>
          </cell>
          <cell r="D560" t="str">
            <v>ROMAIN</v>
          </cell>
          <cell r="E560">
            <v>1</v>
          </cell>
          <cell r="G560">
            <v>15</v>
          </cell>
        </row>
        <row r="561">
          <cell r="B561">
            <v>22107652</v>
          </cell>
          <cell r="C561" t="str">
            <v>PLOTZE</v>
          </cell>
          <cell r="D561" t="str">
            <v>TINO</v>
          </cell>
          <cell r="E561">
            <v>1</v>
          </cell>
          <cell r="G561">
            <v>15</v>
          </cell>
        </row>
        <row r="562">
          <cell r="B562">
            <v>22109164</v>
          </cell>
          <cell r="C562" t="str">
            <v>POIRÉ</v>
          </cell>
          <cell r="D562" t="str">
            <v>LOÏS</v>
          </cell>
          <cell r="E562">
            <v>5</v>
          </cell>
          <cell r="G562">
            <v>16</v>
          </cell>
        </row>
        <row r="563">
          <cell r="B563">
            <v>22010816</v>
          </cell>
          <cell r="C563" t="str">
            <v>PROVOT</v>
          </cell>
          <cell r="D563" t="str">
            <v>DAVID</v>
          </cell>
          <cell r="E563">
            <v>4</v>
          </cell>
          <cell r="G563" t="str">
            <v>ABI</v>
          </cell>
        </row>
        <row r="564">
          <cell r="B564">
            <v>22004276</v>
          </cell>
          <cell r="C564" t="str">
            <v>PUGLIESE</v>
          </cell>
          <cell r="D564" t="str">
            <v>JOHANN</v>
          </cell>
          <cell r="E564">
            <v>1</v>
          </cell>
          <cell r="G564">
            <v>16</v>
          </cell>
        </row>
        <row r="565">
          <cell r="B565">
            <v>22112317</v>
          </cell>
          <cell r="C565" t="str">
            <v>QUENAULT</v>
          </cell>
          <cell r="D565" t="str">
            <v>RAPHAEL</v>
          </cell>
          <cell r="E565">
            <v>3</v>
          </cell>
          <cell r="G565">
            <v>17</v>
          </cell>
        </row>
        <row r="566">
          <cell r="B566">
            <v>22007307</v>
          </cell>
          <cell r="C566" t="str">
            <v>RACON</v>
          </cell>
          <cell r="D566" t="str">
            <v>SAMUEL</v>
          </cell>
          <cell r="E566">
            <v>7</v>
          </cell>
          <cell r="G566">
            <v>10</v>
          </cell>
        </row>
        <row r="567">
          <cell r="B567">
            <v>22003012</v>
          </cell>
          <cell r="C567" t="str">
            <v>RAFFIN</v>
          </cell>
          <cell r="D567" t="str">
            <v>JULIEN</v>
          </cell>
          <cell r="E567">
            <v>8</v>
          </cell>
          <cell r="G567">
            <v>13</v>
          </cell>
        </row>
        <row r="568">
          <cell r="B568">
            <v>22005264</v>
          </cell>
          <cell r="C568" t="str">
            <v>RAMBOARISON-LALAO</v>
          </cell>
          <cell r="D568" t="str">
            <v>LIVA</v>
          </cell>
          <cell r="E568">
            <v>10</v>
          </cell>
          <cell r="G568">
            <v>17</v>
          </cell>
        </row>
        <row r="569">
          <cell r="B569">
            <v>22110279</v>
          </cell>
          <cell r="C569" t="str">
            <v>RAOMERISON RAZAFINIMANANA</v>
          </cell>
          <cell r="D569" t="str">
            <v>DAVID</v>
          </cell>
          <cell r="E569">
            <v>9</v>
          </cell>
          <cell r="G569">
            <v>17</v>
          </cell>
        </row>
        <row r="570">
          <cell r="B570">
            <v>22114024</v>
          </cell>
          <cell r="C570" t="str">
            <v>RAPPOLD</v>
          </cell>
          <cell r="D570" t="str">
            <v>OCEANE</v>
          </cell>
          <cell r="E570">
            <v>7</v>
          </cell>
          <cell r="G570">
            <v>10</v>
          </cell>
        </row>
        <row r="571">
          <cell r="B571">
            <v>22009681</v>
          </cell>
          <cell r="C571" t="str">
            <v>RASSON</v>
          </cell>
          <cell r="D571" t="str">
            <v>MARIE</v>
          </cell>
          <cell r="E571">
            <v>7</v>
          </cell>
          <cell r="G571" t="str">
            <v>ABI</v>
          </cell>
        </row>
        <row r="572">
          <cell r="B572">
            <v>22111832</v>
          </cell>
          <cell r="C572" t="str">
            <v>RATTIER</v>
          </cell>
          <cell r="D572" t="str">
            <v>LUCAS</v>
          </cell>
          <cell r="E572">
            <v>7</v>
          </cell>
          <cell r="G572">
            <v>16</v>
          </cell>
        </row>
        <row r="573">
          <cell r="B573">
            <v>22017022</v>
          </cell>
          <cell r="C573" t="str">
            <v>RAZEM</v>
          </cell>
          <cell r="D573" t="str">
            <v>RAYAN</v>
          </cell>
          <cell r="E573">
            <v>10</v>
          </cell>
          <cell r="G573">
            <v>14</v>
          </cell>
        </row>
        <row r="574">
          <cell r="B574">
            <v>22108160</v>
          </cell>
          <cell r="C574" t="str">
            <v>REGNERY</v>
          </cell>
          <cell r="D574" t="str">
            <v>TOM</v>
          </cell>
          <cell r="E574">
            <v>7</v>
          </cell>
          <cell r="G574" t="str">
            <v>ABI</v>
          </cell>
        </row>
        <row r="575">
          <cell r="B575">
            <v>22002432</v>
          </cell>
          <cell r="C575" t="str">
            <v>REICHEL</v>
          </cell>
          <cell r="D575" t="str">
            <v>DESIREE</v>
          </cell>
          <cell r="E575">
            <v>4</v>
          </cell>
          <cell r="G575" t="str">
            <v>ABI</v>
          </cell>
        </row>
        <row r="576">
          <cell r="B576">
            <v>21815151</v>
          </cell>
          <cell r="C576" t="str">
            <v>REIMAN BARRANTES</v>
          </cell>
          <cell r="D576" t="str">
            <v>AMANDA</v>
          </cell>
          <cell r="E576">
            <v>5</v>
          </cell>
          <cell r="G576" t="str">
            <v>ABI</v>
          </cell>
        </row>
        <row r="577">
          <cell r="B577">
            <v>22110611</v>
          </cell>
          <cell r="C577" t="str">
            <v>REIMINGER</v>
          </cell>
          <cell r="D577" t="str">
            <v>BENJAMIN</v>
          </cell>
          <cell r="E577">
            <v>8</v>
          </cell>
          <cell r="G577">
            <v>16</v>
          </cell>
        </row>
        <row r="578">
          <cell r="B578">
            <v>22106277</v>
          </cell>
          <cell r="C578" t="str">
            <v>REUTENAUER</v>
          </cell>
          <cell r="D578" t="str">
            <v>ROMAIN</v>
          </cell>
          <cell r="E578">
            <v>9</v>
          </cell>
          <cell r="G578">
            <v>15</v>
          </cell>
        </row>
        <row r="579">
          <cell r="B579">
            <v>22108113</v>
          </cell>
          <cell r="C579" t="str">
            <v>REZICINER</v>
          </cell>
          <cell r="D579" t="str">
            <v>LISA</v>
          </cell>
          <cell r="E579">
            <v>2</v>
          </cell>
          <cell r="G579" t="str">
            <v>ABI</v>
          </cell>
        </row>
        <row r="580">
          <cell r="B580">
            <v>22110242</v>
          </cell>
          <cell r="C580" t="str">
            <v>RIBEIRO</v>
          </cell>
          <cell r="D580" t="str">
            <v>HUGO</v>
          </cell>
          <cell r="E580">
            <v>1</v>
          </cell>
          <cell r="G580">
            <v>16</v>
          </cell>
        </row>
        <row r="581">
          <cell r="B581">
            <v>22108294</v>
          </cell>
          <cell r="C581" t="str">
            <v>RINCKEL</v>
          </cell>
          <cell r="D581" t="str">
            <v>CORENTIN</v>
          </cell>
          <cell r="E581">
            <v>6</v>
          </cell>
          <cell r="G581">
            <v>17</v>
          </cell>
        </row>
        <row r="582">
          <cell r="B582">
            <v>22010303</v>
          </cell>
          <cell r="C582" t="str">
            <v>RITTER</v>
          </cell>
          <cell r="D582" t="str">
            <v>JESSY</v>
          </cell>
          <cell r="E582">
            <v>3</v>
          </cell>
          <cell r="G582" t="str">
            <v>ABI</v>
          </cell>
        </row>
        <row r="583">
          <cell r="B583">
            <v>22104387</v>
          </cell>
          <cell r="C583" t="str">
            <v>RITZENTHALER</v>
          </cell>
          <cell r="D583" t="str">
            <v>EVA</v>
          </cell>
          <cell r="E583">
            <v>3</v>
          </cell>
          <cell r="G583">
            <v>10</v>
          </cell>
        </row>
        <row r="584">
          <cell r="B584">
            <v>22107627</v>
          </cell>
          <cell r="C584" t="str">
            <v>RIVERA</v>
          </cell>
          <cell r="D584" t="str">
            <v>JONATHAN</v>
          </cell>
          <cell r="E584">
            <v>7</v>
          </cell>
          <cell r="G584">
            <v>18</v>
          </cell>
        </row>
        <row r="585">
          <cell r="B585">
            <v>22108513</v>
          </cell>
          <cell r="C585" t="str">
            <v>RIVIERE</v>
          </cell>
          <cell r="D585" t="str">
            <v>GABRIEL</v>
          </cell>
          <cell r="E585">
            <v>10</v>
          </cell>
          <cell r="G585">
            <v>15</v>
          </cell>
        </row>
        <row r="586">
          <cell r="B586">
            <v>22100223</v>
          </cell>
          <cell r="C586" t="str">
            <v>RODIER</v>
          </cell>
          <cell r="D586" t="str">
            <v>BORIS</v>
          </cell>
          <cell r="E586">
            <v>7</v>
          </cell>
          <cell r="G586">
            <v>15</v>
          </cell>
        </row>
        <row r="587">
          <cell r="B587">
            <v>22108777</v>
          </cell>
          <cell r="C587" t="str">
            <v>ROECKLIN</v>
          </cell>
          <cell r="D587" t="str">
            <v>SANTIAGO</v>
          </cell>
          <cell r="E587">
            <v>8</v>
          </cell>
          <cell r="G587">
            <v>16</v>
          </cell>
        </row>
        <row r="588">
          <cell r="B588">
            <v>22015109</v>
          </cell>
          <cell r="C588" t="str">
            <v>ROGOL</v>
          </cell>
          <cell r="D588" t="str">
            <v>ANDERSON</v>
          </cell>
          <cell r="E588">
            <v>7</v>
          </cell>
          <cell r="G588">
            <v>13</v>
          </cell>
        </row>
        <row r="589">
          <cell r="B589">
            <v>22000279</v>
          </cell>
          <cell r="C589" t="str">
            <v>ROMANO</v>
          </cell>
          <cell r="D589" t="str">
            <v>BASTIEN</v>
          </cell>
          <cell r="E589">
            <v>7</v>
          </cell>
          <cell r="G589">
            <v>20</v>
          </cell>
        </row>
        <row r="590">
          <cell r="B590">
            <v>21905808</v>
          </cell>
          <cell r="C590" t="str">
            <v>ROOS</v>
          </cell>
          <cell r="D590" t="str">
            <v>LOU-MAAIA</v>
          </cell>
          <cell r="E590">
            <v>1</v>
          </cell>
          <cell r="G590">
            <v>15</v>
          </cell>
        </row>
        <row r="591">
          <cell r="B591">
            <v>22000641</v>
          </cell>
          <cell r="C591" t="str">
            <v>ROSENBERG</v>
          </cell>
          <cell r="D591" t="str">
            <v>ROBERTO</v>
          </cell>
          <cell r="E591">
            <v>3</v>
          </cell>
          <cell r="G591" t="str">
            <v>ABI</v>
          </cell>
        </row>
        <row r="592">
          <cell r="B592">
            <v>21910456</v>
          </cell>
          <cell r="C592" t="str">
            <v>ROTH</v>
          </cell>
          <cell r="D592" t="str">
            <v>LUCAS</v>
          </cell>
          <cell r="E592">
            <v>10</v>
          </cell>
          <cell r="G592" t="str">
            <v>ABI</v>
          </cell>
        </row>
        <row r="593">
          <cell r="B593">
            <v>22106800</v>
          </cell>
          <cell r="C593" t="str">
            <v>ROTH</v>
          </cell>
          <cell r="D593" t="str">
            <v>NICOLAS</v>
          </cell>
          <cell r="E593">
            <v>7</v>
          </cell>
          <cell r="G593">
            <v>16</v>
          </cell>
        </row>
        <row r="594">
          <cell r="B594">
            <v>22103564</v>
          </cell>
          <cell r="C594" t="str">
            <v>RUCH</v>
          </cell>
          <cell r="D594" t="str">
            <v>DAVID</v>
          </cell>
          <cell r="E594">
            <v>1</v>
          </cell>
          <cell r="G594">
            <v>15</v>
          </cell>
        </row>
        <row r="595">
          <cell r="B595">
            <v>22111723</v>
          </cell>
          <cell r="C595" t="str">
            <v>RUCH</v>
          </cell>
          <cell r="D595" t="str">
            <v>VICTOR</v>
          </cell>
          <cell r="E595">
            <v>3</v>
          </cell>
          <cell r="G595">
            <v>19</v>
          </cell>
        </row>
        <row r="596">
          <cell r="B596">
            <v>22103794</v>
          </cell>
          <cell r="C596" t="str">
            <v>RUHL</v>
          </cell>
          <cell r="D596" t="str">
            <v>ELYNE</v>
          </cell>
          <cell r="E596">
            <v>10</v>
          </cell>
          <cell r="G596">
            <v>11</v>
          </cell>
        </row>
        <row r="597">
          <cell r="B597">
            <v>22010546</v>
          </cell>
          <cell r="C597" t="str">
            <v>SAADALLAH</v>
          </cell>
          <cell r="D597" t="str">
            <v>ASSAN</v>
          </cell>
          <cell r="E597">
            <v>6</v>
          </cell>
          <cell r="G597" t="str">
            <v>ABI</v>
          </cell>
        </row>
        <row r="598">
          <cell r="B598">
            <v>22109241</v>
          </cell>
          <cell r="C598" t="str">
            <v>SADERI</v>
          </cell>
          <cell r="D598" t="str">
            <v>BRUNO</v>
          </cell>
          <cell r="E598">
            <v>1</v>
          </cell>
          <cell r="G598">
            <v>12</v>
          </cell>
        </row>
        <row r="599">
          <cell r="B599">
            <v>22117906</v>
          </cell>
          <cell r="C599" t="str">
            <v>SADIKI</v>
          </cell>
          <cell r="D599" t="str">
            <v>VALDON</v>
          </cell>
          <cell r="E599">
            <v>10</v>
          </cell>
          <cell r="G599">
            <v>11</v>
          </cell>
        </row>
        <row r="600">
          <cell r="B600">
            <v>22108557</v>
          </cell>
          <cell r="C600" t="str">
            <v>SAID</v>
          </cell>
          <cell r="D600" t="str">
            <v>GABRIEL</v>
          </cell>
          <cell r="E600">
            <v>9</v>
          </cell>
          <cell r="G600">
            <v>19</v>
          </cell>
        </row>
        <row r="601">
          <cell r="B601">
            <v>22011330</v>
          </cell>
          <cell r="C601" t="str">
            <v>SANTORO</v>
          </cell>
          <cell r="D601" t="str">
            <v>BASILE</v>
          </cell>
          <cell r="E601">
            <v>4</v>
          </cell>
          <cell r="G601" t="str">
            <v>ABI</v>
          </cell>
        </row>
        <row r="602">
          <cell r="B602">
            <v>22110341</v>
          </cell>
          <cell r="C602" t="str">
            <v>SAOUI</v>
          </cell>
          <cell r="D602" t="str">
            <v>ACHRAF</v>
          </cell>
          <cell r="E602">
            <v>8</v>
          </cell>
          <cell r="G602">
            <v>16</v>
          </cell>
        </row>
        <row r="603">
          <cell r="B603">
            <v>22002388</v>
          </cell>
          <cell r="C603" t="str">
            <v>SARAFALY</v>
          </cell>
          <cell r="D603" t="str">
            <v>GAUTIER</v>
          </cell>
          <cell r="E603">
            <v>5</v>
          </cell>
          <cell r="G603">
            <v>14</v>
          </cell>
        </row>
        <row r="604">
          <cell r="B604">
            <v>22104247</v>
          </cell>
          <cell r="C604" t="str">
            <v>SARRAS</v>
          </cell>
          <cell r="D604" t="str">
            <v>NOLAN</v>
          </cell>
          <cell r="E604">
            <v>7</v>
          </cell>
          <cell r="G604">
            <v>18</v>
          </cell>
        </row>
        <row r="605">
          <cell r="B605">
            <v>21910242</v>
          </cell>
          <cell r="C605" t="str">
            <v>SASORITH</v>
          </cell>
          <cell r="D605" t="str">
            <v>PATIPHANE</v>
          </cell>
          <cell r="E605">
            <v>7</v>
          </cell>
          <cell r="G605">
            <v>13</v>
          </cell>
        </row>
        <row r="606">
          <cell r="B606">
            <v>22017400</v>
          </cell>
          <cell r="C606" t="str">
            <v>SASORITH</v>
          </cell>
          <cell r="D606" t="str">
            <v>TAO-FIK</v>
          </cell>
          <cell r="E606">
            <v>10</v>
          </cell>
          <cell r="G606" t="str">
            <v>ABI</v>
          </cell>
        </row>
        <row r="607">
          <cell r="B607">
            <v>22113056</v>
          </cell>
          <cell r="C607" t="str">
            <v>SAUTER</v>
          </cell>
          <cell r="D607" t="str">
            <v>ELISE</v>
          </cell>
          <cell r="E607">
            <v>1</v>
          </cell>
          <cell r="G607">
            <v>12</v>
          </cell>
        </row>
        <row r="608">
          <cell r="B608">
            <v>21910480</v>
          </cell>
          <cell r="C608" t="str">
            <v>SCHATZ</v>
          </cell>
          <cell r="D608" t="str">
            <v>ANTONIN</v>
          </cell>
          <cell r="E608">
            <v>3</v>
          </cell>
          <cell r="G608" t="str">
            <v>ABI</v>
          </cell>
        </row>
        <row r="609">
          <cell r="B609">
            <v>21909938</v>
          </cell>
          <cell r="C609" t="str">
            <v>SCHAUB</v>
          </cell>
          <cell r="D609" t="str">
            <v>TRISTAN</v>
          </cell>
          <cell r="E609">
            <v>3</v>
          </cell>
          <cell r="G609" t="str">
            <v>ABI</v>
          </cell>
        </row>
        <row r="610">
          <cell r="B610">
            <v>22105018</v>
          </cell>
          <cell r="C610" t="str">
            <v>SCHAULY</v>
          </cell>
          <cell r="D610" t="str">
            <v>LUCAS</v>
          </cell>
          <cell r="E610">
            <v>3</v>
          </cell>
          <cell r="G610">
            <v>15</v>
          </cell>
        </row>
        <row r="611">
          <cell r="B611">
            <v>22105333</v>
          </cell>
          <cell r="C611" t="str">
            <v>SCHENHERR</v>
          </cell>
          <cell r="D611" t="str">
            <v>TÉO</v>
          </cell>
          <cell r="E611">
            <v>7</v>
          </cell>
          <cell r="G611">
            <v>16</v>
          </cell>
        </row>
        <row r="612">
          <cell r="B612">
            <v>22009118</v>
          </cell>
          <cell r="C612" t="str">
            <v>SCHEUER</v>
          </cell>
          <cell r="D612" t="str">
            <v>JADE</v>
          </cell>
          <cell r="E612">
            <v>5</v>
          </cell>
          <cell r="G612">
            <v>15</v>
          </cell>
        </row>
        <row r="613">
          <cell r="B613">
            <v>22010980</v>
          </cell>
          <cell r="C613" t="str">
            <v>SCHICKEL</v>
          </cell>
          <cell r="D613" t="str">
            <v>YANN</v>
          </cell>
          <cell r="E613">
            <v>3</v>
          </cell>
          <cell r="G613">
            <v>12</v>
          </cell>
        </row>
        <row r="614">
          <cell r="B614">
            <v>22002365</v>
          </cell>
          <cell r="C614" t="str">
            <v>SCHINDELMEYER</v>
          </cell>
          <cell r="D614" t="str">
            <v>YANIS</v>
          </cell>
          <cell r="E614">
            <v>3</v>
          </cell>
          <cell r="G614" t="str">
            <v>ABI</v>
          </cell>
        </row>
        <row r="615">
          <cell r="B615">
            <v>22005569</v>
          </cell>
          <cell r="C615" t="str">
            <v>SCHMID</v>
          </cell>
          <cell r="D615" t="str">
            <v>ANGELIKA</v>
          </cell>
          <cell r="E615">
            <v>3</v>
          </cell>
          <cell r="G615" t="str">
            <v>ABI</v>
          </cell>
        </row>
        <row r="616">
          <cell r="B616">
            <v>22006231</v>
          </cell>
          <cell r="C616" t="str">
            <v>SCHMITT</v>
          </cell>
          <cell r="D616" t="str">
            <v>ARNO</v>
          </cell>
          <cell r="E616">
            <v>4</v>
          </cell>
          <cell r="G616">
            <v>15</v>
          </cell>
        </row>
        <row r="617">
          <cell r="B617">
            <v>22110450</v>
          </cell>
          <cell r="C617" t="str">
            <v>SCHMITT</v>
          </cell>
          <cell r="D617" t="str">
            <v>ELIAN</v>
          </cell>
          <cell r="E617">
            <v>6</v>
          </cell>
          <cell r="G617">
            <v>20</v>
          </cell>
        </row>
        <row r="618">
          <cell r="B618">
            <v>22013186</v>
          </cell>
          <cell r="C618" t="str">
            <v>SCHMITT</v>
          </cell>
          <cell r="D618" t="str">
            <v>ELODIE</v>
          </cell>
          <cell r="E618">
            <v>1</v>
          </cell>
          <cell r="G618" t="str">
            <v>ABI</v>
          </cell>
        </row>
        <row r="619">
          <cell r="B619">
            <v>22112329</v>
          </cell>
          <cell r="C619" t="str">
            <v>SCHNEIDER</v>
          </cell>
          <cell r="D619" t="str">
            <v>INES</v>
          </cell>
          <cell r="E619">
            <v>7</v>
          </cell>
          <cell r="G619">
            <v>8</v>
          </cell>
        </row>
        <row r="620">
          <cell r="B620">
            <v>22118208</v>
          </cell>
          <cell r="C620" t="str">
            <v>SCHNEIDER</v>
          </cell>
          <cell r="D620" t="str">
            <v>MATTHIEU</v>
          </cell>
          <cell r="E620">
            <v>3</v>
          </cell>
          <cell r="G620">
            <v>16</v>
          </cell>
        </row>
        <row r="621">
          <cell r="B621">
            <v>22107678</v>
          </cell>
          <cell r="C621" t="str">
            <v>SCHNEIDER</v>
          </cell>
          <cell r="D621" t="str">
            <v>ROMAIN</v>
          </cell>
          <cell r="E621">
            <v>6</v>
          </cell>
          <cell r="G621">
            <v>15</v>
          </cell>
        </row>
        <row r="622">
          <cell r="B622">
            <v>21907489</v>
          </cell>
          <cell r="C622" t="str">
            <v>SCHNEIDERLIN</v>
          </cell>
          <cell r="D622" t="str">
            <v>JORDAN</v>
          </cell>
          <cell r="E622">
            <v>1</v>
          </cell>
          <cell r="G622" t="str">
            <v>ABI</v>
          </cell>
        </row>
        <row r="623">
          <cell r="B623">
            <v>22001342</v>
          </cell>
          <cell r="C623" t="str">
            <v>SCHNELLER</v>
          </cell>
          <cell r="D623" t="str">
            <v>ARTHUR</v>
          </cell>
          <cell r="E623">
            <v>5</v>
          </cell>
          <cell r="G623" t="str">
            <v>ABI</v>
          </cell>
        </row>
        <row r="624">
          <cell r="B624">
            <v>22104960</v>
          </cell>
          <cell r="C624" t="str">
            <v>SCHOENEBECK</v>
          </cell>
          <cell r="D624" t="str">
            <v>MATHÉO</v>
          </cell>
          <cell r="E624">
            <v>7</v>
          </cell>
          <cell r="G624">
            <v>13</v>
          </cell>
        </row>
        <row r="625">
          <cell r="B625">
            <v>22106861</v>
          </cell>
          <cell r="C625" t="str">
            <v>SCHOEPFER</v>
          </cell>
          <cell r="D625" t="str">
            <v>ADRIEN</v>
          </cell>
          <cell r="E625">
            <v>1</v>
          </cell>
          <cell r="G625">
            <v>18</v>
          </cell>
        </row>
        <row r="626">
          <cell r="B626">
            <v>22113336</v>
          </cell>
          <cell r="C626" t="str">
            <v>SCHUBNEL</v>
          </cell>
          <cell r="D626" t="str">
            <v>VICTOR</v>
          </cell>
          <cell r="E626">
            <v>2</v>
          </cell>
          <cell r="G626" t="str">
            <v>ABI</v>
          </cell>
        </row>
        <row r="627">
          <cell r="B627">
            <v>22103880</v>
          </cell>
          <cell r="C627" t="str">
            <v>SCHUMACHER</v>
          </cell>
          <cell r="D627" t="str">
            <v>ANTOINE</v>
          </cell>
          <cell r="E627">
            <v>9</v>
          </cell>
          <cell r="G627">
            <v>17</v>
          </cell>
        </row>
        <row r="628">
          <cell r="B628">
            <v>22115076</v>
          </cell>
          <cell r="C628" t="str">
            <v>SCHUPP</v>
          </cell>
          <cell r="D628" t="str">
            <v>ARTHUR</v>
          </cell>
          <cell r="E628">
            <v>7</v>
          </cell>
          <cell r="G628">
            <v>17</v>
          </cell>
        </row>
        <row r="629">
          <cell r="B629">
            <v>22014833</v>
          </cell>
          <cell r="C629" t="str">
            <v>SCHUSTER</v>
          </cell>
          <cell r="D629" t="str">
            <v>GÉRALD</v>
          </cell>
          <cell r="E629">
            <v>5</v>
          </cell>
          <cell r="G629" t="str">
            <v>ABI</v>
          </cell>
        </row>
        <row r="630">
          <cell r="B630">
            <v>22109168</v>
          </cell>
          <cell r="C630" t="str">
            <v>SCHWARTZ</v>
          </cell>
          <cell r="D630" t="str">
            <v>SAMUEL</v>
          </cell>
          <cell r="E630">
            <v>8</v>
          </cell>
          <cell r="G630">
            <v>17</v>
          </cell>
        </row>
        <row r="631">
          <cell r="B631">
            <v>22110878</v>
          </cell>
          <cell r="C631" t="str">
            <v>SCHWARTZ</v>
          </cell>
          <cell r="D631" t="str">
            <v>SIMON</v>
          </cell>
          <cell r="E631">
            <v>6</v>
          </cell>
          <cell r="G631">
            <v>20</v>
          </cell>
        </row>
        <row r="632">
          <cell r="B632">
            <v>22117694</v>
          </cell>
          <cell r="C632" t="str">
            <v>SELLIER</v>
          </cell>
          <cell r="D632" t="str">
            <v>ANATOLE</v>
          </cell>
          <cell r="E632">
            <v>8</v>
          </cell>
          <cell r="G632">
            <v>16</v>
          </cell>
        </row>
        <row r="633">
          <cell r="B633">
            <v>22112375</v>
          </cell>
          <cell r="C633" t="str">
            <v>SENTURK</v>
          </cell>
          <cell r="D633" t="str">
            <v>ALEXIS</v>
          </cell>
          <cell r="E633">
            <v>3</v>
          </cell>
          <cell r="G633">
            <v>12</v>
          </cell>
        </row>
        <row r="634">
          <cell r="B634">
            <v>22105317</v>
          </cell>
          <cell r="C634" t="str">
            <v>SÉRY</v>
          </cell>
          <cell r="D634" t="str">
            <v>LUCAS</v>
          </cell>
          <cell r="E634">
            <v>6</v>
          </cell>
          <cell r="G634">
            <v>13</v>
          </cell>
        </row>
        <row r="635">
          <cell r="B635">
            <v>21904341</v>
          </cell>
          <cell r="C635" t="str">
            <v>SHARIFI TAFRESHI</v>
          </cell>
          <cell r="D635" t="str">
            <v>ALEXANDRE</v>
          </cell>
          <cell r="E635">
            <v>7</v>
          </cell>
          <cell r="G635" t="str">
            <v>DSP</v>
          </cell>
        </row>
        <row r="636">
          <cell r="B636">
            <v>22110132</v>
          </cell>
          <cell r="C636" t="str">
            <v>SILBERNAGEL</v>
          </cell>
          <cell r="D636" t="str">
            <v>MATTHIAS</v>
          </cell>
          <cell r="E636">
            <v>6</v>
          </cell>
          <cell r="G636" t="str">
            <v>ABI</v>
          </cell>
        </row>
        <row r="637">
          <cell r="B637">
            <v>22011389</v>
          </cell>
          <cell r="C637" t="str">
            <v>SIMON</v>
          </cell>
          <cell r="D637" t="str">
            <v>EMMA</v>
          </cell>
          <cell r="E637">
            <v>3</v>
          </cell>
          <cell r="G637">
            <v>11</v>
          </cell>
        </row>
        <row r="638">
          <cell r="B638">
            <v>22119606</v>
          </cell>
          <cell r="C638" t="str">
            <v>SIMON</v>
          </cell>
          <cell r="D638" t="str">
            <v>LÉNA</v>
          </cell>
          <cell r="E638">
            <v>6</v>
          </cell>
          <cell r="G638">
            <v>10</v>
          </cell>
        </row>
        <row r="639">
          <cell r="B639">
            <v>22108875</v>
          </cell>
          <cell r="C639" t="str">
            <v>SIMON</v>
          </cell>
          <cell r="D639" t="str">
            <v>MARIE</v>
          </cell>
          <cell r="E639">
            <v>7</v>
          </cell>
          <cell r="G639">
            <v>8</v>
          </cell>
        </row>
        <row r="640">
          <cell r="B640">
            <v>22005248</v>
          </cell>
          <cell r="C640" t="str">
            <v>SINA</v>
          </cell>
          <cell r="D640" t="str">
            <v>JEAN-NICOLAS</v>
          </cell>
          <cell r="E640">
            <v>3</v>
          </cell>
          <cell r="G640" t="str">
            <v>ABI</v>
          </cell>
        </row>
        <row r="641">
          <cell r="B641">
            <v>22109191</v>
          </cell>
          <cell r="C641" t="str">
            <v>SISSOKO</v>
          </cell>
          <cell r="D641" t="str">
            <v>MAÏMOUNA</v>
          </cell>
          <cell r="E641">
            <v>1</v>
          </cell>
          <cell r="G641">
            <v>12</v>
          </cell>
        </row>
        <row r="642">
          <cell r="B642">
            <v>22105468</v>
          </cell>
          <cell r="C642" t="str">
            <v>SITTLER</v>
          </cell>
          <cell r="D642" t="str">
            <v>LÉO</v>
          </cell>
          <cell r="E642">
            <v>10</v>
          </cell>
          <cell r="G642">
            <v>15</v>
          </cell>
        </row>
        <row r="643">
          <cell r="B643">
            <v>22115731</v>
          </cell>
          <cell r="C643" t="str">
            <v>SOENE</v>
          </cell>
          <cell r="D643" t="str">
            <v>LOÏC</v>
          </cell>
          <cell r="E643">
            <v>6</v>
          </cell>
          <cell r="G643">
            <v>16</v>
          </cell>
        </row>
        <row r="644">
          <cell r="B644">
            <v>22013767</v>
          </cell>
          <cell r="C644" t="str">
            <v>SONNTAG</v>
          </cell>
          <cell r="D644" t="str">
            <v>LOÏS</v>
          </cell>
          <cell r="E644">
            <v>1</v>
          </cell>
          <cell r="G644">
            <v>10</v>
          </cell>
        </row>
        <row r="645">
          <cell r="B645">
            <v>22100339</v>
          </cell>
          <cell r="C645" t="str">
            <v>SOUANE</v>
          </cell>
          <cell r="D645" t="str">
            <v>MOHAMED</v>
          </cell>
          <cell r="E645">
            <v>6</v>
          </cell>
          <cell r="G645">
            <v>22</v>
          </cell>
        </row>
        <row r="646">
          <cell r="B646">
            <v>22106703</v>
          </cell>
          <cell r="C646" t="str">
            <v>SPEISSER</v>
          </cell>
          <cell r="D646" t="str">
            <v>LOUIS</v>
          </cell>
          <cell r="E646">
            <v>6</v>
          </cell>
          <cell r="G646">
            <v>19</v>
          </cell>
        </row>
        <row r="647">
          <cell r="B647">
            <v>22006191</v>
          </cell>
          <cell r="C647" t="str">
            <v>SPIEGEL</v>
          </cell>
          <cell r="D647" t="str">
            <v>MAÏCKEL</v>
          </cell>
          <cell r="E647">
            <v>5</v>
          </cell>
          <cell r="G647">
            <v>11</v>
          </cell>
        </row>
        <row r="648">
          <cell r="B648">
            <v>22104912</v>
          </cell>
          <cell r="C648" t="str">
            <v>SPIESER</v>
          </cell>
          <cell r="D648" t="str">
            <v>MATTÉO</v>
          </cell>
          <cell r="E648">
            <v>3</v>
          </cell>
          <cell r="G648">
            <v>19</v>
          </cell>
        </row>
        <row r="649">
          <cell r="B649">
            <v>22107310</v>
          </cell>
          <cell r="C649" t="str">
            <v>SPINDLER</v>
          </cell>
          <cell r="D649" t="str">
            <v>CLARA</v>
          </cell>
          <cell r="E649">
            <v>4</v>
          </cell>
          <cell r="G649" t="str">
            <v>ABI</v>
          </cell>
        </row>
        <row r="650">
          <cell r="B650">
            <v>22111445</v>
          </cell>
          <cell r="C650" t="str">
            <v>STAALI</v>
          </cell>
          <cell r="D650" t="str">
            <v>MOHAMED</v>
          </cell>
          <cell r="E650">
            <v>6</v>
          </cell>
          <cell r="G650">
            <v>20</v>
          </cell>
        </row>
        <row r="651">
          <cell r="B651">
            <v>22014861</v>
          </cell>
          <cell r="C651" t="str">
            <v>STALLER</v>
          </cell>
          <cell r="D651" t="str">
            <v>ROBIN</v>
          </cell>
          <cell r="E651">
            <v>7</v>
          </cell>
          <cell r="G651" t="str">
            <v>ABI</v>
          </cell>
        </row>
        <row r="652">
          <cell r="B652">
            <v>22111083</v>
          </cell>
          <cell r="C652" t="str">
            <v>STEGER</v>
          </cell>
          <cell r="D652" t="str">
            <v>MELVYN</v>
          </cell>
          <cell r="E652">
            <v>1</v>
          </cell>
          <cell r="G652">
            <v>14</v>
          </cell>
        </row>
        <row r="653">
          <cell r="B653">
            <v>22103955</v>
          </cell>
          <cell r="C653" t="str">
            <v>STEIDEL</v>
          </cell>
          <cell r="D653" t="str">
            <v>ERINE</v>
          </cell>
          <cell r="E653">
            <v>3</v>
          </cell>
          <cell r="G653" t="str">
            <v>ABI</v>
          </cell>
        </row>
        <row r="654">
          <cell r="B654">
            <v>22102067</v>
          </cell>
          <cell r="C654" t="str">
            <v>STEIMER</v>
          </cell>
          <cell r="D654" t="str">
            <v>ELISA</v>
          </cell>
          <cell r="E654">
            <v>3</v>
          </cell>
          <cell r="G654">
            <v>14</v>
          </cell>
        </row>
        <row r="655">
          <cell r="B655">
            <v>22107539</v>
          </cell>
          <cell r="C655" t="str">
            <v>STEINBRUNN</v>
          </cell>
          <cell r="D655" t="str">
            <v>MATTHIEU</v>
          </cell>
          <cell r="E655">
            <v>7</v>
          </cell>
          <cell r="G655">
            <v>16</v>
          </cell>
        </row>
        <row r="656">
          <cell r="B656">
            <v>22106209</v>
          </cell>
          <cell r="C656" t="str">
            <v>STEINMETZ</v>
          </cell>
          <cell r="D656" t="str">
            <v>ADRIEN</v>
          </cell>
          <cell r="E656">
            <v>6</v>
          </cell>
          <cell r="G656">
            <v>23</v>
          </cell>
        </row>
        <row r="657">
          <cell r="B657">
            <v>22113581</v>
          </cell>
          <cell r="C657" t="str">
            <v>STEPHAN</v>
          </cell>
          <cell r="D657" t="str">
            <v>KILIAN</v>
          </cell>
          <cell r="E657">
            <v>10</v>
          </cell>
          <cell r="G657">
            <v>16</v>
          </cell>
        </row>
        <row r="658">
          <cell r="B658">
            <v>22110637</v>
          </cell>
          <cell r="C658" t="str">
            <v>STIEFEL</v>
          </cell>
          <cell r="D658" t="str">
            <v>ANTOINE</v>
          </cell>
          <cell r="E658">
            <v>3</v>
          </cell>
          <cell r="G658">
            <v>16</v>
          </cell>
        </row>
        <row r="659">
          <cell r="B659">
            <v>22107637</v>
          </cell>
          <cell r="C659" t="str">
            <v>STILTZ</v>
          </cell>
          <cell r="D659" t="str">
            <v>CORENTIN</v>
          </cell>
          <cell r="E659">
            <v>9</v>
          </cell>
          <cell r="G659">
            <v>15</v>
          </cell>
        </row>
        <row r="660">
          <cell r="B660">
            <v>22109660</v>
          </cell>
          <cell r="C660" t="str">
            <v>STIRLING</v>
          </cell>
          <cell r="D660" t="str">
            <v>LÉO</v>
          </cell>
          <cell r="E660">
            <v>1</v>
          </cell>
          <cell r="G660">
            <v>16</v>
          </cell>
        </row>
        <row r="661">
          <cell r="B661">
            <v>22107458</v>
          </cell>
          <cell r="C661" t="str">
            <v>STOLL</v>
          </cell>
          <cell r="D661" t="str">
            <v>THOMAS</v>
          </cell>
          <cell r="E661">
            <v>10</v>
          </cell>
          <cell r="G661">
            <v>14</v>
          </cell>
        </row>
        <row r="662">
          <cell r="B662">
            <v>22008677</v>
          </cell>
          <cell r="C662" t="str">
            <v>STOMP</v>
          </cell>
          <cell r="D662" t="str">
            <v>KAREL</v>
          </cell>
          <cell r="E662">
            <v>3</v>
          </cell>
          <cell r="G662">
            <v>14</v>
          </cell>
        </row>
        <row r="663">
          <cell r="B663">
            <v>22110453</v>
          </cell>
          <cell r="C663" t="str">
            <v>STRIEBIG</v>
          </cell>
          <cell r="D663" t="str">
            <v>CEDRIC-SYAM</v>
          </cell>
          <cell r="E663">
            <v>10</v>
          </cell>
          <cell r="G663">
            <v>19</v>
          </cell>
        </row>
        <row r="664">
          <cell r="B664">
            <v>22108773</v>
          </cell>
          <cell r="C664" t="str">
            <v>STUCK</v>
          </cell>
          <cell r="D664" t="str">
            <v>EMILIE</v>
          </cell>
          <cell r="E664">
            <v>3</v>
          </cell>
          <cell r="G664">
            <v>11</v>
          </cell>
        </row>
        <row r="665">
          <cell r="B665">
            <v>22002328</v>
          </cell>
          <cell r="C665" t="str">
            <v>STUMPERT</v>
          </cell>
          <cell r="D665" t="str">
            <v>PAUL</v>
          </cell>
          <cell r="E665">
            <v>10</v>
          </cell>
          <cell r="G665">
            <v>20</v>
          </cell>
        </row>
        <row r="666">
          <cell r="B666">
            <v>22106830</v>
          </cell>
          <cell r="C666" t="str">
            <v>SUTTER</v>
          </cell>
          <cell r="D666" t="str">
            <v>GAUTIER</v>
          </cell>
          <cell r="E666">
            <v>3</v>
          </cell>
          <cell r="G666">
            <v>16</v>
          </cell>
        </row>
        <row r="667">
          <cell r="B667">
            <v>22109462</v>
          </cell>
          <cell r="C667" t="str">
            <v>TABAKOVIC</v>
          </cell>
          <cell r="D667" t="str">
            <v>KERIM</v>
          </cell>
          <cell r="E667">
            <v>6</v>
          </cell>
          <cell r="G667">
            <v>23</v>
          </cell>
        </row>
        <row r="668">
          <cell r="B668">
            <v>22111101</v>
          </cell>
          <cell r="C668" t="str">
            <v>TABARANT</v>
          </cell>
          <cell r="D668" t="str">
            <v>ANYLIA</v>
          </cell>
          <cell r="E668">
            <v>9</v>
          </cell>
          <cell r="G668" t="str">
            <v>ABI</v>
          </cell>
        </row>
        <row r="669">
          <cell r="B669">
            <v>22109789</v>
          </cell>
          <cell r="C669" t="str">
            <v>TAHRIOUI</v>
          </cell>
          <cell r="D669" t="str">
            <v>IMAD</v>
          </cell>
          <cell r="E669">
            <v>6</v>
          </cell>
          <cell r="G669">
            <v>13</v>
          </cell>
        </row>
        <row r="670">
          <cell r="B670">
            <v>22013568</v>
          </cell>
          <cell r="C670" t="str">
            <v>TAKALINE</v>
          </cell>
          <cell r="D670" t="str">
            <v>JAHED</v>
          </cell>
          <cell r="E670">
            <v>3</v>
          </cell>
          <cell r="G670">
            <v>20</v>
          </cell>
        </row>
        <row r="671">
          <cell r="B671">
            <v>22109973</v>
          </cell>
          <cell r="C671" t="str">
            <v>TALARICO</v>
          </cell>
          <cell r="D671" t="str">
            <v>SERENA</v>
          </cell>
          <cell r="E671">
            <v>3</v>
          </cell>
          <cell r="G671">
            <v>10</v>
          </cell>
        </row>
        <row r="672">
          <cell r="B672">
            <v>22105834</v>
          </cell>
          <cell r="C672" t="str">
            <v>TANCELIN</v>
          </cell>
          <cell r="D672" t="str">
            <v>YOAN</v>
          </cell>
          <cell r="E672">
            <v>1</v>
          </cell>
          <cell r="G672">
            <v>17</v>
          </cell>
        </row>
        <row r="673">
          <cell r="B673">
            <v>22114296</v>
          </cell>
          <cell r="C673" t="str">
            <v>TARRAPEY</v>
          </cell>
          <cell r="D673" t="str">
            <v>QUENTIN</v>
          </cell>
          <cell r="E673">
            <v>10</v>
          </cell>
          <cell r="G673">
            <v>13</v>
          </cell>
        </row>
        <row r="674">
          <cell r="B674">
            <v>22020240</v>
          </cell>
          <cell r="C674" t="str">
            <v>TAVAKOLI</v>
          </cell>
          <cell r="D674" t="str">
            <v>ZARAH</v>
          </cell>
          <cell r="E674">
            <v>10</v>
          </cell>
          <cell r="G674">
            <v>15</v>
          </cell>
        </row>
        <row r="675">
          <cell r="B675">
            <v>22008848</v>
          </cell>
          <cell r="C675" t="str">
            <v>TAVERNARO</v>
          </cell>
          <cell r="D675" t="str">
            <v>NICOLAS</v>
          </cell>
          <cell r="E675">
            <v>6</v>
          </cell>
          <cell r="G675">
            <v>17</v>
          </cell>
        </row>
        <row r="676">
          <cell r="B676">
            <v>21815822</v>
          </cell>
          <cell r="C676" t="str">
            <v>TAYEBI</v>
          </cell>
          <cell r="D676" t="str">
            <v>ILIAS</v>
          </cell>
          <cell r="E676">
            <v>8</v>
          </cell>
          <cell r="G676">
            <v>11</v>
          </cell>
        </row>
        <row r="677">
          <cell r="B677">
            <v>22110699</v>
          </cell>
          <cell r="C677" t="str">
            <v>TAZABAEV</v>
          </cell>
          <cell r="D677" t="str">
            <v>ADAM</v>
          </cell>
          <cell r="E677">
            <v>7</v>
          </cell>
          <cell r="G677">
            <v>14</v>
          </cell>
        </row>
        <row r="678">
          <cell r="B678">
            <v>22103245</v>
          </cell>
          <cell r="C678" t="str">
            <v>TEIKEMEIER</v>
          </cell>
          <cell r="D678" t="str">
            <v>COLIN</v>
          </cell>
          <cell r="E678">
            <v>7</v>
          </cell>
          <cell r="G678" t="str">
            <v>ABI</v>
          </cell>
        </row>
        <row r="679">
          <cell r="B679">
            <v>22108086</v>
          </cell>
          <cell r="C679" t="str">
            <v>TEIXEIRA DE SOUSA</v>
          </cell>
          <cell r="D679" t="str">
            <v>ANDRÉ</v>
          </cell>
          <cell r="E679">
            <v>9</v>
          </cell>
          <cell r="G679">
            <v>18</v>
          </cell>
        </row>
        <row r="680">
          <cell r="B680">
            <v>22115672</v>
          </cell>
          <cell r="C680" t="str">
            <v>TERMINN</v>
          </cell>
          <cell r="D680" t="str">
            <v>QUENTIN</v>
          </cell>
          <cell r="E680">
            <v>3</v>
          </cell>
          <cell r="G680">
            <v>15</v>
          </cell>
        </row>
        <row r="681">
          <cell r="B681">
            <v>22106072</v>
          </cell>
          <cell r="C681" t="str">
            <v>TISSERAND</v>
          </cell>
          <cell r="D681" t="str">
            <v>ESTELLE</v>
          </cell>
          <cell r="E681">
            <v>10</v>
          </cell>
          <cell r="G681">
            <v>9</v>
          </cell>
        </row>
        <row r="682">
          <cell r="B682">
            <v>22120144</v>
          </cell>
          <cell r="C682" t="str">
            <v>TJON A PAN</v>
          </cell>
          <cell r="D682" t="str">
            <v>TIMOTHY</v>
          </cell>
          <cell r="E682">
            <v>2</v>
          </cell>
          <cell r="G682" t="str">
            <v>ABI</v>
          </cell>
        </row>
        <row r="683">
          <cell r="B683">
            <v>22116375</v>
          </cell>
          <cell r="C683" t="str">
            <v>TONELLI</v>
          </cell>
          <cell r="D683" t="str">
            <v>VICTOR</v>
          </cell>
          <cell r="E683">
            <v>5</v>
          </cell>
          <cell r="G683">
            <v>16</v>
          </cell>
        </row>
        <row r="684">
          <cell r="B684">
            <v>22012221</v>
          </cell>
          <cell r="C684" t="str">
            <v>TOSSA GBEGO</v>
          </cell>
          <cell r="D684" t="str">
            <v>PASCAL</v>
          </cell>
          <cell r="E684">
            <v>1</v>
          </cell>
          <cell r="G684" t="str">
            <v>ABI</v>
          </cell>
        </row>
        <row r="685">
          <cell r="B685">
            <v>22112382</v>
          </cell>
          <cell r="C685" t="str">
            <v>TOUIS</v>
          </cell>
          <cell r="D685" t="str">
            <v>JILLALI</v>
          </cell>
          <cell r="E685">
            <v>6</v>
          </cell>
          <cell r="G685">
            <v>16</v>
          </cell>
        </row>
        <row r="686">
          <cell r="B686">
            <v>22112942</v>
          </cell>
          <cell r="C686" t="str">
            <v>TOURKI</v>
          </cell>
          <cell r="D686" t="str">
            <v>ZIED</v>
          </cell>
          <cell r="E686">
            <v>10</v>
          </cell>
          <cell r="G686">
            <v>12</v>
          </cell>
        </row>
        <row r="687">
          <cell r="B687">
            <v>22004913</v>
          </cell>
          <cell r="C687" t="str">
            <v>TRANG</v>
          </cell>
          <cell r="D687" t="str">
            <v>JOHNNY</v>
          </cell>
          <cell r="E687">
            <v>3</v>
          </cell>
          <cell r="G687" t="str">
            <v>ABI</v>
          </cell>
        </row>
        <row r="688">
          <cell r="B688">
            <v>22018168</v>
          </cell>
          <cell r="C688" t="str">
            <v>TRAORE</v>
          </cell>
          <cell r="D688" t="str">
            <v>DAVID</v>
          </cell>
          <cell r="E688">
            <v>8</v>
          </cell>
          <cell r="G688" t="str">
            <v>ABI</v>
          </cell>
        </row>
        <row r="689">
          <cell r="B689">
            <v>21907926</v>
          </cell>
          <cell r="C689" t="str">
            <v>TRIPODI</v>
          </cell>
          <cell r="D689" t="str">
            <v>MATTÉO</v>
          </cell>
          <cell r="E689">
            <v>10</v>
          </cell>
          <cell r="G689" t="str">
            <v>ABI</v>
          </cell>
        </row>
        <row r="690">
          <cell r="B690">
            <v>22013642</v>
          </cell>
          <cell r="C690" t="str">
            <v>TRIPOTIN</v>
          </cell>
          <cell r="D690" t="str">
            <v>EMILE</v>
          </cell>
          <cell r="E690">
            <v>3</v>
          </cell>
          <cell r="G690">
            <v>19</v>
          </cell>
        </row>
        <row r="691">
          <cell r="B691">
            <v>22106747</v>
          </cell>
          <cell r="C691" t="str">
            <v>TROADEC</v>
          </cell>
          <cell r="D691" t="str">
            <v>ERWAN</v>
          </cell>
          <cell r="E691">
            <v>9</v>
          </cell>
          <cell r="G691">
            <v>19</v>
          </cell>
        </row>
        <row r="692">
          <cell r="B692">
            <v>22112497</v>
          </cell>
          <cell r="C692" t="str">
            <v>TROG</v>
          </cell>
          <cell r="D692" t="str">
            <v>PHILIPPE</v>
          </cell>
          <cell r="E692">
            <v>3</v>
          </cell>
          <cell r="G692">
            <v>15</v>
          </cell>
        </row>
        <row r="693">
          <cell r="B693">
            <v>22113742</v>
          </cell>
          <cell r="C693" t="str">
            <v>TSCHAN</v>
          </cell>
          <cell r="D693" t="str">
            <v>LEA</v>
          </cell>
          <cell r="E693">
            <v>10</v>
          </cell>
          <cell r="G693">
            <v>10</v>
          </cell>
        </row>
        <row r="694">
          <cell r="B694">
            <v>22104211</v>
          </cell>
          <cell r="C694" t="str">
            <v>TSCHEDERNIG</v>
          </cell>
          <cell r="D694" t="str">
            <v>YANIS</v>
          </cell>
          <cell r="E694">
            <v>9</v>
          </cell>
          <cell r="G694">
            <v>18</v>
          </cell>
        </row>
        <row r="695">
          <cell r="B695">
            <v>22110358</v>
          </cell>
          <cell r="C695" t="str">
            <v>TUNA</v>
          </cell>
          <cell r="D695" t="str">
            <v>SEMIH</v>
          </cell>
          <cell r="E695">
            <v>7</v>
          </cell>
          <cell r="G695">
            <v>15</v>
          </cell>
        </row>
        <row r="696">
          <cell r="B696">
            <v>22111854</v>
          </cell>
          <cell r="C696" t="str">
            <v>TURANSZKY-HUSSER</v>
          </cell>
          <cell r="D696" t="str">
            <v>MELISSA</v>
          </cell>
          <cell r="E696">
            <v>3</v>
          </cell>
          <cell r="G696">
            <v>10</v>
          </cell>
        </row>
        <row r="697">
          <cell r="B697">
            <v>22104090</v>
          </cell>
          <cell r="C697" t="str">
            <v>ÜNAL</v>
          </cell>
          <cell r="D697" t="str">
            <v>KAAN</v>
          </cell>
          <cell r="E697">
            <v>6</v>
          </cell>
          <cell r="G697">
            <v>16</v>
          </cell>
        </row>
        <row r="698">
          <cell r="B698">
            <v>22100150</v>
          </cell>
          <cell r="C698" t="str">
            <v>VACANT</v>
          </cell>
          <cell r="D698" t="str">
            <v>LÉA</v>
          </cell>
          <cell r="E698">
            <v>6</v>
          </cell>
          <cell r="G698">
            <v>14</v>
          </cell>
        </row>
        <row r="699">
          <cell r="B699">
            <v>22109908</v>
          </cell>
          <cell r="C699" t="str">
            <v>VAGNER</v>
          </cell>
          <cell r="D699" t="str">
            <v>INES</v>
          </cell>
          <cell r="E699">
            <v>10</v>
          </cell>
          <cell r="G699">
            <v>13</v>
          </cell>
        </row>
        <row r="700">
          <cell r="B700">
            <v>22006058</v>
          </cell>
          <cell r="C700" t="str">
            <v>VALIBOUZE</v>
          </cell>
          <cell r="D700" t="str">
            <v>LÉO</v>
          </cell>
          <cell r="E700">
            <v>1</v>
          </cell>
          <cell r="G700">
            <v>14</v>
          </cell>
        </row>
        <row r="701">
          <cell r="B701">
            <v>22006500</v>
          </cell>
          <cell r="C701" t="str">
            <v>VALLOT</v>
          </cell>
          <cell r="D701" t="str">
            <v>CLÉMENT</v>
          </cell>
          <cell r="E701">
            <v>4</v>
          </cell>
          <cell r="G701" t="str">
            <v>ABI</v>
          </cell>
        </row>
        <row r="702">
          <cell r="B702">
            <v>22108240</v>
          </cell>
          <cell r="C702" t="str">
            <v>VALYNSEELE</v>
          </cell>
          <cell r="D702" t="str">
            <v>YANN</v>
          </cell>
          <cell r="E702">
            <v>10</v>
          </cell>
          <cell r="G702">
            <v>13</v>
          </cell>
        </row>
        <row r="703">
          <cell r="B703">
            <v>22003623</v>
          </cell>
          <cell r="C703" t="str">
            <v>VO</v>
          </cell>
          <cell r="D703" t="str">
            <v>MEGHAN</v>
          </cell>
          <cell r="E703">
            <v>1</v>
          </cell>
          <cell r="G703" t="str">
            <v>ABI</v>
          </cell>
        </row>
        <row r="704">
          <cell r="B704">
            <v>50200386</v>
          </cell>
          <cell r="C704" t="str">
            <v>VOGEL</v>
          </cell>
          <cell r="D704" t="str">
            <v>GREGORY</v>
          </cell>
          <cell r="E704">
            <v>8</v>
          </cell>
          <cell r="G704" t="str">
            <v>DSP</v>
          </cell>
        </row>
        <row r="705">
          <cell r="B705">
            <v>22108340</v>
          </cell>
          <cell r="C705" t="str">
            <v>WABARTHA</v>
          </cell>
          <cell r="D705" t="str">
            <v>MARTIN</v>
          </cell>
          <cell r="E705">
            <v>10</v>
          </cell>
          <cell r="G705">
            <v>20</v>
          </cell>
        </row>
        <row r="706">
          <cell r="B706">
            <v>22112368</v>
          </cell>
          <cell r="C706" t="str">
            <v>WACK</v>
          </cell>
          <cell r="D706" t="str">
            <v>TOMI</v>
          </cell>
          <cell r="E706">
            <v>10</v>
          </cell>
          <cell r="G706" t="str">
            <v>ABI</v>
          </cell>
        </row>
        <row r="707">
          <cell r="B707">
            <v>22108271</v>
          </cell>
          <cell r="C707" t="str">
            <v>WAGNER</v>
          </cell>
          <cell r="D707" t="str">
            <v>CYPRIEN</v>
          </cell>
          <cell r="E707">
            <v>5</v>
          </cell>
          <cell r="G707">
            <v>16</v>
          </cell>
        </row>
        <row r="708">
          <cell r="B708">
            <v>22007470</v>
          </cell>
          <cell r="C708" t="str">
            <v>WASSER</v>
          </cell>
          <cell r="D708" t="str">
            <v>YANNIS</v>
          </cell>
          <cell r="E708">
            <v>4</v>
          </cell>
          <cell r="G708" t="str">
            <v>ABI</v>
          </cell>
        </row>
        <row r="709">
          <cell r="B709">
            <v>22003725</v>
          </cell>
          <cell r="C709" t="str">
            <v>WATRIN</v>
          </cell>
          <cell r="D709" t="str">
            <v>ANASTASIA</v>
          </cell>
          <cell r="E709">
            <v>4</v>
          </cell>
          <cell r="G709" t="str">
            <v>ABI</v>
          </cell>
        </row>
        <row r="710">
          <cell r="B710">
            <v>22010160</v>
          </cell>
          <cell r="C710" t="str">
            <v>WATZKY</v>
          </cell>
          <cell r="D710" t="str">
            <v>EMMANUELLE</v>
          </cell>
          <cell r="E710">
            <v>10</v>
          </cell>
          <cell r="G710" t="str">
            <v>ABI</v>
          </cell>
        </row>
        <row r="711">
          <cell r="B711">
            <v>22110511</v>
          </cell>
          <cell r="C711" t="str">
            <v>WEBER</v>
          </cell>
          <cell r="D711" t="str">
            <v>PIERRE</v>
          </cell>
          <cell r="E711">
            <v>4</v>
          </cell>
          <cell r="G711">
            <v>19</v>
          </cell>
        </row>
        <row r="712">
          <cell r="B712">
            <v>22106540</v>
          </cell>
          <cell r="C712" t="str">
            <v>WEEBER</v>
          </cell>
          <cell r="D712" t="str">
            <v>EMILIE</v>
          </cell>
          <cell r="E712">
            <v>10</v>
          </cell>
          <cell r="G712">
            <v>13</v>
          </cell>
        </row>
        <row r="713">
          <cell r="B713">
            <v>22109794</v>
          </cell>
          <cell r="C713" t="str">
            <v>WEINZAEPFLEN</v>
          </cell>
          <cell r="D713" t="str">
            <v>EMERIC</v>
          </cell>
          <cell r="E713">
            <v>10</v>
          </cell>
          <cell r="G713">
            <v>20</v>
          </cell>
        </row>
        <row r="714">
          <cell r="B714">
            <v>22117150</v>
          </cell>
          <cell r="C714" t="str">
            <v>WEISS</v>
          </cell>
          <cell r="D714" t="str">
            <v>EMMY</v>
          </cell>
          <cell r="E714">
            <v>8</v>
          </cell>
          <cell r="G714">
            <v>7</v>
          </cell>
        </row>
        <row r="715">
          <cell r="B715">
            <v>22010246</v>
          </cell>
          <cell r="C715" t="str">
            <v>WEISS</v>
          </cell>
          <cell r="D715" t="str">
            <v>LÉO</v>
          </cell>
          <cell r="E715">
            <v>6</v>
          </cell>
          <cell r="G715">
            <v>18</v>
          </cell>
        </row>
        <row r="716">
          <cell r="B716">
            <v>21907437</v>
          </cell>
          <cell r="C716" t="str">
            <v>WENDLING</v>
          </cell>
          <cell r="D716" t="str">
            <v>ROBIN</v>
          </cell>
          <cell r="E716">
            <v>4</v>
          </cell>
          <cell r="G716" t="str">
            <v>ABI</v>
          </cell>
        </row>
        <row r="717">
          <cell r="B717">
            <v>22109161</v>
          </cell>
          <cell r="C717" t="str">
            <v>WETZEL-KALTENBRUN</v>
          </cell>
          <cell r="D717" t="str">
            <v>CLÉMENT</v>
          </cell>
          <cell r="E717">
            <v>4</v>
          </cell>
          <cell r="G717">
            <v>12</v>
          </cell>
        </row>
        <row r="718">
          <cell r="B718">
            <v>22104708</v>
          </cell>
          <cell r="C718" t="str">
            <v>WILHELM</v>
          </cell>
          <cell r="D718" t="str">
            <v>THIBAULT</v>
          </cell>
          <cell r="E718">
            <v>5</v>
          </cell>
          <cell r="G718">
            <v>13</v>
          </cell>
        </row>
        <row r="719">
          <cell r="B719">
            <v>22107186</v>
          </cell>
          <cell r="C719" t="str">
            <v>WILLKOMM</v>
          </cell>
          <cell r="D719" t="str">
            <v>LISE</v>
          </cell>
          <cell r="E719">
            <v>5</v>
          </cell>
          <cell r="G719">
            <v>11</v>
          </cell>
        </row>
        <row r="720">
          <cell r="B720">
            <v>22112087</v>
          </cell>
          <cell r="C720" t="str">
            <v>WIRCKEL</v>
          </cell>
          <cell r="D720" t="str">
            <v>TIMOTHEE</v>
          </cell>
          <cell r="E720">
            <v>3</v>
          </cell>
          <cell r="G720">
            <v>20</v>
          </cell>
        </row>
        <row r="721">
          <cell r="B721">
            <v>22003883</v>
          </cell>
          <cell r="C721" t="str">
            <v>WITTMER</v>
          </cell>
          <cell r="D721" t="str">
            <v>NICOLAS</v>
          </cell>
          <cell r="E721">
            <v>7</v>
          </cell>
          <cell r="G721">
            <v>19</v>
          </cell>
        </row>
        <row r="722">
          <cell r="B722">
            <v>22002955</v>
          </cell>
          <cell r="C722" t="str">
            <v>WOELFL</v>
          </cell>
          <cell r="D722" t="str">
            <v>VALENTIN</v>
          </cell>
          <cell r="E722">
            <v>3</v>
          </cell>
          <cell r="G722" t="str">
            <v>ABI</v>
          </cell>
        </row>
        <row r="723">
          <cell r="B723">
            <v>22108104</v>
          </cell>
          <cell r="C723" t="str">
            <v>WOLFF</v>
          </cell>
          <cell r="D723" t="str">
            <v>ALEXANDRE</v>
          </cell>
          <cell r="E723">
            <v>7</v>
          </cell>
          <cell r="G723">
            <v>17</v>
          </cell>
        </row>
        <row r="724">
          <cell r="B724">
            <v>22118439</v>
          </cell>
          <cell r="C724" t="str">
            <v>WURTZ</v>
          </cell>
          <cell r="D724" t="str">
            <v>LOÏC</v>
          </cell>
          <cell r="E724">
            <v>7</v>
          </cell>
          <cell r="G724" t="str">
            <v>ABI</v>
          </cell>
        </row>
        <row r="725">
          <cell r="B725">
            <v>22120840</v>
          </cell>
          <cell r="C725" t="str">
            <v xml:space="preserve">YANAL </v>
          </cell>
          <cell r="D725" t="str">
            <v>MUSTAPHA</v>
          </cell>
          <cell r="E725">
            <v>1</v>
          </cell>
          <cell r="G725">
            <v>12</v>
          </cell>
        </row>
        <row r="726">
          <cell r="B726">
            <v>22003194</v>
          </cell>
          <cell r="C726" t="str">
            <v>YANG</v>
          </cell>
          <cell r="D726" t="str">
            <v>DAVID</v>
          </cell>
          <cell r="E726">
            <v>7</v>
          </cell>
          <cell r="G726" t="str">
            <v>ABI</v>
          </cell>
        </row>
        <row r="727">
          <cell r="B727">
            <v>22122644</v>
          </cell>
          <cell r="C727" t="str">
            <v>YERN</v>
          </cell>
          <cell r="D727" t="str">
            <v>ALEXANDRE</v>
          </cell>
          <cell r="E727">
            <v>7</v>
          </cell>
          <cell r="G727">
            <v>19</v>
          </cell>
        </row>
        <row r="728">
          <cell r="B728">
            <v>22109082</v>
          </cell>
          <cell r="C728" t="str">
            <v>ZACHER</v>
          </cell>
          <cell r="D728" t="str">
            <v>ANTOINE</v>
          </cell>
          <cell r="E728">
            <v>5</v>
          </cell>
          <cell r="G728">
            <v>14</v>
          </cell>
        </row>
        <row r="729">
          <cell r="B729">
            <v>22114415</v>
          </cell>
          <cell r="C729" t="str">
            <v>ZANETTI</v>
          </cell>
          <cell r="D729" t="str">
            <v>ELIO</v>
          </cell>
          <cell r="E729">
            <v>8</v>
          </cell>
          <cell r="G729">
            <v>16</v>
          </cell>
        </row>
        <row r="730">
          <cell r="B730">
            <v>22107852</v>
          </cell>
          <cell r="C730" t="str">
            <v>ZARZOURI</v>
          </cell>
          <cell r="D730" t="str">
            <v>YOUNES</v>
          </cell>
          <cell r="E730">
            <v>6</v>
          </cell>
          <cell r="G730">
            <v>17</v>
          </cell>
        </row>
        <row r="731">
          <cell r="B731">
            <v>22107014</v>
          </cell>
          <cell r="C731" t="str">
            <v>ZIEGLER</v>
          </cell>
          <cell r="D731" t="str">
            <v>GILLES</v>
          </cell>
          <cell r="E731">
            <v>10</v>
          </cell>
          <cell r="G731">
            <v>17</v>
          </cell>
        </row>
        <row r="732">
          <cell r="B732">
            <v>22106796</v>
          </cell>
          <cell r="C732" t="str">
            <v>ZIMMER</v>
          </cell>
          <cell r="D732" t="str">
            <v>BAPTISTE</v>
          </cell>
          <cell r="E732">
            <v>4</v>
          </cell>
          <cell r="G732">
            <v>16</v>
          </cell>
        </row>
        <row r="733">
          <cell r="B733">
            <v>22105551</v>
          </cell>
          <cell r="C733" t="str">
            <v>ZIMMERMANN</v>
          </cell>
          <cell r="D733" t="str">
            <v>JÉRÔME</v>
          </cell>
          <cell r="E733">
            <v>7</v>
          </cell>
          <cell r="G733">
            <v>17</v>
          </cell>
        </row>
        <row r="734">
          <cell r="B734">
            <v>22122722</v>
          </cell>
          <cell r="C734" t="str">
            <v>ZOELLER</v>
          </cell>
          <cell r="D734" t="str">
            <v>JONATHAN</v>
          </cell>
          <cell r="E734">
            <v>1</v>
          </cell>
          <cell r="G734">
            <v>18</v>
          </cell>
        </row>
      </sheetData>
      <sheetData sheetId="5">
        <row r="3">
          <cell r="B3">
            <v>21819964</v>
          </cell>
          <cell r="C3" t="str">
            <v>ABOU EL HASSEN</v>
          </cell>
          <cell r="D3" t="str">
            <v>ABDELKARIM</v>
          </cell>
          <cell r="E3">
            <v>2</v>
          </cell>
          <cell r="F3" t="str">
            <v>ABI</v>
          </cell>
          <cell r="G3" t="str">
            <v>ABI</v>
          </cell>
        </row>
        <row r="4">
          <cell r="B4">
            <v>22004989</v>
          </cell>
          <cell r="C4" t="str">
            <v>ACAR</v>
          </cell>
          <cell r="D4" t="str">
            <v>AYLA</v>
          </cell>
          <cell r="E4">
            <v>3</v>
          </cell>
          <cell r="F4" t="str">
            <v>ABI</v>
          </cell>
          <cell r="G4" t="str">
            <v>ABI</v>
          </cell>
        </row>
        <row r="5">
          <cell r="B5">
            <v>22102162</v>
          </cell>
          <cell r="C5" t="str">
            <v>ADAM</v>
          </cell>
          <cell r="D5" t="str">
            <v>MARINE</v>
          </cell>
          <cell r="E5">
            <v>6</v>
          </cell>
          <cell r="F5">
            <v>3.41</v>
          </cell>
          <cell r="G5">
            <v>7.34</v>
          </cell>
        </row>
        <row r="6">
          <cell r="B6">
            <v>22105696</v>
          </cell>
          <cell r="C6" t="str">
            <v>AFFENBERGER</v>
          </cell>
          <cell r="D6" t="str">
            <v>LUKA</v>
          </cell>
          <cell r="E6">
            <v>4</v>
          </cell>
          <cell r="F6">
            <v>3.35</v>
          </cell>
          <cell r="G6">
            <v>7.17</v>
          </cell>
        </row>
        <row r="7">
          <cell r="B7">
            <v>22110212</v>
          </cell>
          <cell r="C7" t="str">
            <v>AHMED BOUDOUDA</v>
          </cell>
          <cell r="D7" t="str">
            <v>YACINE</v>
          </cell>
          <cell r="E7">
            <v>9</v>
          </cell>
          <cell r="F7">
            <v>3.13</v>
          </cell>
          <cell r="G7">
            <v>6.74</v>
          </cell>
        </row>
        <row r="8">
          <cell r="B8">
            <v>22008701</v>
          </cell>
          <cell r="C8" t="str">
            <v>AHRENS</v>
          </cell>
          <cell r="D8" t="str">
            <v>CÉCILIA</v>
          </cell>
          <cell r="E8">
            <v>4</v>
          </cell>
          <cell r="F8" t="str">
            <v>ABI</v>
          </cell>
          <cell r="G8" t="str">
            <v>ABI</v>
          </cell>
        </row>
        <row r="9">
          <cell r="B9">
            <v>22108692</v>
          </cell>
          <cell r="C9" t="str">
            <v>AIT JLOULAT</v>
          </cell>
          <cell r="D9" t="str">
            <v>ZAYD</v>
          </cell>
          <cell r="E9">
            <v>3</v>
          </cell>
          <cell r="F9" t="str">
            <v>ABI</v>
          </cell>
          <cell r="G9" t="str">
            <v>ABI</v>
          </cell>
        </row>
        <row r="10">
          <cell r="B10">
            <v>22105851</v>
          </cell>
          <cell r="C10" t="str">
            <v>AJENOE</v>
          </cell>
          <cell r="D10" t="str">
            <v>SYLKK</v>
          </cell>
          <cell r="E10">
            <v>9</v>
          </cell>
          <cell r="F10">
            <v>3.08</v>
          </cell>
          <cell r="G10">
            <v>6.33</v>
          </cell>
        </row>
        <row r="11">
          <cell r="B11">
            <v>22016106</v>
          </cell>
          <cell r="C11" t="str">
            <v>AKBAL</v>
          </cell>
          <cell r="D11" t="str">
            <v>ERWIN</v>
          </cell>
          <cell r="E11">
            <v>8</v>
          </cell>
          <cell r="F11" t="str">
            <v>ABI</v>
          </cell>
          <cell r="G11" t="str">
            <v>ABI</v>
          </cell>
        </row>
        <row r="12">
          <cell r="B12">
            <v>22115080</v>
          </cell>
          <cell r="C12" t="str">
            <v>ALEMSHIRAZI</v>
          </cell>
          <cell r="D12" t="str">
            <v>SEYEDEH YASAMAN</v>
          </cell>
          <cell r="E12">
            <v>7</v>
          </cell>
          <cell r="F12">
            <v>3.66</v>
          </cell>
          <cell r="G12">
            <v>8.1</v>
          </cell>
        </row>
        <row r="13">
          <cell r="B13">
            <v>22111172</v>
          </cell>
          <cell r="C13" t="str">
            <v>ALJAF</v>
          </cell>
          <cell r="D13" t="str">
            <v>AHMAD</v>
          </cell>
          <cell r="E13">
            <v>5</v>
          </cell>
          <cell r="F13">
            <v>3.55</v>
          </cell>
          <cell r="G13">
            <v>7.34</v>
          </cell>
        </row>
        <row r="14">
          <cell r="B14">
            <v>22107414</v>
          </cell>
          <cell r="C14" t="str">
            <v>ALLAND</v>
          </cell>
          <cell r="D14" t="str">
            <v>EMILE</v>
          </cell>
          <cell r="E14">
            <v>2</v>
          </cell>
          <cell r="F14">
            <v>3.45</v>
          </cell>
          <cell r="G14">
            <v>7.5</v>
          </cell>
        </row>
        <row r="15">
          <cell r="B15">
            <v>22005960</v>
          </cell>
          <cell r="C15" t="str">
            <v>ALRIC</v>
          </cell>
          <cell r="D15" t="str">
            <v>MARIO</v>
          </cell>
          <cell r="E15">
            <v>8</v>
          </cell>
          <cell r="F15">
            <v>3.08</v>
          </cell>
          <cell r="G15">
            <v>6.45</v>
          </cell>
        </row>
        <row r="16">
          <cell r="B16">
            <v>22121589</v>
          </cell>
          <cell r="C16" t="str">
            <v>AMBOS</v>
          </cell>
          <cell r="D16" t="str">
            <v>DORYAN</v>
          </cell>
          <cell r="E16">
            <v>10</v>
          </cell>
          <cell r="F16">
            <v>3.24</v>
          </cell>
          <cell r="G16">
            <v>7.03</v>
          </cell>
        </row>
        <row r="17">
          <cell r="B17">
            <v>22122426</v>
          </cell>
          <cell r="C17" t="str">
            <v>AMRANI</v>
          </cell>
          <cell r="D17" t="str">
            <v>ZAKARYA</v>
          </cell>
          <cell r="E17">
            <v>8</v>
          </cell>
          <cell r="F17">
            <v>3.25</v>
          </cell>
          <cell r="G17">
            <v>7.02</v>
          </cell>
        </row>
        <row r="18">
          <cell r="B18">
            <v>22107974</v>
          </cell>
          <cell r="C18" t="str">
            <v>ANDRÉ</v>
          </cell>
          <cell r="D18" t="str">
            <v>CAMILLE</v>
          </cell>
          <cell r="E18">
            <v>6</v>
          </cell>
          <cell r="F18">
            <v>3.37</v>
          </cell>
          <cell r="G18">
            <v>7.32</v>
          </cell>
        </row>
        <row r="19">
          <cell r="B19">
            <v>22112812</v>
          </cell>
          <cell r="C19" t="str">
            <v>ANDRES</v>
          </cell>
          <cell r="D19" t="str">
            <v>LENNY</v>
          </cell>
          <cell r="E19">
            <v>7</v>
          </cell>
          <cell r="F19">
            <v>3.32</v>
          </cell>
          <cell r="G19">
            <v>7.14</v>
          </cell>
        </row>
        <row r="20">
          <cell r="B20">
            <v>22119455</v>
          </cell>
          <cell r="C20" t="str">
            <v>ANDRIAMAMPIANINA</v>
          </cell>
          <cell r="D20" t="str">
            <v>TOKY</v>
          </cell>
          <cell r="E20">
            <v>8</v>
          </cell>
          <cell r="F20">
            <v>3.27</v>
          </cell>
          <cell r="G20">
            <v>7.18</v>
          </cell>
        </row>
        <row r="21">
          <cell r="B21">
            <v>22113521</v>
          </cell>
          <cell r="C21" t="str">
            <v>ARNOLD</v>
          </cell>
          <cell r="D21" t="str">
            <v>ROMUALD</v>
          </cell>
          <cell r="E21">
            <v>9</v>
          </cell>
          <cell r="F21">
            <v>3.09</v>
          </cell>
          <cell r="G21">
            <v>6.65</v>
          </cell>
        </row>
        <row r="22">
          <cell r="B22">
            <v>22005114</v>
          </cell>
          <cell r="C22" t="str">
            <v>ASLAN</v>
          </cell>
          <cell r="D22" t="str">
            <v>OZAN</v>
          </cell>
          <cell r="E22">
            <v>3</v>
          </cell>
          <cell r="F22" t="str">
            <v>ABI</v>
          </cell>
          <cell r="G22" t="str">
            <v>ABI</v>
          </cell>
        </row>
        <row r="23">
          <cell r="B23">
            <v>22103342</v>
          </cell>
          <cell r="C23" t="str">
            <v>AUBUT</v>
          </cell>
          <cell r="D23" t="str">
            <v>SAMUEL</v>
          </cell>
          <cell r="E23">
            <v>3</v>
          </cell>
          <cell r="F23">
            <v>2.99</v>
          </cell>
          <cell r="G23">
            <v>6.56</v>
          </cell>
        </row>
        <row r="24">
          <cell r="B24">
            <v>22101788</v>
          </cell>
          <cell r="C24" t="str">
            <v>AVAYSOV</v>
          </cell>
          <cell r="D24" t="str">
            <v>MANSUR</v>
          </cell>
          <cell r="E24">
            <v>3</v>
          </cell>
          <cell r="F24">
            <v>3.04</v>
          </cell>
          <cell r="G24">
            <v>6.61</v>
          </cell>
        </row>
        <row r="25">
          <cell r="B25">
            <v>22120074</v>
          </cell>
          <cell r="C25" t="str">
            <v>AVOINE</v>
          </cell>
          <cell r="D25" t="str">
            <v>Milo</v>
          </cell>
          <cell r="E25">
            <v>3</v>
          </cell>
          <cell r="F25">
            <v>3.11</v>
          </cell>
          <cell r="G25">
            <v>6.63</v>
          </cell>
        </row>
        <row r="26">
          <cell r="B26">
            <v>22106534</v>
          </cell>
          <cell r="C26" t="str">
            <v>BADER</v>
          </cell>
          <cell r="D26" t="str">
            <v>THIBAULT</v>
          </cell>
          <cell r="E26">
            <v>9</v>
          </cell>
          <cell r="F26">
            <v>3.11</v>
          </cell>
          <cell r="G26">
            <v>6.55</v>
          </cell>
        </row>
        <row r="27">
          <cell r="B27">
            <v>22103595</v>
          </cell>
          <cell r="C27" t="str">
            <v>BAJORSKI</v>
          </cell>
          <cell r="D27" t="str">
            <v>HENRI</v>
          </cell>
          <cell r="E27">
            <v>8</v>
          </cell>
          <cell r="F27">
            <v>3.27</v>
          </cell>
          <cell r="G27">
            <v>7.09</v>
          </cell>
        </row>
        <row r="28">
          <cell r="B28">
            <v>22107611</v>
          </cell>
          <cell r="C28" t="str">
            <v>BAKARI</v>
          </cell>
          <cell r="D28" t="str">
            <v>KASSIM</v>
          </cell>
          <cell r="E28">
            <v>9</v>
          </cell>
          <cell r="F28">
            <v>2.84</v>
          </cell>
          <cell r="G28">
            <v>6.17</v>
          </cell>
        </row>
        <row r="29">
          <cell r="B29">
            <v>22119613</v>
          </cell>
          <cell r="C29" t="str">
            <v>BALTZER</v>
          </cell>
          <cell r="D29" t="str">
            <v>CHLOÉ</v>
          </cell>
          <cell r="E29">
            <v>3</v>
          </cell>
          <cell r="F29">
            <v>3.61</v>
          </cell>
          <cell r="G29">
            <v>7.89</v>
          </cell>
        </row>
        <row r="30">
          <cell r="B30">
            <v>22012435</v>
          </cell>
          <cell r="C30" t="str">
            <v>BARTESCH</v>
          </cell>
          <cell r="D30" t="str">
            <v>EDELTRUD-MARIA</v>
          </cell>
          <cell r="E30">
            <v>5</v>
          </cell>
          <cell r="F30" t="str">
            <v>ABI</v>
          </cell>
          <cell r="G30" t="str">
            <v>ABI</v>
          </cell>
        </row>
        <row r="31">
          <cell r="B31">
            <v>22106538</v>
          </cell>
          <cell r="C31" t="str">
            <v>BASSEVILLE</v>
          </cell>
          <cell r="D31" t="str">
            <v>STEEVEN</v>
          </cell>
          <cell r="E31">
            <v>7</v>
          </cell>
          <cell r="F31">
            <v>3.17</v>
          </cell>
          <cell r="G31">
            <v>6.8</v>
          </cell>
        </row>
        <row r="32">
          <cell r="B32">
            <v>22106502</v>
          </cell>
          <cell r="C32" t="str">
            <v>BASTIAN</v>
          </cell>
          <cell r="D32" t="str">
            <v>ROMAIN</v>
          </cell>
          <cell r="E32">
            <v>3</v>
          </cell>
          <cell r="F32" t="str">
            <v>ABI</v>
          </cell>
          <cell r="G32" t="str">
            <v>ABI</v>
          </cell>
        </row>
        <row r="33">
          <cell r="B33">
            <v>21909462</v>
          </cell>
          <cell r="C33" t="str">
            <v>BASTIER</v>
          </cell>
          <cell r="D33" t="str">
            <v>PAUL</v>
          </cell>
          <cell r="E33">
            <v>2</v>
          </cell>
          <cell r="F33" t="str">
            <v>DSP</v>
          </cell>
          <cell r="G33" t="str">
            <v>DSP</v>
          </cell>
        </row>
        <row r="34">
          <cell r="B34">
            <v>22006991</v>
          </cell>
          <cell r="C34" t="str">
            <v>BAUMLIN</v>
          </cell>
          <cell r="D34" t="str">
            <v>TITOUAN</v>
          </cell>
          <cell r="E34">
            <v>4</v>
          </cell>
          <cell r="F34">
            <v>3.41</v>
          </cell>
          <cell r="G34">
            <v>7.55</v>
          </cell>
        </row>
        <row r="35">
          <cell r="B35">
            <v>22008798</v>
          </cell>
          <cell r="C35" t="str">
            <v>BEAUDOING</v>
          </cell>
          <cell r="D35" t="str">
            <v>VIRGIL</v>
          </cell>
          <cell r="E35">
            <v>8</v>
          </cell>
          <cell r="F35">
            <v>3.33</v>
          </cell>
          <cell r="G35">
            <v>7.14</v>
          </cell>
        </row>
        <row r="36">
          <cell r="B36">
            <v>22104735</v>
          </cell>
          <cell r="C36" t="str">
            <v>BECKER</v>
          </cell>
          <cell r="D36" t="str">
            <v>ANTONIN</v>
          </cell>
          <cell r="E36">
            <v>5</v>
          </cell>
          <cell r="F36">
            <v>3.1</v>
          </cell>
          <cell r="G36">
            <v>6.79</v>
          </cell>
        </row>
        <row r="37">
          <cell r="B37">
            <v>22106935</v>
          </cell>
          <cell r="C37" t="str">
            <v>BECKER</v>
          </cell>
          <cell r="D37" t="str">
            <v>HECTOR</v>
          </cell>
          <cell r="E37">
            <v>8</v>
          </cell>
          <cell r="F37">
            <v>2.94</v>
          </cell>
          <cell r="G37">
            <v>6.46</v>
          </cell>
        </row>
        <row r="38">
          <cell r="B38">
            <v>22110880</v>
          </cell>
          <cell r="C38" t="str">
            <v>BEI</v>
          </cell>
          <cell r="D38" t="str">
            <v>FÉLIX</v>
          </cell>
          <cell r="E38">
            <v>7</v>
          </cell>
          <cell r="F38" t="str">
            <v>ABI</v>
          </cell>
          <cell r="G38" t="str">
            <v>ABI</v>
          </cell>
        </row>
        <row r="39">
          <cell r="B39">
            <v>22110970</v>
          </cell>
          <cell r="C39" t="str">
            <v>BELKAHLA</v>
          </cell>
          <cell r="D39" t="str">
            <v>YOUCEF AYOUB</v>
          </cell>
          <cell r="E39">
            <v>1</v>
          </cell>
          <cell r="F39">
            <v>3.07</v>
          </cell>
          <cell r="G39">
            <v>6.56</v>
          </cell>
        </row>
        <row r="40">
          <cell r="B40">
            <v>22011094</v>
          </cell>
          <cell r="C40" t="str">
            <v>BELKHADIR</v>
          </cell>
          <cell r="D40" t="str">
            <v>MAHER</v>
          </cell>
          <cell r="E40">
            <v>3</v>
          </cell>
          <cell r="F40" t="str">
            <v>ABI</v>
          </cell>
          <cell r="G40" t="str">
            <v>ABI</v>
          </cell>
        </row>
        <row r="41">
          <cell r="B41">
            <v>22012236</v>
          </cell>
          <cell r="C41" t="str">
            <v>BELLAHCENE</v>
          </cell>
          <cell r="D41" t="str">
            <v>MERIEM</v>
          </cell>
          <cell r="E41">
            <v>7</v>
          </cell>
          <cell r="F41" t="str">
            <v>ABI</v>
          </cell>
          <cell r="G41" t="str">
            <v>ABI</v>
          </cell>
        </row>
        <row r="42">
          <cell r="B42">
            <v>22012236</v>
          </cell>
          <cell r="C42" t="str">
            <v xml:space="preserve">BELLAHCENE </v>
          </cell>
          <cell r="D42" t="str">
            <v>MERIEM</v>
          </cell>
          <cell r="E42">
            <v>7</v>
          </cell>
          <cell r="F42" t="str">
            <v>ABI</v>
          </cell>
          <cell r="G42" t="str">
            <v>ABI</v>
          </cell>
        </row>
        <row r="43">
          <cell r="B43">
            <v>22016921</v>
          </cell>
          <cell r="C43" t="str">
            <v>BELMADANI</v>
          </cell>
          <cell r="D43" t="str">
            <v>MOHAMED</v>
          </cell>
          <cell r="E43">
            <v>4</v>
          </cell>
          <cell r="F43" t="str">
            <v>DSP</v>
          </cell>
          <cell r="G43" t="str">
            <v>DSP</v>
          </cell>
        </row>
        <row r="44">
          <cell r="B44">
            <v>22014730</v>
          </cell>
          <cell r="C44" t="str">
            <v>BEN AMMAR</v>
          </cell>
          <cell r="D44" t="str">
            <v>ZIED</v>
          </cell>
          <cell r="E44">
            <v>2</v>
          </cell>
          <cell r="F44">
            <v>3.08</v>
          </cell>
          <cell r="G44">
            <v>6.47</v>
          </cell>
        </row>
        <row r="45">
          <cell r="B45">
            <v>22113263</v>
          </cell>
          <cell r="C45" t="str">
            <v>BEN JABA</v>
          </cell>
          <cell r="D45" t="str">
            <v>HAKIM</v>
          </cell>
          <cell r="E45">
            <v>9</v>
          </cell>
          <cell r="F45">
            <v>3.33</v>
          </cell>
          <cell r="G45">
            <v>7.1</v>
          </cell>
        </row>
        <row r="46">
          <cell r="B46">
            <v>21912101</v>
          </cell>
          <cell r="C46" t="str">
            <v>BENAALI</v>
          </cell>
          <cell r="D46" t="str">
            <v>ZAKARIA</v>
          </cell>
          <cell r="E46">
            <v>4</v>
          </cell>
          <cell r="F46" t="str">
            <v>ABJ</v>
          </cell>
          <cell r="G46" t="str">
            <v>ABJ</v>
          </cell>
        </row>
        <row r="47">
          <cell r="B47">
            <v>22103793</v>
          </cell>
          <cell r="C47" t="str">
            <v>BENAZAIZ</v>
          </cell>
          <cell r="D47" t="str">
            <v>YASSINE</v>
          </cell>
          <cell r="E47">
            <v>9</v>
          </cell>
          <cell r="F47">
            <v>3.17</v>
          </cell>
          <cell r="G47">
            <v>6.91</v>
          </cell>
        </row>
        <row r="48">
          <cell r="B48">
            <v>21908765</v>
          </cell>
          <cell r="C48" t="str">
            <v>BENDER</v>
          </cell>
          <cell r="D48" t="str">
            <v>JEREMIE</v>
          </cell>
          <cell r="E48">
            <v>4</v>
          </cell>
          <cell r="F48" t="str">
            <v>ABI</v>
          </cell>
          <cell r="G48" t="str">
            <v>ABI</v>
          </cell>
        </row>
        <row r="49">
          <cell r="B49">
            <v>22107449</v>
          </cell>
          <cell r="C49" t="str">
            <v>BENSAID</v>
          </cell>
          <cell r="D49" t="str">
            <v>SAMY</v>
          </cell>
          <cell r="E49">
            <v>9</v>
          </cell>
          <cell r="F49">
            <v>3.01</v>
          </cell>
          <cell r="G49">
            <v>6.48</v>
          </cell>
        </row>
        <row r="50">
          <cell r="B50">
            <v>22011544</v>
          </cell>
          <cell r="C50" t="str">
            <v>BERGÉ</v>
          </cell>
          <cell r="D50" t="str">
            <v>TRISTAN</v>
          </cell>
          <cell r="E50">
            <v>2</v>
          </cell>
          <cell r="F50" t="str">
            <v>ABI</v>
          </cell>
          <cell r="G50" t="str">
            <v>ABI</v>
          </cell>
        </row>
        <row r="51">
          <cell r="B51">
            <v>22118802</v>
          </cell>
          <cell r="C51" t="str">
            <v>BERGER</v>
          </cell>
          <cell r="D51" t="str">
            <v>MIA</v>
          </cell>
          <cell r="E51">
            <v>10</v>
          </cell>
          <cell r="F51">
            <v>3.75</v>
          </cell>
          <cell r="G51">
            <v>8.52</v>
          </cell>
        </row>
        <row r="52">
          <cell r="B52">
            <v>22111111</v>
          </cell>
          <cell r="C52" t="str">
            <v>BERTAPELLE</v>
          </cell>
          <cell r="D52" t="str">
            <v>GABIN</v>
          </cell>
          <cell r="E52">
            <v>3</v>
          </cell>
          <cell r="F52">
            <v>3.3</v>
          </cell>
          <cell r="G52">
            <v>7.3</v>
          </cell>
        </row>
        <row r="53">
          <cell r="B53">
            <v>22110662</v>
          </cell>
          <cell r="C53" t="str">
            <v>BERTIN</v>
          </cell>
          <cell r="D53" t="str">
            <v>ANAEL</v>
          </cell>
          <cell r="E53">
            <v>2</v>
          </cell>
          <cell r="F53">
            <v>3.25</v>
          </cell>
          <cell r="G53">
            <v>7.15</v>
          </cell>
        </row>
        <row r="54">
          <cell r="B54">
            <v>22115139</v>
          </cell>
          <cell r="C54" t="str">
            <v>BERTOLI</v>
          </cell>
          <cell r="D54" t="str">
            <v>BASTIEN</v>
          </cell>
          <cell r="E54">
            <v>4</v>
          </cell>
          <cell r="F54">
            <v>3.23</v>
          </cell>
          <cell r="G54">
            <v>6.88</v>
          </cell>
        </row>
        <row r="55">
          <cell r="B55">
            <v>22103920</v>
          </cell>
          <cell r="C55" t="str">
            <v>BESCOND</v>
          </cell>
          <cell r="D55" t="str">
            <v>YOAN</v>
          </cell>
          <cell r="E55">
            <v>3</v>
          </cell>
          <cell r="F55">
            <v>3.29</v>
          </cell>
          <cell r="G55">
            <v>7.06</v>
          </cell>
        </row>
        <row r="56">
          <cell r="B56">
            <v>22108696</v>
          </cell>
          <cell r="C56" t="str">
            <v>BEYREUTHER</v>
          </cell>
          <cell r="D56" t="str">
            <v>LÉA</v>
          </cell>
          <cell r="E56">
            <v>5</v>
          </cell>
          <cell r="F56">
            <v>3.43</v>
          </cell>
          <cell r="G56">
            <v>7.83</v>
          </cell>
        </row>
        <row r="57">
          <cell r="B57">
            <v>22012984</v>
          </cell>
          <cell r="C57" t="str">
            <v>BIECHLER</v>
          </cell>
          <cell r="D57" t="str">
            <v>THÉO</v>
          </cell>
          <cell r="E57">
            <v>2</v>
          </cell>
          <cell r="F57">
            <v>3.42</v>
          </cell>
          <cell r="G57">
            <v>7.36</v>
          </cell>
        </row>
        <row r="58">
          <cell r="B58">
            <v>22111460</v>
          </cell>
          <cell r="C58" t="str">
            <v>BIGAULT</v>
          </cell>
          <cell r="D58" t="str">
            <v>EMELYNE</v>
          </cell>
          <cell r="E58">
            <v>1</v>
          </cell>
          <cell r="F58">
            <v>3.76</v>
          </cell>
          <cell r="G58">
            <v>7.86</v>
          </cell>
        </row>
        <row r="59">
          <cell r="B59">
            <v>22004722</v>
          </cell>
          <cell r="C59" t="str">
            <v>BILGER--BERAUD</v>
          </cell>
          <cell r="D59" t="str">
            <v>LUDOVIC</v>
          </cell>
          <cell r="E59">
            <v>1</v>
          </cell>
          <cell r="F59">
            <v>3.03</v>
          </cell>
          <cell r="G59">
            <v>6.25</v>
          </cell>
        </row>
        <row r="60">
          <cell r="B60">
            <v>22107599</v>
          </cell>
          <cell r="C60" t="str">
            <v>BILON</v>
          </cell>
          <cell r="D60" t="str">
            <v>CORENTIN</v>
          </cell>
          <cell r="E60">
            <v>8</v>
          </cell>
          <cell r="F60">
            <v>3.1</v>
          </cell>
          <cell r="G60">
            <v>6.52</v>
          </cell>
        </row>
        <row r="61">
          <cell r="B61">
            <v>22005967</v>
          </cell>
          <cell r="C61" t="str">
            <v>BIOT</v>
          </cell>
          <cell r="D61" t="str">
            <v>ANTHONIN</v>
          </cell>
          <cell r="E61">
            <v>8</v>
          </cell>
          <cell r="F61">
            <v>3.23</v>
          </cell>
          <cell r="G61">
            <v>6.84</v>
          </cell>
        </row>
        <row r="62">
          <cell r="B62">
            <v>22109811</v>
          </cell>
          <cell r="C62" t="str">
            <v>BIRKEL</v>
          </cell>
          <cell r="D62" t="str">
            <v>NOAH</v>
          </cell>
          <cell r="E62">
            <v>2</v>
          </cell>
          <cell r="F62">
            <v>3.19</v>
          </cell>
          <cell r="G62">
            <v>6.85</v>
          </cell>
        </row>
        <row r="63">
          <cell r="B63">
            <v>22117909</v>
          </cell>
          <cell r="C63" t="str">
            <v>BISCHOPFF</v>
          </cell>
          <cell r="D63" t="str">
            <v>NOA</v>
          </cell>
          <cell r="E63">
            <v>6</v>
          </cell>
          <cell r="F63">
            <v>3.07</v>
          </cell>
          <cell r="G63">
            <v>6.32</v>
          </cell>
        </row>
        <row r="64">
          <cell r="B64">
            <v>21805418</v>
          </cell>
          <cell r="C64" t="str">
            <v>BLANC</v>
          </cell>
          <cell r="D64" t="str">
            <v>LOREDANA</v>
          </cell>
          <cell r="E64">
            <v>2</v>
          </cell>
          <cell r="F64">
            <v>3.4</v>
          </cell>
          <cell r="G64">
            <v>7.64</v>
          </cell>
        </row>
        <row r="65">
          <cell r="B65">
            <v>22108161</v>
          </cell>
          <cell r="C65" t="str">
            <v>BLANSCHÉ</v>
          </cell>
          <cell r="D65" t="str">
            <v>HUGO</v>
          </cell>
          <cell r="E65">
            <v>2</v>
          </cell>
          <cell r="F65">
            <v>3.13</v>
          </cell>
          <cell r="G65">
            <v>6.69</v>
          </cell>
        </row>
        <row r="66">
          <cell r="B66">
            <v>22010652</v>
          </cell>
          <cell r="C66" t="str">
            <v>BLAZEVIC</v>
          </cell>
          <cell r="D66" t="str">
            <v>CHIARA</v>
          </cell>
          <cell r="E66">
            <v>8</v>
          </cell>
          <cell r="F66" t="str">
            <v>ABI</v>
          </cell>
          <cell r="G66" t="str">
            <v>ABI</v>
          </cell>
        </row>
        <row r="67">
          <cell r="B67">
            <v>22123367</v>
          </cell>
          <cell r="C67" t="str">
            <v>BLOUIN</v>
          </cell>
          <cell r="D67" t="str">
            <v>TIM</v>
          </cell>
          <cell r="E67">
            <v>7</v>
          </cell>
          <cell r="F67">
            <v>3.01</v>
          </cell>
          <cell r="G67">
            <v>6.41</v>
          </cell>
        </row>
        <row r="68">
          <cell r="B68">
            <v>22108997</v>
          </cell>
          <cell r="C68" t="str">
            <v>BOCHINGER</v>
          </cell>
          <cell r="D68" t="str">
            <v>NATHAN</v>
          </cell>
          <cell r="E68">
            <v>9</v>
          </cell>
          <cell r="F68" t="str">
            <v>ABI</v>
          </cell>
          <cell r="G68" t="str">
            <v>ABI</v>
          </cell>
        </row>
        <row r="69">
          <cell r="B69">
            <v>22106811</v>
          </cell>
          <cell r="C69" t="str">
            <v>BOCK</v>
          </cell>
          <cell r="D69" t="str">
            <v>LUCAS</v>
          </cell>
          <cell r="E69">
            <v>9</v>
          </cell>
          <cell r="F69">
            <v>3.23</v>
          </cell>
          <cell r="G69">
            <v>7.06</v>
          </cell>
        </row>
        <row r="70">
          <cell r="B70">
            <v>22004957</v>
          </cell>
          <cell r="C70" t="str">
            <v>BODENAN</v>
          </cell>
          <cell r="D70" t="str">
            <v>LÉO</v>
          </cell>
          <cell r="E70">
            <v>5</v>
          </cell>
          <cell r="F70" t="str">
            <v>ABI</v>
          </cell>
          <cell r="G70" t="str">
            <v>ABI</v>
          </cell>
        </row>
        <row r="71">
          <cell r="B71">
            <v>21715774</v>
          </cell>
          <cell r="C71" t="str">
            <v>BOECKEL</v>
          </cell>
          <cell r="D71" t="str">
            <v>TOM</v>
          </cell>
          <cell r="E71">
            <v>5</v>
          </cell>
          <cell r="F71" t="str">
            <v>ABI</v>
          </cell>
          <cell r="G71" t="str">
            <v>ABI</v>
          </cell>
        </row>
        <row r="72">
          <cell r="B72">
            <v>22110832</v>
          </cell>
          <cell r="C72" t="str">
            <v>BOEHLER</v>
          </cell>
          <cell r="D72" t="str">
            <v>YOAN</v>
          </cell>
          <cell r="E72">
            <v>5</v>
          </cell>
          <cell r="F72">
            <v>3.03</v>
          </cell>
          <cell r="G72">
            <v>6.55</v>
          </cell>
        </row>
        <row r="73">
          <cell r="B73">
            <v>22121139</v>
          </cell>
          <cell r="C73" t="str">
            <v>BOEHM</v>
          </cell>
          <cell r="D73" t="str">
            <v>JEROME</v>
          </cell>
          <cell r="E73">
            <v>2</v>
          </cell>
          <cell r="F73" t="str">
            <v>ABI</v>
          </cell>
          <cell r="G73" t="str">
            <v>ABI</v>
          </cell>
        </row>
        <row r="74">
          <cell r="B74">
            <v>22006680</v>
          </cell>
          <cell r="C74" t="str">
            <v>BOHONOS</v>
          </cell>
          <cell r="D74" t="str">
            <v>LUCIE</v>
          </cell>
          <cell r="E74">
            <v>8</v>
          </cell>
          <cell r="F74" t="str">
            <v>ABI</v>
          </cell>
          <cell r="G74" t="str">
            <v>ABI</v>
          </cell>
        </row>
        <row r="75">
          <cell r="B75">
            <v>22007199</v>
          </cell>
          <cell r="C75" t="str">
            <v>BOLLINGER</v>
          </cell>
          <cell r="D75" t="str">
            <v>THOMAS</v>
          </cell>
          <cell r="E75">
            <v>4</v>
          </cell>
          <cell r="F75">
            <v>3.28</v>
          </cell>
          <cell r="G75">
            <v>6.8</v>
          </cell>
        </row>
        <row r="76">
          <cell r="B76">
            <v>22112176</v>
          </cell>
          <cell r="C76" t="str">
            <v>BORG</v>
          </cell>
          <cell r="D76" t="str">
            <v>QUENTIN</v>
          </cell>
          <cell r="E76">
            <v>3</v>
          </cell>
          <cell r="F76">
            <v>3.24</v>
          </cell>
          <cell r="G76">
            <v>7.04</v>
          </cell>
        </row>
        <row r="77">
          <cell r="B77">
            <v>22109909</v>
          </cell>
          <cell r="C77" t="str">
            <v>BORNI</v>
          </cell>
          <cell r="D77" t="str">
            <v>MATEO</v>
          </cell>
          <cell r="E77">
            <v>9</v>
          </cell>
          <cell r="F77">
            <v>3.17</v>
          </cell>
          <cell r="G77">
            <v>6.79</v>
          </cell>
        </row>
        <row r="78">
          <cell r="B78">
            <v>22010666</v>
          </cell>
          <cell r="C78" t="str">
            <v>BOTOUMAMOU</v>
          </cell>
          <cell r="D78" t="str">
            <v>MÉLISSA</v>
          </cell>
          <cell r="E78">
            <v>3</v>
          </cell>
          <cell r="F78" t="str">
            <v>ABI</v>
          </cell>
          <cell r="G78" t="str">
            <v>ABI</v>
          </cell>
        </row>
        <row r="79">
          <cell r="B79">
            <v>22115110</v>
          </cell>
          <cell r="C79" t="str">
            <v>BOUANOU</v>
          </cell>
          <cell r="D79" t="str">
            <v>RICARDO</v>
          </cell>
          <cell r="E79">
            <v>8</v>
          </cell>
          <cell r="F79">
            <v>3.2</v>
          </cell>
          <cell r="G79">
            <v>6.66</v>
          </cell>
        </row>
        <row r="80">
          <cell r="B80">
            <v>22114073</v>
          </cell>
          <cell r="C80" t="str">
            <v>BOUAZIZ</v>
          </cell>
          <cell r="D80" t="str">
            <v>DAMIEN</v>
          </cell>
          <cell r="E80">
            <v>8</v>
          </cell>
          <cell r="F80">
            <v>3.14</v>
          </cell>
          <cell r="G80">
            <v>6.6</v>
          </cell>
        </row>
        <row r="81">
          <cell r="B81">
            <v>22108797</v>
          </cell>
          <cell r="C81" t="str">
            <v>BOUCHELKIA--ANGELIER</v>
          </cell>
          <cell r="D81" t="str">
            <v>TAMARA</v>
          </cell>
          <cell r="E81">
            <v>6</v>
          </cell>
          <cell r="F81">
            <v>3.32</v>
          </cell>
          <cell r="G81">
            <v>7.28</v>
          </cell>
        </row>
        <row r="82">
          <cell r="B82">
            <v>22107182</v>
          </cell>
          <cell r="C82" t="str">
            <v>BOUCLET</v>
          </cell>
          <cell r="D82" t="str">
            <v>OSCAR</v>
          </cell>
          <cell r="E82">
            <v>3</v>
          </cell>
          <cell r="F82">
            <v>3.32</v>
          </cell>
          <cell r="G82">
            <v>6.82</v>
          </cell>
        </row>
        <row r="83">
          <cell r="B83">
            <v>22017391</v>
          </cell>
          <cell r="C83" t="str">
            <v>BOUDJEMA</v>
          </cell>
          <cell r="D83" t="str">
            <v>NEHAUT</v>
          </cell>
          <cell r="E83">
            <v>8</v>
          </cell>
          <cell r="F83">
            <v>3.23</v>
          </cell>
          <cell r="G83">
            <v>7.01</v>
          </cell>
        </row>
        <row r="84">
          <cell r="B84">
            <v>22012782</v>
          </cell>
          <cell r="C84" t="str">
            <v>BOUFFAY</v>
          </cell>
          <cell r="D84" t="str">
            <v>AXEL</v>
          </cell>
          <cell r="E84">
            <v>2</v>
          </cell>
          <cell r="F84">
            <v>3.28</v>
          </cell>
          <cell r="G84">
            <v>7.07</v>
          </cell>
        </row>
        <row r="85">
          <cell r="B85">
            <v>22113295</v>
          </cell>
          <cell r="C85" t="str">
            <v>BOUNOUA</v>
          </cell>
          <cell r="D85" t="str">
            <v>ANTOINE</v>
          </cell>
          <cell r="E85">
            <v>2</v>
          </cell>
          <cell r="F85">
            <v>3.16</v>
          </cell>
          <cell r="G85">
            <v>6.48</v>
          </cell>
        </row>
        <row r="86">
          <cell r="B86">
            <v>22111547</v>
          </cell>
          <cell r="C86" t="str">
            <v>BOURTALE</v>
          </cell>
          <cell r="D86" t="str">
            <v>ILIAS</v>
          </cell>
          <cell r="E86">
            <v>7</v>
          </cell>
          <cell r="F86" t="str">
            <v>ABI</v>
          </cell>
          <cell r="G86" t="str">
            <v>ABI</v>
          </cell>
        </row>
        <row r="87">
          <cell r="B87">
            <v>22007311</v>
          </cell>
          <cell r="C87" t="str">
            <v>BOUSSIF</v>
          </cell>
          <cell r="D87" t="str">
            <v>RIMANE</v>
          </cell>
          <cell r="E87">
            <v>8</v>
          </cell>
          <cell r="F87">
            <v>3.29</v>
          </cell>
          <cell r="G87">
            <v>7.12</v>
          </cell>
        </row>
        <row r="88">
          <cell r="B88">
            <v>22102681</v>
          </cell>
          <cell r="C88" t="str">
            <v>BOUTS</v>
          </cell>
          <cell r="D88" t="str">
            <v>LOANE</v>
          </cell>
          <cell r="E88">
            <v>8</v>
          </cell>
          <cell r="F88" t="str">
            <v>ABI</v>
          </cell>
          <cell r="G88" t="str">
            <v>ABI</v>
          </cell>
        </row>
        <row r="89">
          <cell r="B89">
            <v>22000538</v>
          </cell>
          <cell r="C89" t="str">
            <v>BOUZEGGOU</v>
          </cell>
          <cell r="D89" t="str">
            <v>IHSSANE</v>
          </cell>
          <cell r="E89">
            <v>4</v>
          </cell>
          <cell r="F89" t="str">
            <v>DSP</v>
          </cell>
          <cell r="G89" t="str">
            <v>DSP</v>
          </cell>
        </row>
        <row r="90">
          <cell r="B90">
            <v>22113147</v>
          </cell>
          <cell r="C90" t="str">
            <v>BOUZEKRI</v>
          </cell>
          <cell r="D90" t="str">
            <v>ERWAN</v>
          </cell>
          <cell r="E90">
            <v>3</v>
          </cell>
          <cell r="F90">
            <v>3.1</v>
          </cell>
          <cell r="G90">
            <v>6.6</v>
          </cell>
        </row>
        <row r="91">
          <cell r="B91">
            <v>22111220</v>
          </cell>
          <cell r="C91" t="str">
            <v>BRANCO RODRIGUES</v>
          </cell>
          <cell r="D91" t="str">
            <v>DORIANO</v>
          </cell>
          <cell r="E91">
            <v>9</v>
          </cell>
          <cell r="F91">
            <v>3.53</v>
          </cell>
          <cell r="G91">
            <v>7.11</v>
          </cell>
        </row>
        <row r="92">
          <cell r="B92">
            <v>22118865</v>
          </cell>
          <cell r="C92" t="str">
            <v>BRAND</v>
          </cell>
          <cell r="D92" t="str">
            <v>MELINA</v>
          </cell>
          <cell r="E92">
            <v>5</v>
          </cell>
          <cell r="F92">
            <v>3.34</v>
          </cell>
          <cell r="G92">
            <v>7.23</v>
          </cell>
        </row>
        <row r="93">
          <cell r="B93">
            <v>22111904</v>
          </cell>
          <cell r="C93" t="str">
            <v>BRECHENMACHER</v>
          </cell>
          <cell r="D93" t="str">
            <v>LUCAS</v>
          </cell>
          <cell r="E93">
            <v>9</v>
          </cell>
          <cell r="F93">
            <v>3.06</v>
          </cell>
          <cell r="G93">
            <v>6.63</v>
          </cell>
        </row>
        <row r="94">
          <cell r="B94">
            <v>22010454</v>
          </cell>
          <cell r="C94" t="str">
            <v>BREITEL</v>
          </cell>
          <cell r="D94" t="str">
            <v>AMANDINE</v>
          </cell>
          <cell r="E94">
            <v>2</v>
          </cell>
          <cell r="F94">
            <v>3.36</v>
          </cell>
          <cell r="G94">
            <v>7.27</v>
          </cell>
        </row>
        <row r="95">
          <cell r="B95">
            <v>22118263</v>
          </cell>
          <cell r="C95" t="str">
            <v>BRIAND</v>
          </cell>
          <cell r="D95" t="str">
            <v>ANTOINE</v>
          </cell>
          <cell r="E95">
            <v>8</v>
          </cell>
          <cell r="F95">
            <v>3.22</v>
          </cell>
          <cell r="G95">
            <v>6.94</v>
          </cell>
        </row>
        <row r="96">
          <cell r="B96">
            <v>22109263</v>
          </cell>
          <cell r="C96" t="str">
            <v>BRIESCH</v>
          </cell>
          <cell r="D96" t="str">
            <v>LOUIS</v>
          </cell>
          <cell r="E96">
            <v>5</v>
          </cell>
          <cell r="F96" t="str">
            <v>ABI</v>
          </cell>
          <cell r="G96" t="str">
            <v>ABI</v>
          </cell>
        </row>
        <row r="97">
          <cell r="B97">
            <v>22108351</v>
          </cell>
          <cell r="C97" t="str">
            <v>BROCKER</v>
          </cell>
          <cell r="D97" t="str">
            <v>NOÉ</v>
          </cell>
          <cell r="E97">
            <v>4</v>
          </cell>
          <cell r="F97">
            <v>3.24</v>
          </cell>
          <cell r="G97">
            <v>7.07</v>
          </cell>
        </row>
        <row r="98">
          <cell r="B98">
            <v>22110541</v>
          </cell>
          <cell r="C98" t="str">
            <v>BROUILLARD</v>
          </cell>
          <cell r="D98" t="str">
            <v>JASON</v>
          </cell>
          <cell r="E98">
            <v>3</v>
          </cell>
          <cell r="F98">
            <v>3.14</v>
          </cell>
          <cell r="G98">
            <v>6.98</v>
          </cell>
        </row>
        <row r="99">
          <cell r="B99">
            <v>22107314</v>
          </cell>
          <cell r="C99" t="str">
            <v>BRUGNANO</v>
          </cell>
          <cell r="D99" t="str">
            <v>THOMAS</v>
          </cell>
          <cell r="E99">
            <v>2</v>
          </cell>
          <cell r="F99" t="str">
            <v>ABI</v>
          </cell>
          <cell r="G99" t="str">
            <v>ABI</v>
          </cell>
        </row>
        <row r="100">
          <cell r="B100">
            <v>22019828</v>
          </cell>
          <cell r="C100" t="str">
            <v>BRUNING</v>
          </cell>
          <cell r="D100" t="str">
            <v>GAUTHIER</v>
          </cell>
          <cell r="E100">
            <v>1</v>
          </cell>
          <cell r="F100">
            <v>3.62</v>
          </cell>
          <cell r="G100">
            <v>7.61</v>
          </cell>
        </row>
        <row r="101">
          <cell r="B101">
            <v>22109075</v>
          </cell>
          <cell r="C101" t="str">
            <v>BURIG</v>
          </cell>
          <cell r="D101" t="str">
            <v>GAYANE</v>
          </cell>
          <cell r="E101">
            <v>1</v>
          </cell>
          <cell r="F101">
            <v>3.34</v>
          </cell>
          <cell r="G101">
            <v>7.36</v>
          </cell>
        </row>
        <row r="102">
          <cell r="B102">
            <v>22107271</v>
          </cell>
          <cell r="C102" t="str">
            <v>BUSCHÉ</v>
          </cell>
          <cell r="D102" t="str">
            <v>MARGAUX</v>
          </cell>
          <cell r="E102">
            <v>5</v>
          </cell>
          <cell r="F102">
            <v>3.68</v>
          </cell>
          <cell r="G102">
            <v>8.06</v>
          </cell>
        </row>
        <row r="103">
          <cell r="B103">
            <v>22110148</v>
          </cell>
          <cell r="C103" t="str">
            <v>BUSSER</v>
          </cell>
          <cell r="D103" t="str">
            <v>BENJAMIN</v>
          </cell>
          <cell r="E103">
            <v>3</v>
          </cell>
          <cell r="F103">
            <v>3.14</v>
          </cell>
          <cell r="G103">
            <v>6.62</v>
          </cell>
        </row>
        <row r="104">
          <cell r="B104">
            <v>22102896</v>
          </cell>
          <cell r="C104" t="str">
            <v>CACHEUX</v>
          </cell>
          <cell r="D104" t="str">
            <v>LILI</v>
          </cell>
          <cell r="E104">
            <v>4</v>
          </cell>
          <cell r="F104">
            <v>3.57</v>
          </cell>
          <cell r="G104">
            <v>7.79</v>
          </cell>
        </row>
        <row r="105">
          <cell r="B105">
            <v>21903666</v>
          </cell>
          <cell r="C105" t="str">
            <v>CAMBON</v>
          </cell>
          <cell r="D105" t="str">
            <v>MAËL</v>
          </cell>
          <cell r="E105">
            <v>5</v>
          </cell>
          <cell r="F105">
            <v>3.47</v>
          </cell>
          <cell r="G105">
            <v>7.51</v>
          </cell>
        </row>
        <row r="106">
          <cell r="B106">
            <v>22117276</v>
          </cell>
          <cell r="C106" t="str">
            <v>CANAVY</v>
          </cell>
          <cell r="D106" t="str">
            <v>ALIK</v>
          </cell>
          <cell r="E106">
            <v>1</v>
          </cell>
          <cell r="F106">
            <v>3.53</v>
          </cell>
          <cell r="G106">
            <v>7.28</v>
          </cell>
        </row>
        <row r="107">
          <cell r="B107">
            <v>22010121</v>
          </cell>
          <cell r="C107" t="str">
            <v>CANEVA</v>
          </cell>
          <cell r="D107" t="str">
            <v>MELISSA</v>
          </cell>
          <cell r="E107">
            <v>6</v>
          </cell>
          <cell r="F107" t="str">
            <v>ABI</v>
          </cell>
          <cell r="G107" t="str">
            <v>ABI</v>
          </cell>
        </row>
        <row r="108">
          <cell r="B108">
            <v>22000556</v>
          </cell>
          <cell r="C108" t="str">
            <v>CARON</v>
          </cell>
          <cell r="D108" t="str">
            <v>MARGAUX</v>
          </cell>
          <cell r="E108">
            <v>2</v>
          </cell>
          <cell r="F108" t="str">
            <v>ABI</v>
          </cell>
          <cell r="G108" t="str">
            <v>ABI</v>
          </cell>
        </row>
        <row r="109">
          <cell r="B109">
            <v>22113318</v>
          </cell>
          <cell r="C109" t="str">
            <v>CARPANEN</v>
          </cell>
          <cell r="D109" t="str">
            <v>ELISA</v>
          </cell>
          <cell r="E109">
            <v>7</v>
          </cell>
          <cell r="F109">
            <v>3.61</v>
          </cell>
          <cell r="G109">
            <v>7.97</v>
          </cell>
        </row>
        <row r="110">
          <cell r="B110">
            <v>22109689</v>
          </cell>
          <cell r="C110" t="str">
            <v>CASPAR</v>
          </cell>
          <cell r="D110" t="str">
            <v>CORENTIN</v>
          </cell>
          <cell r="E110">
            <v>2</v>
          </cell>
          <cell r="F110">
            <v>3.07</v>
          </cell>
          <cell r="G110">
            <v>6.53</v>
          </cell>
        </row>
        <row r="111">
          <cell r="B111">
            <v>22110748</v>
          </cell>
          <cell r="C111" t="str">
            <v>CAVALIER</v>
          </cell>
          <cell r="D111" t="str">
            <v>JONATHAN</v>
          </cell>
          <cell r="E111">
            <v>9</v>
          </cell>
          <cell r="F111">
            <v>3.2</v>
          </cell>
          <cell r="G111">
            <v>6.72</v>
          </cell>
        </row>
        <row r="112">
          <cell r="B112">
            <v>22110278</v>
          </cell>
          <cell r="C112" t="str">
            <v>CAZANOVE</v>
          </cell>
          <cell r="D112" t="str">
            <v>NATHAN</v>
          </cell>
          <cell r="E112">
            <v>7</v>
          </cell>
          <cell r="F112" t="str">
            <v>ABI</v>
          </cell>
          <cell r="G112" t="str">
            <v>ABI</v>
          </cell>
        </row>
        <row r="113">
          <cell r="B113">
            <v>22007447</v>
          </cell>
          <cell r="C113" t="str">
            <v>CENGIZ</v>
          </cell>
          <cell r="D113" t="str">
            <v>DILARA</v>
          </cell>
          <cell r="E113">
            <v>4</v>
          </cell>
          <cell r="F113">
            <v>3.73</v>
          </cell>
          <cell r="G113">
            <v>8.44</v>
          </cell>
        </row>
        <row r="114">
          <cell r="B114">
            <v>22009997</v>
          </cell>
          <cell r="C114" t="str">
            <v>CESCA</v>
          </cell>
          <cell r="D114" t="str">
            <v>LÉO</v>
          </cell>
          <cell r="E114">
            <v>3</v>
          </cell>
          <cell r="F114" t="str">
            <v>ABI</v>
          </cell>
          <cell r="G114" t="str">
            <v>ABI</v>
          </cell>
        </row>
        <row r="115">
          <cell r="B115">
            <v>22011429</v>
          </cell>
          <cell r="C115" t="str">
            <v>CETIN</v>
          </cell>
          <cell r="D115" t="str">
            <v>YAKUP-HAN</v>
          </cell>
          <cell r="E115">
            <v>1</v>
          </cell>
          <cell r="F115" t="str">
            <v>ABI</v>
          </cell>
          <cell r="G115" t="str">
            <v>ABI</v>
          </cell>
        </row>
        <row r="116">
          <cell r="B116">
            <v>22108570</v>
          </cell>
          <cell r="C116" t="str">
            <v>CHAIB</v>
          </cell>
          <cell r="D116" t="str">
            <v>MOHAMED-ALI</v>
          </cell>
          <cell r="E116">
            <v>9</v>
          </cell>
          <cell r="F116">
            <v>3.28</v>
          </cell>
          <cell r="G116">
            <v>6.95</v>
          </cell>
        </row>
        <row r="117">
          <cell r="B117">
            <v>22111159</v>
          </cell>
          <cell r="C117" t="str">
            <v>CHAMSOUDINOV</v>
          </cell>
          <cell r="D117" t="str">
            <v>RAS-BOULAT</v>
          </cell>
          <cell r="E117">
            <v>9</v>
          </cell>
          <cell r="F117">
            <v>2.99</v>
          </cell>
          <cell r="G117">
            <v>6.32</v>
          </cell>
        </row>
        <row r="118">
          <cell r="B118">
            <v>22111566</v>
          </cell>
          <cell r="C118" t="str">
            <v>CHANCEL</v>
          </cell>
          <cell r="D118" t="str">
            <v>CLEMENT</v>
          </cell>
          <cell r="E118">
            <v>8</v>
          </cell>
          <cell r="F118" t="str">
            <v>ABI</v>
          </cell>
          <cell r="G118" t="str">
            <v>ABI</v>
          </cell>
        </row>
        <row r="119">
          <cell r="B119">
            <v>22110924</v>
          </cell>
          <cell r="C119" t="str">
            <v>CHEKATT</v>
          </cell>
          <cell r="D119" t="str">
            <v>AMINE</v>
          </cell>
          <cell r="E119">
            <v>9</v>
          </cell>
          <cell r="F119" t="str">
            <v>DSP</v>
          </cell>
          <cell r="G119" t="str">
            <v>DSP</v>
          </cell>
        </row>
        <row r="120">
          <cell r="B120">
            <v>22113415</v>
          </cell>
          <cell r="C120" t="str">
            <v>CHEKATT</v>
          </cell>
          <cell r="D120" t="str">
            <v>YANIS</v>
          </cell>
          <cell r="E120">
            <v>9</v>
          </cell>
          <cell r="F120">
            <v>3.2</v>
          </cell>
          <cell r="G120">
            <v>6.7</v>
          </cell>
        </row>
        <row r="121">
          <cell r="B121">
            <v>22009690</v>
          </cell>
          <cell r="C121" t="str">
            <v>CHÉNILCO</v>
          </cell>
          <cell r="D121" t="str">
            <v>DIOLINDA</v>
          </cell>
          <cell r="E121">
            <v>4</v>
          </cell>
          <cell r="F121" t="str">
            <v>ABI</v>
          </cell>
          <cell r="G121" t="str">
            <v>ABI</v>
          </cell>
        </row>
        <row r="122">
          <cell r="B122">
            <v>22104014</v>
          </cell>
          <cell r="C122" t="str">
            <v>CHERNINE</v>
          </cell>
          <cell r="D122" t="str">
            <v>MATÉO</v>
          </cell>
          <cell r="E122">
            <v>8</v>
          </cell>
          <cell r="F122">
            <v>3.42</v>
          </cell>
          <cell r="G122">
            <v>6.9</v>
          </cell>
        </row>
        <row r="123">
          <cell r="B123">
            <v>22109975</v>
          </cell>
          <cell r="C123" t="str">
            <v>CHEVAL</v>
          </cell>
          <cell r="D123" t="str">
            <v>ROBIN</v>
          </cell>
          <cell r="E123">
            <v>3</v>
          </cell>
          <cell r="F123">
            <v>3.09</v>
          </cell>
          <cell r="G123">
            <v>6.5</v>
          </cell>
        </row>
        <row r="124">
          <cell r="B124">
            <v>22109831</v>
          </cell>
          <cell r="C124" t="str">
            <v>CHIESA</v>
          </cell>
          <cell r="D124" t="str">
            <v>ANAÏS</v>
          </cell>
          <cell r="E124">
            <v>1</v>
          </cell>
          <cell r="F124">
            <v>3.45</v>
          </cell>
          <cell r="G124">
            <v>7.59</v>
          </cell>
        </row>
        <row r="125">
          <cell r="B125">
            <v>22118048</v>
          </cell>
          <cell r="C125" t="str">
            <v>CHRISTMANN</v>
          </cell>
          <cell r="D125" t="str">
            <v>SALOME</v>
          </cell>
          <cell r="E125">
            <v>4</v>
          </cell>
          <cell r="F125">
            <v>3.54</v>
          </cell>
          <cell r="G125">
            <v>7.84</v>
          </cell>
        </row>
        <row r="126">
          <cell r="B126">
            <v>22004788</v>
          </cell>
          <cell r="C126" t="str">
            <v>CIANCI</v>
          </cell>
          <cell r="D126" t="str">
            <v>JEAN</v>
          </cell>
          <cell r="E126">
            <v>5</v>
          </cell>
          <cell r="F126" t="str">
            <v>ABI</v>
          </cell>
          <cell r="G126" t="str">
            <v>ABI</v>
          </cell>
        </row>
        <row r="127">
          <cell r="B127">
            <v>22117574</v>
          </cell>
          <cell r="C127" t="str">
            <v>CIESLIK</v>
          </cell>
          <cell r="D127" t="str">
            <v>ANDRZEJ</v>
          </cell>
          <cell r="E127">
            <v>2</v>
          </cell>
          <cell r="F127" t="str">
            <v>ABI</v>
          </cell>
          <cell r="G127" t="str">
            <v>ABI</v>
          </cell>
        </row>
        <row r="128">
          <cell r="B128">
            <v>21806458</v>
          </cell>
          <cell r="C128" t="str">
            <v>CIFT</v>
          </cell>
          <cell r="D128" t="str">
            <v>KEREM</v>
          </cell>
          <cell r="E128">
            <v>8</v>
          </cell>
          <cell r="F128">
            <v>3.14</v>
          </cell>
          <cell r="G128">
            <v>6.57</v>
          </cell>
        </row>
        <row r="129">
          <cell r="B129">
            <v>22106633</v>
          </cell>
          <cell r="C129" t="str">
            <v>ÇIL</v>
          </cell>
          <cell r="D129" t="str">
            <v>VEYSEL</v>
          </cell>
          <cell r="E129">
            <v>9</v>
          </cell>
          <cell r="F129">
            <v>3.02</v>
          </cell>
          <cell r="G129">
            <v>6.62</v>
          </cell>
        </row>
        <row r="130">
          <cell r="B130">
            <v>22109998</v>
          </cell>
          <cell r="C130" t="str">
            <v>CLAUDEL</v>
          </cell>
          <cell r="D130" t="str">
            <v>LÉANE</v>
          </cell>
          <cell r="E130">
            <v>2</v>
          </cell>
          <cell r="F130" t="str">
            <v>DSP</v>
          </cell>
          <cell r="G130" t="str">
            <v>DSP</v>
          </cell>
        </row>
        <row r="131">
          <cell r="B131">
            <v>22011752</v>
          </cell>
          <cell r="C131" t="str">
            <v>CLISSON</v>
          </cell>
          <cell r="D131" t="str">
            <v>MAËL</v>
          </cell>
          <cell r="E131">
            <v>5</v>
          </cell>
          <cell r="F131" t="str">
            <v>ABI</v>
          </cell>
          <cell r="G131" t="str">
            <v>ABI</v>
          </cell>
        </row>
        <row r="132">
          <cell r="B132">
            <v>22009700</v>
          </cell>
          <cell r="C132" t="str">
            <v>COFFRE</v>
          </cell>
          <cell r="D132" t="str">
            <v>ENZO</v>
          </cell>
          <cell r="E132">
            <v>8</v>
          </cell>
          <cell r="F132" t="str">
            <v>ABI</v>
          </cell>
          <cell r="G132" t="str">
            <v>ABI</v>
          </cell>
        </row>
        <row r="133">
          <cell r="B133">
            <v>22102676</v>
          </cell>
          <cell r="C133" t="str">
            <v>COHONER</v>
          </cell>
          <cell r="D133" t="str">
            <v>YANIS</v>
          </cell>
          <cell r="E133">
            <v>3</v>
          </cell>
          <cell r="F133">
            <v>3.2</v>
          </cell>
          <cell r="G133">
            <v>6.54</v>
          </cell>
        </row>
        <row r="134">
          <cell r="B134">
            <v>22105494</v>
          </cell>
          <cell r="C134" t="str">
            <v>COLLARD</v>
          </cell>
          <cell r="D134" t="str">
            <v>CHARLOTTE</v>
          </cell>
          <cell r="E134">
            <v>5</v>
          </cell>
          <cell r="F134">
            <v>3.52</v>
          </cell>
          <cell r="G134">
            <v>7.64</v>
          </cell>
        </row>
        <row r="135">
          <cell r="B135">
            <v>22106824</v>
          </cell>
          <cell r="C135" t="str">
            <v>COLLARDÉ</v>
          </cell>
          <cell r="D135" t="str">
            <v>LÉA</v>
          </cell>
          <cell r="E135">
            <v>8</v>
          </cell>
          <cell r="F135">
            <v>3.95</v>
          </cell>
          <cell r="G135">
            <v>9</v>
          </cell>
        </row>
        <row r="136">
          <cell r="B136">
            <v>22008064</v>
          </cell>
          <cell r="C136" t="str">
            <v>COLLE</v>
          </cell>
          <cell r="D136" t="str">
            <v>BENJAMIN</v>
          </cell>
          <cell r="E136">
            <v>5</v>
          </cell>
          <cell r="F136">
            <v>3.13</v>
          </cell>
          <cell r="G136">
            <v>6.57</v>
          </cell>
        </row>
        <row r="137">
          <cell r="B137">
            <v>22117525</v>
          </cell>
          <cell r="C137" t="str">
            <v>COLSON</v>
          </cell>
          <cell r="D137" t="str">
            <v>MÉLISSA</v>
          </cell>
          <cell r="E137">
            <v>3</v>
          </cell>
          <cell r="F137">
            <v>3.57</v>
          </cell>
          <cell r="G137">
            <v>7.98</v>
          </cell>
        </row>
        <row r="138">
          <cell r="B138">
            <v>22010027</v>
          </cell>
          <cell r="C138" t="str">
            <v>COMMUN</v>
          </cell>
          <cell r="D138" t="str">
            <v>HUGO</v>
          </cell>
          <cell r="E138">
            <v>5</v>
          </cell>
          <cell r="F138" t="str">
            <v>ABI</v>
          </cell>
          <cell r="G138" t="str">
            <v>ABI</v>
          </cell>
        </row>
        <row r="139">
          <cell r="B139">
            <v>22110151</v>
          </cell>
          <cell r="C139" t="str">
            <v>CORA</v>
          </cell>
          <cell r="D139" t="str">
            <v>Valentin</v>
          </cell>
          <cell r="E139">
            <v>1</v>
          </cell>
          <cell r="F139">
            <v>3.21</v>
          </cell>
          <cell r="G139">
            <v>7.08</v>
          </cell>
        </row>
        <row r="140">
          <cell r="B140">
            <v>22006544</v>
          </cell>
          <cell r="C140" t="str">
            <v>CORDIER</v>
          </cell>
          <cell r="D140" t="str">
            <v>ANTHONY</v>
          </cell>
          <cell r="E140">
            <v>8</v>
          </cell>
          <cell r="F140">
            <v>3.28</v>
          </cell>
          <cell r="G140">
            <v>6.99</v>
          </cell>
        </row>
        <row r="141">
          <cell r="B141">
            <v>22110487</v>
          </cell>
          <cell r="C141" t="str">
            <v>COUÉ</v>
          </cell>
          <cell r="D141" t="str">
            <v>MARTIN</v>
          </cell>
          <cell r="E141">
            <v>7</v>
          </cell>
          <cell r="F141">
            <v>3.33</v>
          </cell>
          <cell r="G141">
            <v>6.99</v>
          </cell>
        </row>
        <row r="142">
          <cell r="B142">
            <v>22010179</v>
          </cell>
          <cell r="C142" t="str">
            <v>COULPIED</v>
          </cell>
          <cell r="D142" t="str">
            <v>LÉO</v>
          </cell>
          <cell r="E142">
            <v>1</v>
          </cell>
          <cell r="F142">
            <v>3.45</v>
          </cell>
          <cell r="G142">
            <v>7.21</v>
          </cell>
        </row>
        <row r="143">
          <cell r="B143">
            <v>22016086</v>
          </cell>
          <cell r="C143" t="str">
            <v>COURTEAU</v>
          </cell>
          <cell r="D143" t="str">
            <v>VINCENT</v>
          </cell>
          <cell r="E143">
            <v>9</v>
          </cell>
          <cell r="F143">
            <v>3.21</v>
          </cell>
          <cell r="G143">
            <v>6.54</v>
          </cell>
        </row>
        <row r="144">
          <cell r="B144">
            <v>22003939</v>
          </cell>
          <cell r="C144" t="str">
            <v>CROS--FABRE</v>
          </cell>
          <cell r="D144" t="str">
            <v>CHRISTOPHE</v>
          </cell>
          <cell r="E144">
            <v>2</v>
          </cell>
          <cell r="F144" t="str">
            <v>ABI</v>
          </cell>
          <cell r="G144" t="str">
            <v>ABI</v>
          </cell>
        </row>
        <row r="145">
          <cell r="B145">
            <v>22112711</v>
          </cell>
          <cell r="C145" t="str">
            <v>CSUKA</v>
          </cell>
          <cell r="D145" t="str">
            <v>BAPTISTE</v>
          </cell>
          <cell r="E145">
            <v>1</v>
          </cell>
          <cell r="F145">
            <v>3.05</v>
          </cell>
          <cell r="G145">
            <v>6.63</v>
          </cell>
        </row>
        <row r="146">
          <cell r="B146">
            <v>22109543</v>
          </cell>
          <cell r="C146" t="str">
            <v>CUISINIER</v>
          </cell>
          <cell r="D146" t="str">
            <v>EDGAR</v>
          </cell>
          <cell r="E146">
            <v>9</v>
          </cell>
          <cell r="F146">
            <v>3.5</v>
          </cell>
          <cell r="G146">
            <v>7.71</v>
          </cell>
        </row>
        <row r="147">
          <cell r="B147">
            <v>22121412</v>
          </cell>
          <cell r="C147" t="str">
            <v>CUREAU</v>
          </cell>
          <cell r="D147" t="str">
            <v>BAPTISTE</v>
          </cell>
          <cell r="E147">
            <v>7</v>
          </cell>
          <cell r="F147">
            <v>3.37</v>
          </cell>
          <cell r="G147">
            <v>7.1</v>
          </cell>
        </row>
        <row r="148">
          <cell r="B148">
            <v>22108128</v>
          </cell>
          <cell r="C148" t="str">
            <v>DA COSTA</v>
          </cell>
          <cell r="D148" t="str">
            <v>SIMON</v>
          </cell>
          <cell r="E148">
            <v>9</v>
          </cell>
          <cell r="F148">
            <v>3.21</v>
          </cell>
          <cell r="G148">
            <v>6.86</v>
          </cell>
        </row>
        <row r="149">
          <cell r="B149">
            <v>22105259</v>
          </cell>
          <cell r="C149" t="str">
            <v>DA FONSECA</v>
          </cell>
          <cell r="D149" t="str">
            <v>MATTÉO</v>
          </cell>
          <cell r="E149">
            <v>9</v>
          </cell>
          <cell r="F149">
            <v>2.94</v>
          </cell>
          <cell r="G149">
            <v>6.32</v>
          </cell>
        </row>
        <row r="150">
          <cell r="B150">
            <v>22110172</v>
          </cell>
          <cell r="C150" t="str">
            <v>DANDURAND</v>
          </cell>
          <cell r="D150" t="str">
            <v>LIZA</v>
          </cell>
          <cell r="E150">
            <v>8</v>
          </cell>
          <cell r="F150">
            <v>3.52</v>
          </cell>
          <cell r="G150">
            <v>7.83</v>
          </cell>
        </row>
        <row r="151">
          <cell r="B151">
            <v>22116504</v>
          </cell>
          <cell r="C151" t="str">
            <v>DAO</v>
          </cell>
          <cell r="D151" t="str">
            <v>LOANN</v>
          </cell>
          <cell r="E151">
            <v>8</v>
          </cell>
          <cell r="F151">
            <v>3.26</v>
          </cell>
          <cell r="G151">
            <v>6.88</v>
          </cell>
        </row>
        <row r="152">
          <cell r="B152">
            <v>21710237</v>
          </cell>
          <cell r="C152" t="str">
            <v>DAOUDI</v>
          </cell>
          <cell r="D152" t="str">
            <v>ZAKARYA</v>
          </cell>
          <cell r="E152">
            <v>8</v>
          </cell>
          <cell r="F152">
            <v>3.2</v>
          </cell>
          <cell r="G152">
            <v>6.75</v>
          </cell>
        </row>
        <row r="153">
          <cell r="B153">
            <v>22102327</v>
          </cell>
          <cell r="C153" t="str">
            <v>DAVIOT</v>
          </cell>
          <cell r="D153" t="str">
            <v>QUENTIN</v>
          </cell>
          <cell r="E153">
            <v>9</v>
          </cell>
          <cell r="F153">
            <v>2.97</v>
          </cell>
          <cell r="G153">
            <v>6.69</v>
          </cell>
        </row>
        <row r="154">
          <cell r="B154">
            <v>22103812</v>
          </cell>
          <cell r="C154" t="str">
            <v>DE CARVALHO</v>
          </cell>
          <cell r="D154" t="str">
            <v>JÉRÔME</v>
          </cell>
          <cell r="E154">
            <v>9</v>
          </cell>
          <cell r="F154">
            <v>3.2</v>
          </cell>
          <cell r="G154">
            <v>6.78</v>
          </cell>
        </row>
        <row r="155">
          <cell r="B155">
            <v>22100234</v>
          </cell>
          <cell r="C155" t="str">
            <v>DE CARVALHO</v>
          </cell>
          <cell r="D155" t="str">
            <v>NATANIEL</v>
          </cell>
          <cell r="E155">
            <v>5</v>
          </cell>
          <cell r="F155" t="str">
            <v>ABI</v>
          </cell>
          <cell r="G155" t="str">
            <v>ABI</v>
          </cell>
        </row>
        <row r="156">
          <cell r="B156">
            <v>22105785</v>
          </cell>
          <cell r="C156" t="str">
            <v>DE CRISTO</v>
          </cell>
          <cell r="D156" t="str">
            <v>THOMAS</v>
          </cell>
          <cell r="E156">
            <v>4</v>
          </cell>
          <cell r="F156">
            <v>3.17</v>
          </cell>
          <cell r="G156">
            <v>6.85</v>
          </cell>
        </row>
        <row r="157">
          <cell r="B157">
            <v>22004309</v>
          </cell>
          <cell r="C157" t="str">
            <v>DE OLIVEIRA</v>
          </cell>
          <cell r="D157" t="str">
            <v>CORENTIN</v>
          </cell>
          <cell r="E157">
            <v>5</v>
          </cell>
          <cell r="F157" t="str">
            <v>ABI</v>
          </cell>
          <cell r="G157" t="str">
            <v>ABI</v>
          </cell>
        </row>
        <row r="158">
          <cell r="B158">
            <v>22108774</v>
          </cell>
          <cell r="C158" t="str">
            <v>DEBES</v>
          </cell>
          <cell r="D158" t="str">
            <v>LÉONIE</v>
          </cell>
          <cell r="E158">
            <v>9</v>
          </cell>
          <cell r="F158">
            <v>3.51</v>
          </cell>
          <cell r="G158">
            <v>7.73</v>
          </cell>
        </row>
        <row r="159">
          <cell r="B159">
            <v>22001914</v>
          </cell>
          <cell r="C159" t="str">
            <v>DECOOL</v>
          </cell>
          <cell r="D159" t="str">
            <v>NOÉMIE</v>
          </cell>
          <cell r="E159">
            <v>3</v>
          </cell>
          <cell r="F159" t="str">
            <v>ABI</v>
          </cell>
          <cell r="G159" t="str">
            <v>ABI</v>
          </cell>
        </row>
        <row r="160">
          <cell r="B160">
            <v>22106346</v>
          </cell>
          <cell r="C160" t="str">
            <v>DECUBBER</v>
          </cell>
          <cell r="D160" t="str">
            <v>LILOU</v>
          </cell>
          <cell r="E160">
            <v>3</v>
          </cell>
          <cell r="F160" t="str">
            <v>ABI</v>
          </cell>
          <cell r="G160" t="str">
            <v>ABI</v>
          </cell>
        </row>
        <row r="161">
          <cell r="B161">
            <v>22110402</v>
          </cell>
          <cell r="C161" t="str">
            <v>DEGRAS</v>
          </cell>
          <cell r="D161" t="str">
            <v>LENNY</v>
          </cell>
          <cell r="E161">
            <v>9</v>
          </cell>
          <cell r="F161">
            <v>3.28</v>
          </cell>
          <cell r="G161">
            <v>6.91</v>
          </cell>
        </row>
        <row r="162">
          <cell r="B162">
            <v>22012492</v>
          </cell>
          <cell r="C162" t="str">
            <v>DEHBI</v>
          </cell>
          <cell r="D162" t="str">
            <v>MÉLISSA</v>
          </cell>
          <cell r="E162">
            <v>6</v>
          </cell>
          <cell r="F162">
            <v>3.61</v>
          </cell>
          <cell r="G162">
            <v>7.83</v>
          </cell>
        </row>
        <row r="163">
          <cell r="B163">
            <v>21905617</v>
          </cell>
          <cell r="C163" t="str">
            <v>DELANOTTE</v>
          </cell>
          <cell r="D163" t="str">
            <v>MAËL</v>
          </cell>
          <cell r="E163">
            <v>4</v>
          </cell>
          <cell r="F163" t="str">
            <v>ABI</v>
          </cell>
          <cell r="G163" t="str">
            <v>ABI</v>
          </cell>
        </row>
        <row r="164">
          <cell r="B164">
            <v>22001626</v>
          </cell>
          <cell r="C164" t="str">
            <v>DELATOUR</v>
          </cell>
          <cell r="D164" t="str">
            <v>COLIN</v>
          </cell>
          <cell r="E164">
            <v>5</v>
          </cell>
          <cell r="F164">
            <v>3.13</v>
          </cell>
          <cell r="G164">
            <v>6.57</v>
          </cell>
        </row>
        <row r="165">
          <cell r="B165">
            <v>22106573</v>
          </cell>
          <cell r="C165" t="str">
            <v>DENIS</v>
          </cell>
          <cell r="D165" t="str">
            <v>VINCENT</v>
          </cell>
          <cell r="E165">
            <v>7</v>
          </cell>
          <cell r="F165">
            <v>3.18</v>
          </cell>
          <cell r="G165">
            <v>7.02</v>
          </cell>
        </row>
        <row r="166">
          <cell r="B166">
            <v>22112852</v>
          </cell>
          <cell r="C166" t="str">
            <v>DERDINGER</v>
          </cell>
          <cell r="D166" t="str">
            <v>NICOLAS</v>
          </cell>
          <cell r="E166">
            <v>9</v>
          </cell>
          <cell r="F166">
            <v>3.17</v>
          </cell>
          <cell r="G166">
            <v>6.79</v>
          </cell>
        </row>
        <row r="167">
          <cell r="B167">
            <v>22105352</v>
          </cell>
          <cell r="C167" t="str">
            <v>DESCLOS</v>
          </cell>
          <cell r="D167" t="str">
            <v>SIMON</v>
          </cell>
          <cell r="E167">
            <v>8</v>
          </cell>
          <cell r="F167">
            <v>3.08</v>
          </cell>
          <cell r="G167">
            <v>6.8</v>
          </cell>
        </row>
        <row r="168">
          <cell r="B168">
            <v>22003137</v>
          </cell>
          <cell r="C168" t="str">
            <v>DEUSCHER</v>
          </cell>
          <cell r="D168" t="str">
            <v>VALENTIN</v>
          </cell>
          <cell r="E168">
            <v>4</v>
          </cell>
          <cell r="F168" t="str">
            <v>ABI</v>
          </cell>
          <cell r="G168" t="str">
            <v>ABI</v>
          </cell>
        </row>
        <row r="169">
          <cell r="B169">
            <v>22114635</v>
          </cell>
          <cell r="C169" t="str">
            <v>DI BLASI</v>
          </cell>
          <cell r="D169" t="str">
            <v>ANGELO</v>
          </cell>
          <cell r="E169">
            <v>8</v>
          </cell>
          <cell r="F169">
            <v>3.04</v>
          </cell>
          <cell r="G169">
            <v>6.62</v>
          </cell>
        </row>
        <row r="170">
          <cell r="B170">
            <v>22110685</v>
          </cell>
          <cell r="C170" t="str">
            <v>DIALLO</v>
          </cell>
          <cell r="D170" t="str">
            <v>TIERNO-TUMANI</v>
          </cell>
          <cell r="E170">
            <v>8</v>
          </cell>
          <cell r="F170">
            <v>3.37</v>
          </cell>
          <cell r="G170">
            <v>7.24</v>
          </cell>
        </row>
        <row r="171">
          <cell r="B171">
            <v>22108836</v>
          </cell>
          <cell r="C171" t="str">
            <v>DIARRA</v>
          </cell>
          <cell r="D171" t="str">
            <v>DAH</v>
          </cell>
          <cell r="E171">
            <v>9</v>
          </cell>
          <cell r="F171">
            <v>3.07</v>
          </cell>
          <cell r="G171">
            <v>6.48</v>
          </cell>
        </row>
        <row r="172">
          <cell r="B172">
            <v>22008633</v>
          </cell>
          <cell r="C172" t="str">
            <v>DIB</v>
          </cell>
          <cell r="D172" t="str">
            <v>NASSIM /RAYANNE</v>
          </cell>
          <cell r="E172">
            <v>4</v>
          </cell>
          <cell r="F172">
            <v>3.36</v>
          </cell>
          <cell r="G172">
            <v>7.26</v>
          </cell>
        </row>
        <row r="173">
          <cell r="B173">
            <v>22112401</v>
          </cell>
          <cell r="C173" t="str">
            <v>DIDIER</v>
          </cell>
          <cell r="D173" t="str">
            <v>BENJAMIN</v>
          </cell>
          <cell r="E173">
            <v>9</v>
          </cell>
          <cell r="F173">
            <v>3.01</v>
          </cell>
          <cell r="G173">
            <v>6.54</v>
          </cell>
        </row>
        <row r="174">
          <cell r="B174">
            <v>22013896</v>
          </cell>
          <cell r="C174" t="str">
            <v>DIEBOLD</v>
          </cell>
          <cell r="D174" t="str">
            <v>VINCENT</v>
          </cell>
          <cell r="E174">
            <v>3</v>
          </cell>
          <cell r="F174">
            <v>2.83</v>
          </cell>
          <cell r="G174">
            <v>6.1</v>
          </cell>
        </row>
        <row r="175">
          <cell r="B175">
            <v>22120003</v>
          </cell>
          <cell r="C175" t="str">
            <v>DI-MEGLIO</v>
          </cell>
          <cell r="D175" t="str">
            <v>HUGO</v>
          </cell>
          <cell r="E175">
            <v>8</v>
          </cell>
          <cell r="F175">
            <v>3.86</v>
          </cell>
          <cell r="G175">
            <v>7.52</v>
          </cell>
        </row>
        <row r="176">
          <cell r="B176">
            <v>22011845</v>
          </cell>
          <cell r="C176" t="str">
            <v>DINAR</v>
          </cell>
          <cell r="D176" t="str">
            <v>ATILA</v>
          </cell>
          <cell r="E176">
            <v>8</v>
          </cell>
          <cell r="F176" t="str">
            <v>ABI</v>
          </cell>
          <cell r="G176" t="str">
            <v>ABI</v>
          </cell>
        </row>
        <row r="177">
          <cell r="B177">
            <v>22006827</v>
          </cell>
          <cell r="C177" t="str">
            <v>DJORDJEVIC</v>
          </cell>
          <cell r="D177" t="str">
            <v>NOA</v>
          </cell>
          <cell r="E177">
            <v>9</v>
          </cell>
          <cell r="F177" t="str">
            <v>ABI</v>
          </cell>
          <cell r="G177" t="str">
            <v>ABI</v>
          </cell>
        </row>
        <row r="178">
          <cell r="B178">
            <v>22010734</v>
          </cell>
          <cell r="C178" t="str">
            <v>DOLIS</v>
          </cell>
          <cell r="D178" t="str">
            <v>LAETITIA</v>
          </cell>
          <cell r="E178">
            <v>4</v>
          </cell>
          <cell r="F178">
            <v>3.55</v>
          </cell>
          <cell r="G178">
            <v>7.78</v>
          </cell>
        </row>
        <row r="179">
          <cell r="B179">
            <v>22119793</v>
          </cell>
          <cell r="C179" t="str">
            <v>DOLOU</v>
          </cell>
          <cell r="D179" t="str">
            <v>GWENHAËL</v>
          </cell>
          <cell r="E179">
            <v>5</v>
          </cell>
          <cell r="F179">
            <v>3.62</v>
          </cell>
          <cell r="G179">
            <v>8.18</v>
          </cell>
        </row>
        <row r="180">
          <cell r="B180">
            <v>22112276</v>
          </cell>
          <cell r="C180" t="str">
            <v>DOMENJOUD</v>
          </cell>
          <cell r="D180" t="str">
            <v>LISE</v>
          </cell>
          <cell r="E180">
            <v>8</v>
          </cell>
          <cell r="F180" t="str">
            <v>ABI</v>
          </cell>
          <cell r="G180" t="str">
            <v>ABI</v>
          </cell>
        </row>
        <row r="181">
          <cell r="B181">
            <v>22107396</v>
          </cell>
          <cell r="C181" t="str">
            <v>DONES</v>
          </cell>
          <cell r="D181" t="str">
            <v>LÉA</v>
          </cell>
          <cell r="E181">
            <v>8</v>
          </cell>
          <cell r="F181">
            <v>3.46</v>
          </cell>
          <cell r="G181">
            <v>7.76</v>
          </cell>
        </row>
        <row r="182">
          <cell r="B182">
            <v>22112237</v>
          </cell>
          <cell r="C182" t="str">
            <v>DUDEZAC</v>
          </cell>
          <cell r="D182" t="str">
            <v>CAMILLE</v>
          </cell>
          <cell r="E182">
            <v>4</v>
          </cell>
          <cell r="F182">
            <v>3.59</v>
          </cell>
          <cell r="G182">
            <v>8.09</v>
          </cell>
        </row>
        <row r="183">
          <cell r="B183">
            <v>22007492</v>
          </cell>
          <cell r="C183" t="str">
            <v>DUPONT</v>
          </cell>
          <cell r="D183" t="str">
            <v>LAURIANE</v>
          </cell>
          <cell r="E183">
            <v>3</v>
          </cell>
          <cell r="F183" t="str">
            <v>ABI</v>
          </cell>
          <cell r="G183" t="str">
            <v>ABI</v>
          </cell>
        </row>
        <row r="184">
          <cell r="B184">
            <v>22107525</v>
          </cell>
          <cell r="C184" t="str">
            <v>DUPREY</v>
          </cell>
          <cell r="D184" t="str">
            <v>HÉLOÏSE</v>
          </cell>
          <cell r="E184">
            <v>1</v>
          </cell>
          <cell r="F184">
            <v>3.93</v>
          </cell>
          <cell r="G184">
            <v>8.1999999999999993</v>
          </cell>
        </row>
        <row r="185">
          <cell r="B185">
            <v>22105065</v>
          </cell>
          <cell r="C185" t="str">
            <v>DUPREZ</v>
          </cell>
          <cell r="D185" t="str">
            <v>CHARLES</v>
          </cell>
          <cell r="E185">
            <v>9</v>
          </cell>
          <cell r="F185">
            <v>3</v>
          </cell>
          <cell r="G185">
            <v>6.44</v>
          </cell>
        </row>
        <row r="186">
          <cell r="B186">
            <v>22011960</v>
          </cell>
          <cell r="C186" t="str">
            <v>DUQUE</v>
          </cell>
          <cell r="D186" t="str">
            <v>VICTOR</v>
          </cell>
          <cell r="E186">
            <v>4</v>
          </cell>
          <cell r="F186" t="str">
            <v>ABI</v>
          </cell>
          <cell r="G186" t="str">
            <v>ABI</v>
          </cell>
        </row>
        <row r="187">
          <cell r="B187">
            <v>22010830</v>
          </cell>
          <cell r="C187" t="str">
            <v>DURANTON-KATCHAVENDA</v>
          </cell>
          <cell r="D187" t="str">
            <v>LINO</v>
          </cell>
          <cell r="E187">
            <v>3</v>
          </cell>
          <cell r="F187" t="str">
            <v>ABI</v>
          </cell>
          <cell r="G187" t="str">
            <v>ABI</v>
          </cell>
        </row>
        <row r="188">
          <cell r="B188">
            <v>22005658</v>
          </cell>
          <cell r="C188" t="str">
            <v>DUSEHU</v>
          </cell>
          <cell r="D188" t="str">
            <v>NATHAN</v>
          </cell>
          <cell r="E188">
            <v>7</v>
          </cell>
          <cell r="F188" t="str">
            <v>ABI</v>
          </cell>
          <cell r="G188" t="str">
            <v>ABI</v>
          </cell>
        </row>
        <row r="189">
          <cell r="B189">
            <v>22007122</v>
          </cell>
          <cell r="C189" t="str">
            <v>DUSSART</v>
          </cell>
          <cell r="D189" t="str">
            <v>CLOTILDE</v>
          </cell>
          <cell r="E189">
            <v>5</v>
          </cell>
          <cell r="F189">
            <v>3.85</v>
          </cell>
          <cell r="G189">
            <v>8.82</v>
          </cell>
        </row>
        <row r="190">
          <cell r="B190">
            <v>22119519</v>
          </cell>
          <cell r="C190" t="str">
            <v>DUVERNOIR</v>
          </cell>
          <cell r="D190" t="str">
            <v>JULIEN</v>
          </cell>
          <cell r="E190">
            <v>1</v>
          </cell>
          <cell r="F190">
            <v>3.35</v>
          </cell>
          <cell r="G190">
            <v>7.24</v>
          </cell>
        </row>
        <row r="191">
          <cell r="B191">
            <v>22112013</v>
          </cell>
          <cell r="C191" t="str">
            <v>DZIGAL</v>
          </cell>
          <cell r="D191" t="str">
            <v>MERDAN</v>
          </cell>
          <cell r="E191">
            <v>7</v>
          </cell>
          <cell r="F191">
            <v>3.59</v>
          </cell>
          <cell r="G191">
            <v>7.98</v>
          </cell>
        </row>
        <row r="192">
          <cell r="B192">
            <v>22111459</v>
          </cell>
          <cell r="C192" t="str">
            <v>EDEL</v>
          </cell>
          <cell r="D192" t="str">
            <v>THIBAUT</v>
          </cell>
          <cell r="E192">
            <v>6</v>
          </cell>
          <cell r="F192">
            <v>3.01</v>
          </cell>
          <cell r="G192">
            <v>6.62</v>
          </cell>
        </row>
        <row r="193">
          <cell r="B193">
            <v>22015982</v>
          </cell>
          <cell r="C193" t="str">
            <v>EHLERS</v>
          </cell>
          <cell r="D193" t="str">
            <v>SVEN</v>
          </cell>
          <cell r="E193">
            <v>7</v>
          </cell>
          <cell r="F193" t="str">
            <v>ABI</v>
          </cell>
          <cell r="G193" t="str">
            <v>ABI</v>
          </cell>
        </row>
        <row r="194">
          <cell r="B194">
            <v>22105346</v>
          </cell>
          <cell r="C194" t="str">
            <v>EHRHARD</v>
          </cell>
          <cell r="D194" t="str">
            <v>SARAH</v>
          </cell>
          <cell r="E194">
            <v>10</v>
          </cell>
          <cell r="F194">
            <v>3.98</v>
          </cell>
          <cell r="G194">
            <v>9.07</v>
          </cell>
        </row>
        <row r="195">
          <cell r="B195">
            <v>22007464</v>
          </cell>
          <cell r="C195" t="str">
            <v>EHSAN ZIAH</v>
          </cell>
          <cell r="D195" t="str">
            <v>TOM</v>
          </cell>
          <cell r="E195">
            <v>5</v>
          </cell>
          <cell r="F195" t="str">
            <v>ABI</v>
          </cell>
          <cell r="G195" t="str">
            <v>ABI</v>
          </cell>
        </row>
        <row r="196">
          <cell r="B196">
            <v>21905629</v>
          </cell>
          <cell r="C196" t="str">
            <v>EL ARABI</v>
          </cell>
          <cell r="D196" t="str">
            <v>ZAKARIA</v>
          </cell>
          <cell r="E196">
            <v>5</v>
          </cell>
          <cell r="F196" t="str">
            <v>ABI</v>
          </cell>
          <cell r="G196" t="str">
            <v>ABI</v>
          </cell>
        </row>
        <row r="197">
          <cell r="B197">
            <v>22111185</v>
          </cell>
          <cell r="C197" t="str">
            <v>EL HANA</v>
          </cell>
          <cell r="D197" t="str">
            <v>NAEL</v>
          </cell>
          <cell r="E197">
            <v>8</v>
          </cell>
          <cell r="F197">
            <v>3.37</v>
          </cell>
          <cell r="G197">
            <v>7.13</v>
          </cell>
        </row>
        <row r="198">
          <cell r="B198">
            <v>22007265</v>
          </cell>
          <cell r="C198" t="str">
            <v>EL IDRISSI</v>
          </cell>
          <cell r="D198" t="str">
            <v>IBRAHIM</v>
          </cell>
          <cell r="E198">
            <v>3</v>
          </cell>
          <cell r="F198" t="str">
            <v>ABI</v>
          </cell>
          <cell r="G198" t="str">
            <v>ABI</v>
          </cell>
        </row>
        <row r="199">
          <cell r="B199">
            <v>22109640</v>
          </cell>
          <cell r="C199" t="str">
            <v>EL MANSSOURI</v>
          </cell>
          <cell r="D199" t="str">
            <v>AYOUB</v>
          </cell>
          <cell r="E199">
            <v>8</v>
          </cell>
          <cell r="F199">
            <v>3.14</v>
          </cell>
          <cell r="G199">
            <v>6.68</v>
          </cell>
        </row>
        <row r="200">
          <cell r="B200">
            <v>22119193</v>
          </cell>
          <cell r="C200" t="str">
            <v>EL MOUNAOUI</v>
          </cell>
          <cell r="D200" t="str">
            <v>INES</v>
          </cell>
          <cell r="E200">
            <v>10</v>
          </cell>
          <cell r="F200" t="str">
            <v>ABI</v>
          </cell>
          <cell r="G200" t="str">
            <v>ABI</v>
          </cell>
        </row>
        <row r="201">
          <cell r="B201">
            <v>22100282</v>
          </cell>
          <cell r="C201" t="str">
            <v>ELALI</v>
          </cell>
          <cell r="D201" t="str">
            <v>ABDUL KARIM</v>
          </cell>
          <cell r="E201">
            <v>1</v>
          </cell>
          <cell r="F201">
            <v>3.65</v>
          </cell>
          <cell r="G201">
            <v>8.11</v>
          </cell>
        </row>
        <row r="202">
          <cell r="B202">
            <v>22009293</v>
          </cell>
          <cell r="C202" t="str">
            <v>ENDERLIN</v>
          </cell>
          <cell r="D202" t="str">
            <v>LAURIE</v>
          </cell>
          <cell r="E202">
            <v>7</v>
          </cell>
          <cell r="F202" t="str">
            <v>ABI</v>
          </cell>
          <cell r="G202" t="str">
            <v>ABI</v>
          </cell>
        </row>
        <row r="203">
          <cell r="B203">
            <v>22112562</v>
          </cell>
          <cell r="C203" t="str">
            <v>ENNIH</v>
          </cell>
          <cell r="D203" t="str">
            <v>HOUYEM</v>
          </cell>
          <cell r="E203">
            <v>5</v>
          </cell>
          <cell r="F203">
            <v>3.7</v>
          </cell>
          <cell r="G203">
            <v>8.4499999999999993</v>
          </cell>
        </row>
        <row r="204">
          <cell r="B204">
            <v>22111914</v>
          </cell>
          <cell r="C204" t="str">
            <v>ERCAN</v>
          </cell>
          <cell r="D204" t="str">
            <v>NUMAN</v>
          </cell>
          <cell r="E204">
            <v>3</v>
          </cell>
          <cell r="F204">
            <v>3.11</v>
          </cell>
          <cell r="G204">
            <v>6.58</v>
          </cell>
        </row>
        <row r="205">
          <cell r="B205">
            <v>22105542</v>
          </cell>
          <cell r="C205" t="str">
            <v>ERHART</v>
          </cell>
          <cell r="D205" t="str">
            <v>LÉON</v>
          </cell>
          <cell r="E205">
            <v>5</v>
          </cell>
          <cell r="F205" t="str">
            <v>ABI</v>
          </cell>
          <cell r="G205" t="str">
            <v>ABI</v>
          </cell>
        </row>
        <row r="206">
          <cell r="B206">
            <v>22102895</v>
          </cell>
          <cell r="C206" t="str">
            <v>ESCHBACH</v>
          </cell>
          <cell r="D206" t="str">
            <v>THOMAS</v>
          </cell>
          <cell r="E206">
            <v>9</v>
          </cell>
          <cell r="F206">
            <v>3.15</v>
          </cell>
          <cell r="G206">
            <v>6.79</v>
          </cell>
        </row>
        <row r="207">
          <cell r="B207">
            <v>22015623</v>
          </cell>
          <cell r="C207" t="str">
            <v>ESTIOT</v>
          </cell>
          <cell r="D207" t="str">
            <v>HUGO</v>
          </cell>
          <cell r="E207">
            <v>3</v>
          </cell>
          <cell r="F207">
            <v>3.18</v>
          </cell>
          <cell r="G207">
            <v>6.9</v>
          </cell>
        </row>
        <row r="208">
          <cell r="B208">
            <v>22114469</v>
          </cell>
          <cell r="C208" t="str">
            <v>ETTWILLER</v>
          </cell>
          <cell r="D208" t="str">
            <v>GAËL</v>
          </cell>
          <cell r="E208">
            <v>2</v>
          </cell>
          <cell r="F208">
            <v>3.36</v>
          </cell>
          <cell r="G208">
            <v>7.34</v>
          </cell>
        </row>
        <row r="209">
          <cell r="B209">
            <v>22104407</v>
          </cell>
          <cell r="C209" t="str">
            <v>FABRE</v>
          </cell>
          <cell r="D209" t="str">
            <v>LÉO</v>
          </cell>
          <cell r="E209">
            <v>8</v>
          </cell>
          <cell r="F209">
            <v>3.18</v>
          </cell>
          <cell r="G209">
            <v>6.57</v>
          </cell>
        </row>
        <row r="210">
          <cell r="B210">
            <v>22011103</v>
          </cell>
          <cell r="C210" t="str">
            <v>FAGOT</v>
          </cell>
          <cell r="D210" t="str">
            <v>YAËL</v>
          </cell>
          <cell r="E210">
            <v>7</v>
          </cell>
          <cell r="F210" t="str">
            <v>ABI</v>
          </cell>
          <cell r="G210" t="str">
            <v>ABI</v>
          </cell>
        </row>
        <row r="211">
          <cell r="B211">
            <v>22106942</v>
          </cell>
          <cell r="C211" t="str">
            <v>FALGON</v>
          </cell>
          <cell r="D211" t="str">
            <v>JULIE</v>
          </cell>
          <cell r="E211">
            <v>7</v>
          </cell>
          <cell r="F211">
            <v>3.62</v>
          </cell>
          <cell r="G211">
            <v>7.95</v>
          </cell>
        </row>
        <row r="212">
          <cell r="B212">
            <v>22106200</v>
          </cell>
          <cell r="C212" t="str">
            <v>FARNER--STOLL</v>
          </cell>
          <cell r="D212" t="str">
            <v>MATHIEU</v>
          </cell>
          <cell r="E212">
            <v>9</v>
          </cell>
          <cell r="F212">
            <v>3.04</v>
          </cell>
          <cell r="G212">
            <v>6.6</v>
          </cell>
        </row>
        <row r="213">
          <cell r="B213">
            <v>22102602</v>
          </cell>
          <cell r="C213" t="str">
            <v>FAUFAU</v>
          </cell>
          <cell r="D213" t="str">
            <v>JASON</v>
          </cell>
          <cell r="E213">
            <v>5</v>
          </cell>
          <cell r="F213">
            <v>3.26</v>
          </cell>
          <cell r="G213">
            <v>7.14</v>
          </cell>
        </row>
        <row r="214">
          <cell r="B214">
            <v>22116456</v>
          </cell>
          <cell r="C214" t="str">
            <v>FEISTHAUER</v>
          </cell>
          <cell r="D214" t="str">
            <v>YANNIS</v>
          </cell>
          <cell r="E214">
            <v>2</v>
          </cell>
          <cell r="F214" t="str">
            <v>ABI</v>
          </cell>
          <cell r="G214" t="str">
            <v>ABI</v>
          </cell>
        </row>
        <row r="215">
          <cell r="B215">
            <v>22109208</v>
          </cell>
          <cell r="C215" t="str">
            <v>FELMY</v>
          </cell>
          <cell r="D215" t="str">
            <v>TITOUAN</v>
          </cell>
          <cell r="E215">
            <v>5</v>
          </cell>
          <cell r="F215">
            <v>3.25</v>
          </cell>
          <cell r="G215">
            <v>6.77</v>
          </cell>
        </row>
        <row r="216">
          <cell r="B216">
            <v>22120090</v>
          </cell>
          <cell r="C216" t="str">
            <v>FERNANDEZ</v>
          </cell>
          <cell r="D216" t="str">
            <v>TIMOTHE</v>
          </cell>
          <cell r="E216">
            <v>2</v>
          </cell>
          <cell r="F216">
            <v>3.22</v>
          </cell>
          <cell r="G216">
            <v>6.76</v>
          </cell>
        </row>
        <row r="217">
          <cell r="B217">
            <v>22108611</v>
          </cell>
          <cell r="C217" t="str">
            <v>FERREIRA</v>
          </cell>
          <cell r="D217" t="str">
            <v>SAMI</v>
          </cell>
          <cell r="E217">
            <v>8</v>
          </cell>
          <cell r="F217">
            <v>3.18</v>
          </cell>
          <cell r="G217">
            <v>6.7</v>
          </cell>
        </row>
        <row r="218">
          <cell r="B218">
            <v>22112516</v>
          </cell>
          <cell r="C218" t="str">
            <v>FERRY</v>
          </cell>
          <cell r="D218" t="str">
            <v>LOUIS</v>
          </cell>
          <cell r="E218">
            <v>3</v>
          </cell>
          <cell r="F218">
            <v>3.5</v>
          </cell>
          <cell r="G218">
            <v>7.47</v>
          </cell>
        </row>
        <row r="219">
          <cell r="B219">
            <v>22013296</v>
          </cell>
          <cell r="C219" t="str">
            <v>FERUZI</v>
          </cell>
          <cell r="D219" t="str">
            <v>MARINE</v>
          </cell>
          <cell r="E219">
            <v>1</v>
          </cell>
          <cell r="F219" t="str">
            <v>ABI</v>
          </cell>
          <cell r="G219" t="str">
            <v>ABI</v>
          </cell>
        </row>
        <row r="220">
          <cell r="B220">
            <v>22105712</v>
          </cell>
          <cell r="C220" t="str">
            <v>FICHTER</v>
          </cell>
          <cell r="D220" t="str">
            <v>LOUIS</v>
          </cell>
          <cell r="E220">
            <v>10</v>
          </cell>
          <cell r="F220">
            <v>2.94</v>
          </cell>
          <cell r="G220">
            <v>6.31</v>
          </cell>
        </row>
        <row r="221">
          <cell r="B221">
            <v>22107397</v>
          </cell>
          <cell r="C221" t="str">
            <v>FITTERER</v>
          </cell>
          <cell r="D221" t="str">
            <v>LUCAS</v>
          </cell>
          <cell r="E221">
            <v>10</v>
          </cell>
          <cell r="F221" t="str">
            <v>ABI</v>
          </cell>
          <cell r="G221" t="str">
            <v>ABI</v>
          </cell>
        </row>
        <row r="222">
          <cell r="B222">
            <v>22107659</v>
          </cell>
          <cell r="C222" t="str">
            <v>FIX</v>
          </cell>
          <cell r="D222" t="str">
            <v>THOMAS</v>
          </cell>
          <cell r="E222">
            <v>1</v>
          </cell>
          <cell r="F222">
            <v>3.07</v>
          </cell>
          <cell r="G222">
            <v>6.54</v>
          </cell>
        </row>
        <row r="223">
          <cell r="B223">
            <v>22106493</v>
          </cell>
          <cell r="C223" t="str">
            <v>FOND</v>
          </cell>
          <cell r="D223" t="str">
            <v>ALEXIS</v>
          </cell>
          <cell r="E223">
            <v>2</v>
          </cell>
          <cell r="F223">
            <v>3.02</v>
          </cell>
          <cell r="G223">
            <v>6.43</v>
          </cell>
        </row>
        <row r="224">
          <cell r="B224">
            <v>22113762</v>
          </cell>
          <cell r="C224" t="str">
            <v>FORTES GOMES</v>
          </cell>
          <cell r="D224" t="str">
            <v>BRYAN</v>
          </cell>
          <cell r="E224">
            <v>6</v>
          </cell>
          <cell r="F224">
            <v>3.27</v>
          </cell>
          <cell r="G224">
            <v>7.02</v>
          </cell>
        </row>
        <row r="225">
          <cell r="B225">
            <v>22106228</v>
          </cell>
          <cell r="C225" t="str">
            <v>FORTHOFFER</v>
          </cell>
          <cell r="D225" t="str">
            <v>MARINE</v>
          </cell>
          <cell r="E225">
            <v>5</v>
          </cell>
          <cell r="F225">
            <v>3.35</v>
          </cell>
          <cell r="G225">
            <v>7.45</v>
          </cell>
        </row>
        <row r="226">
          <cell r="B226">
            <v>22112036</v>
          </cell>
          <cell r="C226" t="str">
            <v>FOURIER</v>
          </cell>
          <cell r="D226" t="str">
            <v>AXEL</v>
          </cell>
          <cell r="E226">
            <v>3</v>
          </cell>
          <cell r="F226">
            <v>3.04</v>
          </cell>
          <cell r="G226">
            <v>6.51</v>
          </cell>
        </row>
        <row r="227">
          <cell r="B227">
            <v>21905701</v>
          </cell>
          <cell r="C227" t="str">
            <v>FRANCIS</v>
          </cell>
          <cell r="D227" t="str">
            <v>YANNIS</v>
          </cell>
          <cell r="E227">
            <v>5</v>
          </cell>
          <cell r="F227" t="str">
            <v>ABI</v>
          </cell>
          <cell r="G227" t="str">
            <v>ABI</v>
          </cell>
        </row>
        <row r="228">
          <cell r="B228">
            <v>22120139</v>
          </cell>
          <cell r="C228" t="str">
            <v>FRANCOIS</v>
          </cell>
          <cell r="D228" t="str">
            <v>LUCAS</v>
          </cell>
          <cell r="E228">
            <v>10</v>
          </cell>
          <cell r="F228">
            <v>3.39</v>
          </cell>
          <cell r="G228">
            <v>7.14</v>
          </cell>
        </row>
        <row r="229">
          <cell r="B229">
            <v>22113431</v>
          </cell>
          <cell r="C229" t="str">
            <v>FRASSINELLI</v>
          </cell>
          <cell r="D229" t="str">
            <v>MARTIN</v>
          </cell>
          <cell r="E229">
            <v>7</v>
          </cell>
          <cell r="F229">
            <v>3.09</v>
          </cell>
          <cell r="G229">
            <v>6.71</v>
          </cell>
        </row>
        <row r="230">
          <cell r="B230">
            <v>22102438</v>
          </cell>
          <cell r="C230" t="str">
            <v>FRINDEL</v>
          </cell>
          <cell r="D230" t="str">
            <v>LEO</v>
          </cell>
          <cell r="E230">
            <v>8</v>
          </cell>
          <cell r="F230">
            <v>3.11</v>
          </cell>
          <cell r="G230">
            <v>6.61</v>
          </cell>
        </row>
        <row r="231">
          <cell r="B231">
            <v>22107838</v>
          </cell>
          <cell r="C231" t="str">
            <v>FRITZ</v>
          </cell>
          <cell r="D231" t="str">
            <v>LINDA</v>
          </cell>
          <cell r="E231">
            <v>1</v>
          </cell>
          <cell r="F231">
            <v>3.44</v>
          </cell>
          <cell r="G231">
            <v>7.56</v>
          </cell>
        </row>
        <row r="232">
          <cell r="B232">
            <v>22006465</v>
          </cell>
          <cell r="C232" t="str">
            <v>FUCHS</v>
          </cell>
          <cell r="D232" t="str">
            <v>PAUL</v>
          </cell>
          <cell r="E232">
            <v>4</v>
          </cell>
          <cell r="F232">
            <v>3.12</v>
          </cell>
          <cell r="G232">
            <v>6.83</v>
          </cell>
        </row>
        <row r="233">
          <cell r="B233">
            <v>22103676</v>
          </cell>
          <cell r="C233" t="str">
            <v>FUCHS</v>
          </cell>
          <cell r="D233" t="str">
            <v>VALENTIN</v>
          </cell>
          <cell r="E233">
            <v>3</v>
          </cell>
          <cell r="F233">
            <v>3.25</v>
          </cell>
          <cell r="G233">
            <v>7</v>
          </cell>
        </row>
        <row r="234">
          <cell r="B234">
            <v>22108667</v>
          </cell>
          <cell r="C234" t="str">
            <v>FUTSCHIK</v>
          </cell>
          <cell r="D234" t="str">
            <v>BENJAMIN</v>
          </cell>
          <cell r="E234">
            <v>8</v>
          </cell>
          <cell r="F234">
            <v>3.08</v>
          </cell>
          <cell r="G234">
            <v>6.55</v>
          </cell>
        </row>
        <row r="235">
          <cell r="B235">
            <v>22015504</v>
          </cell>
          <cell r="C235" t="str">
            <v>GABOR</v>
          </cell>
          <cell r="D235" t="str">
            <v>STEVEN</v>
          </cell>
          <cell r="E235">
            <v>7</v>
          </cell>
          <cell r="F235" t="str">
            <v>ABI</v>
          </cell>
          <cell r="G235" t="str">
            <v>ABI</v>
          </cell>
        </row>
        <row r="236">
          <cell r="B236">
            <v>22100118</v>
          </cell>
          <cell r="C236" t="str">
            <v>GALLARD</v>
          </cell>
          <cell r="D236" t="str">
            <v>ANTOINE</v>
          </cell>
          <cell r="E236">
            <v>10</v>
          </cell>
          <cell r="F236">
            <v>2.98</v>
          </cell>
          <cell r="G236">
            <v>6.41</v>
          </cell>
        </row>
        <row r="237">
          <cell r="B237">
            <v>22009399</v>
          </cell>
          <cell r="C237" t="str">
            <v>GALLIATH</v>
          </cell>
          <cell r="D237" t="str">
            <v>ADRIEN</v>
          </cell>
          <cell r="E237">
            <v>5</v>
          </cell>
          <cell r="F237" t="str">
            <v>ABI</v>
          </cell>
          <cell r="G237" t="str">
            <v>ABI</v>
          </cell>
        </row>
        <row r="238">
          <cell r="B238">
            <v>22006628</v>
          </cell>
          <cell r="C238" t="str">
            <v>GANGLOFF</v>
          </cell>
          <cell r="D238" t="str">
            <v>ÉMILIE</v>
          </cell>
          <cell r="E238">
            <v>5</v>
          </cell>
          <cell r="F238">
            <v>3.86</v>
          </cell>
          <cell r="G238">
            <v>8.7799999999999994</v>
          </cell>
        </row>
        <row r="239">
          <cell r="B239">
            <v>22102043</v>
          </cell>
          <cell r="C239" t="str">
            <v>GARCIA</v>
          </cell>
          <cell r="D239" t="str">
            <v>NICOLAS</v>
          </cell>
          <cell r="E239">
            <v>8</v>
          </cell>
          <cell r="F239">
            <v>3.24</v>
          </cell>
          <cell r="G239">
            <v>6.76</v>
          </cell>
        </row>
        <row r="240">
          <cell r="B240">
            <v>22023438</v>
          </cell>
          <cell r="C240" t="str">
            <v>GARIN</v>
          </cell>
          <cell r="D240" t="str">
            <v>MELANIE</v>
          </cell>
          <cell r="E240">
            <v>7</v>
          </cell>
          <cell r="F240">
            <v>3.46</v>
          </cell>
          <cell r="G240">
            <v>7.74</v>
          </cell>
        </row>
        <row r="241">
          <cell r="B241">
            <v>22108661</v>
          </cell>
          <cell r="C241" t="str">
            <v>GASPARRI</v>
          </cell>
          <cell r="D241" t="str">
            <v>EMELINE</v>
          </cell>
          <cell r="E241">
            <v>7</v>
          </cell>
          <cell r="F241">
            <v>3.57</v>
          </cell>
          <cell r="G241">
            <v>7.88</v>
          </cell>
        </row>
        <row r="242">
          <cell r="B242">
            <v>22104542</v>
          </cell>
          <cell r="C242" t="str">
            <v>GEOFFROY</v>
          </cell>
          <cell r="D242" t="str">
            <v>AMANDINE</v>
          </cell>
          <cell r="E242">
            <v>5</v>
          </cell>
          <cell r="F242">
            <v>3.55</v>
          </cell>
          <cell r="G242">
            <v>7.92</v>
          </cell>
        </row>
        <row r="243">
          <cell r="B243">
            <v>22115288</v>
          </cell>
          <cell r="C243" t="str">
            <v>GERHARD</v>
          </cell>
          <cell r="D243" t="str">
            <v>HUGO</v>
          </cell>
          <cell r="E243">
            <v>8</v>
          </cell>
          <cell r="F243">
            <v>3.25</v>
          </cell>
          <cell r="G243">
            <v>7.04</v>
          </cell>
        </row>
        <row r="244">
          <cell r="B244">
            <v>22117883</v>
          </cell>
          <cell r="C244" t="str">
            <v>GERVAIS</v>
          </cell>
          <cell r="D244" t="str">
            <v>KIYÂN NILS</v>
          </cell>
          <cell r="E244">
            <v>7</v>
          </cell>
          <cell r="F244">
            <v>3.4</v>
          </cell>
          <cell r="G244">
            <v>7.24</v>
          </cell>
        </row>
        <row r="245">
          <cell r="B245">
            <v>22108552</v>
          </cell>
          <cell r="C245" t="str">
            <v>GESLIN</v>
          </cell>
          <cell r="D245" t="str">
            <v>ELOAN</v>
          </cell>
          <cell r="E245">
            <v>8</v>
          </cell>
          <cell r="F245">
            <v>3.21</v>
          </cell>
          <cell r="G245">
            <v>6.74</v>
          </cell>
        </row>
        <row r="246">
          <cell r="B246">
            <v>22111428</v>
          </cell>
          <cell r="C246" t="str">
            <v>GHEMET</v>
          </cell>
          <cell r="D246" t="str">
            <v>WHALID</v>
          </cell>
          <cell r="E246">
            <v>7</v>
          </cell>
          <cell r="F246">
            <v>3.12</v>
          </cell>
          <cell r="G246">
            <v>6.8</v>
          </cell>
        </row>
        <row r="247">
          <cell r="B247">
            <v>22106772</v>
          </cell>
          <cell r="C247" t="str">
            <v>GHINOLFI</v>
          </cell>
          <cell r="D247" t="str">
            <v>FLORINE</v>
          </cell>
          <cell r="E247">
            <v>3</v>
          </cell>
          <cell r="F247">
            <v>3.31</v>
          </cell>
          <cell r="G247">
            <v>7.17</v>
          </cell>
        </row>
        <row r="248">
          <cell r="B248">
            <v>22108010</v>
          </cell>
          <cell r="C248" t="str">
            <v>GIECK</v>
          </cell>
          <cell r="D248" t="str">
            <v>ARNAUD</v>
          </cell>
          <cell r="E248">
            <v>6</v>
          </cell>
          <cell r="F248">
            <v>3.41</v>
          </cell>
          <cell r="G248">
            <v>7.16</v>
          </cell>
        </row>
        <row r="249">
          <cell r="B249">
            <v>22115374</v>
          </cell>
          <cell r="C249" t="str">
            <v>GIESE</v>
          </cell>
          <cell r="D249" t="str">
            <v>YANN</v>
          </cell>
          <cell r="E249">
            <v>10</v>
          </cell>
          <cell r="F249">
            <v>3.15</v>
          </cell>
          <cell r="G249">
            <v>6.77</v>
          </cell>
        </row>
        <row r="250">
          <cell r="B250">
            <v>22101971</v>
          </cell>
          <cell r="C250" t="str">
            <v>GINTER</v>
          </cell>
          <cell r="D250" t="str">
            <v>SACHA</v>
          </cell>
          <cell r="E250">
            <v>7</v>
          </cell>
          <cell r="F250">
            <v>3.14</v>
          </cell>
          <cell r="G250">
            <v>6.66</v>
          </cell>
        </row>
        <row r="251">
          <cell r="B251">
            <v>22107617</v>
          </cell>
          <cell r="C251" t="str">
            <v>GIORDANO</v>
          </cell>
          <cell r="D251" t="str">
            <v>MATÉO</v>
          </cell>
          <cell r="E251">
            <v>7</v>
          </cell>
          <cell r="F251">
            <v>3.43</v>
          </cell>
          <cell r="G251">
            <v>7.39</v>
          </cell>
        </row>
        <row r="252">
          <cell r="B252">
            <v>22114999</v>
          </cell>
          <cell r="C252" t="str">
            <v>GIRARDOT</v>
          </cell>
          <cell r="D252" t="str">
            <v>GUILLAUME</v>
          </cell>
          <cell r="E252">
            <v>8</v>
          </cell>
          <cell r="F252">
            <v>3.24</v>
          </cell>
          <cell r="G252">
            <v>6.93</v>
          </cell>
        </row>
        <row r="253">
          <cell r="B253">
            <v>22113662</v>
          </cell>
          <cell r="C253" t="str">
            <v>GIROLD</v>
          </cell>
          <cell r="D253" t="str">
            <v>LUCAS</v>
          </cell>
          <cell r="E253">
            <v>7</v>
          </cell>
          <cell r="F253">
            <v>2.92</v>
          </cell>
          <cell r="G253">
            <v>6.65</v>
          </cell>
        </row>
        <row r="254">
          <cell r="B254">
            <v>22105638</v>
          </cell>
          <cell r="C254" t="str">
            <v>GLESS</v>
          </cell>
          <cell r="D254" t="str">
            <v>ALEXANDRE</v>
          </cell>
          <cell r="E254">
            <v>2</v>
          </cell>
          <cell r="F254" t="str">
            <v>DSP</v>
          </cell>
          <cell r="G254" t="str">
            <v>DSP</v>
          </cell>
        </row>
        <row r="255">
          <cell r="B255">
            <v>22110696</v>
          </cell>
          <cell r="C255" t="str">
            <v>GOETZ</v>
          </cell>
          <cell r="D255" t="str">
            <v>LENA</v>
          </cell>
          <cell r="E255">
            <v>7</v>
          </cell>
          <cell r="F255">
            <v>3.6</v>
          </cell>
          <cell r="G255">
            <v>8.09</v>
          </cell>
        </row>
        <row r="256">
          <cell r="B256">
            <v>22110121</v>
          </cell>
          <cell r="C256" t="str">
            <v>GOMES</v>
          </cell>
          <cell r="D256" t="str">
            <v>HUGO</v>
          </cell>
          <cell r="E256">
            <v>8</v>
          </cell>
          <cell r="F256">
            <v>2.96</v>
          </cell>
          <cell r="G256">
            <v>6.38</v>
          </cell>
        </row>
        <row r="257">
          <cell r="B257">
            <v>22008852</v>
          </cell>
          <cell r="C257" t="str">
            <v>GOSSMANN</v>
          </cell>
          <cell r="D257" t="str">
            <v>ELODIE</v>
          </cell>
          <cell r="E257">
            <v>5</v>
          </cell>
          <cell r="F257" t="str">
            <v>ABI</v>
          </cell>
          <cell r="G257" t="str">
            <v>ABI</v>
          </cell>
        </row>
        <row r="258">
          <cell r="B258">
            <v>22119690</v>
          </cell>
          <cell r="C258" t="str">
            <v>GOZUACIK</v>
          </cell>
          <cell r="D258" t="str">
            <v>FURKAN</v>
          </cell>
          <cell r="E258">
            <v>5</v>
          </cell>
          <cell r="F258">
            <v>2.97</v>
          </cell>
          <cell r="G258">
            <v>6.57</v>
          </cell>
        </row>
        <row r="259">
          <cell r="B259">
            <v>21916446</v>
          </cell>
          <cell r="C259" t="str">
            <v>GRADIT</v>
          </cell>
          <cell r="D259" t="str">
            <v>CHARLOTTE</v>
          </cell>
          <cell r="E259">
            <v>5</v>
          </cell>
          <cell r="F259" t="str">
            <v>ABI</v>
          </cell>
          <cell r="G259" t="str">
            <v>ABI</v>
          </cell>
        </row>
        <row r="260">
          <cell r="B260">
            <v>22105308</v>
          </cell>
          <cell r="C260" t="str">
            <v>GRAILLOT--BUNING</v>
          </cell>
          <cell r="D260" t="str">
            <v>HANNA</v>
          </cell>
          <cell r="E260">
            <v>4</v>
          </cell>
          <cell r="F260">
            <v>3.27</v>
          </cell>
          <cell r="G260">
            <v>7.46</v>
          </cell>
        </row>
        <row r="261">
          <cell r="B261">
            <v>22107212</v>
          </cell>
          <cell r="C261" t="str">
            <v>GRAW</v>
          </cell>
          <cell r="D261" t="str">
            <v>MARKUS</v>
          </cell>
          <cell r="E261">
            <v>8</v>
          </cell>
          <cell r="F261" t="str">
            <v>ABI</v>
          </cell>
          <cell r="G261" t="str">
            <v>ABI</v>
          </cell>
        </row>
        <row r="262">
          <cell r="B262">
            <v>21914241</v>
          </cell>
          <cell r="C262" t="str">
            <v>GRELING</v>
          </cell>
          <cell r="D262" t="str">
            <v>BRYAN</v>
          </cell>
          <cell r="E262">
            <v>3</v>
          </cell>
        </row>
        <row r="263">
          <cell r="B263">
            <v>22111356</v>
          </cell>
          <cell r="C263" t="str">
            <v>GRENACKER</v>
          </cell>
          <cell r="D263" t="str">
            <v>WILLIAM</v>
          </cell>
          <cell r="E263">
            <v>7</v>
          </cell>
          <cell r="F263" t="str">
            <v>ABI</v>
          </cell>
          <cell r="G263" t="str">
            <v>ABI</v>
          </cell>
        </row>
        <row r="264">
          <cell r="B264">
            <v>22105632</v>
          </cell>
          <cell r="C264" t="str">
            <v>GRIMMER</v>
          </cell>
          <cell r="D264" t="str">
            <v>JULIE</v>
          </cell>
          <cell r="E264">
            <v>5</v>
          </cell>
          <cell r="F264">
            <v>3.96</v>
          </cell>
          <cell r="G264">
            <v>8.5500000000000007</v>
          </cell>
        </row>
        <row r="265">
          <cell r="B265">
            <v>22109710</v>
          </cell>
          <cell r="C265" t="str">
            <v>GROB</v>
          </cell>
          <cell r="D265" t="str">
            <v>CAPUCINE</v>
          </cell>
          <cell r="E265">
            <v>6</v>
          </cell>
          <cell r="F265" t="str">
            <v>ABI</v>
          </cell>
          <cell r="G265" t="str">
            <v>ABI</v>
          </cell>
        </row>
        <row r="266">
          <cell r="B266">
            <v>22104399</v>
          </cell>
          <cell r="C266" t="str">
            <v>GROS</v>
          </cell>
          <cell r="D266" t="str">
            <v>MATHIAS</v>
          </cell>
          <cell r="E266">
            <v>7</v>
          </cell>
          <cell r="F266">
            <v>2.97</v>
          </cell>
          <cell r="G266">
            <v>6.29</v>
          </cell>
        </row>
        <row r="267">
          <cell r="B267">
            <v>22104704</v>
          </cell>
          <cell r="C267" t="str">
            <v>GROSCLAUDE</v>
          </cell>
          <cell r="D267" t="str">
            <v>SACHA</v>
          </cell>
          <cell r="E267">
            <v>7</v>
          </cell>
          <cell r="F267">
            <v>3.48</v>
          </cell>
          <cell r="G267">
            <v>7.7</v>
          </cell>
        </row>
        <row r="268">
          <cell r="B268">
            <v>22004474</v>
          </cell>
          <cell r="C268" t="str">
            <v>GUILLARD</v>
          </cell>
          <cell r="D268" t="str">
            <v>CORENTIN</v>
          </cell>
          <cell r="E268">
            <v>8</v>
          </cell>
          <cell r="F268" t="str">
            <v>ABI</v>
          </cell>
          <cell r="G268" t="str">
            <v>ABI</v>
          </cell>
        </row>
        <row r="269">
          <cell r="B269">
            <v>22113420</v>
          </cell>
          <cell r="C269" t="str">
            <v>GUIRA</v>
          </cell>
          <cell r="D269" t="str">
            <v>RYAN</v>
          </cell>
          <cell r="E269">
            <v>8</v>
          </cell>
          <cell r="F269">
            <v>3.04</v>
          </cell>
          <cell r="G269">
            <v>6.58</v>
          </cell>
        </row>
        <row r="270">
          <cell r="B270">
            <v>22109728</v>
          </cell>
          <cell r="C270" t="str">
            <v>GUTH</v>
          </cell>
          <cell r="D270" t="str">
            <v>LOUIS</v>
          </cell>
          <cell r="E270">
            <v>6</v>
          </cell>
          <cell r="F270" t="str">
            <v>ABI</v>
          </cell>
          <cell r="G270" t="str">
            <v>ABI</v>
          </cell>
        </row>
        <row r="271">
          <cell r="B271">
            <v>22108691</v>
          </cell>
          <cell r="C271" t="str">
            <v>GUTH</v>
          </cell>
          <cell r="D271" t="str">
            <v>LUCY</v>
          </cell>
          <cell r="E271">
            <v>4</v>
          </cell>
          <cell r="F271" t="str">
            <v>DSP</v>
          </cell>
          <cell r="G271" t="str">
            <v>DSP</v>
          </cell>
        </row>
        <row r="272">
          <cell r="B272">
            <v>22107813</v>
          </cell>
          <cell r="C272" t="str">
            <v>GUTMANN</v>
          </cell>
          <cell r="D272" t="str">
            <v>CHLOÉ</v>
          </cell>
          <cell r="E272">
            <v>6</v>
          </cell>
          <cell r="F272">
            <v>3.67</v>
          </cell>
          <cell r="G272">
            <v>8.11</v>
          </cell>
        </row>
        <row r="273">
          <cell r="B273">
            <v>22107929</v>
          </cell>
          <cell r="C273" t="str">
            <v>GUTMANN</v>
          </cell>
          <cell r="D273" t="str">
            <v>NICOLAS</v>
          </cell>
          <cell r="E273">
            <v>5</v>
          </cell>
          <cell r="F273">
            <v>3.5</v>
          </cell>
          <cell r="G273">
            <v>7.38</v>
          </cell>
        </row>
        <row r="274">
          <cell r="B274">
            <v>22109555</v>
          </cell>
          <cell r="C274" t="str">
            <v>HADDAD</v>
          </cell>
          <cell r="D274" t="str">
            <v>AMINE</v>
          </cell>
          <cell r="E274">
            <v>5</v>
          </cell>
          <cell r="F274">
            <v>3.52</v>
          </cell>
          <cell r="G274">
            <v>7.54</v>
          </cell>
        </row>
        <row r="275">
          <cell r="B275">
            <v>22108072</v>
          </cell>
          <cell r="C275" t="str">
            <v>HADJADJ</v>
          </cell>
          <cell r="D275" t="str">
            <v>AUBIN</v>
          </cell>
          <cell r="E275">
            <v>5</v>
          </cell>
          <cell r="F275">
            <v>3.18</v>
          </cell>
          <cell r="G275">
            <v>6.81</v>
          </cell>
        </row>
        <row r="276">
          <cell r="B276">
            <v>22003828</v>
          </cell>
          <cell r="C276" t="str">
            <v>HAENSEL</v>
          </cell>
          <cell r="D276" t="str">
            <v>JORDAN</v>
          </cell>
          <cell r="E276">
            <v>4</v>
          </cell>
          <cell r="F276" t="str">
            <v>ABI</v>
          </cell>
          <cell r="G276" t="str">
            <v>ABI</v>
          </cell>
        </row>
        <row r="277">
          <cell r="B277">
            <v>22103003</v>
          </cell>
          <cell r="C277" t="str">
            <v>HAGELBERGER</v>
          </cell>
          <cell r="D277" t="str">
            <v>PAUL</v>
          </cell>
          <cell r="E277">
            <v>5</v>
          </cell>
          <cell r="F277">
            <v>3.28</v>
          </cell>
          <cell r="G277">
            <v>7.16</v>
          </cell>
        </row>
        <row r="278">
          <cell r="B278">
            <v>22109040</v>
          </cell>
          <cell r="C278" t="str">
            <v>HAJLI</v>
          </cell>
          <cell r="D278" t="str">
            <v>SOFIANE</v>
          </cell>
          <cell r="E278">
            <v>9</v>
          </cell>
          <cell r="F278" t="str">
            <v>ABI</v>
          </cell>
          <cell r="G278" t="str">
            <v>ABI</v>
          </cell>
        </row>
        <row r="279">
          <cell r="B279">
            <v>22121851</v>
          </cell>
          <cell r="C279" t="str">
            <v>HALAOUI</v>
          </cell>
          <cell r="D279" t="str">
            <v>Melek</v>
          </cell>
          <cell r="E279">
            <v>1</v>
          </cell>
          <cell r="F279" t="str">
            <v>ABI</v>
          </cell>
          <cell r="G279" t="str">
            <v>ABI</v>
          </cell>
        </row>
        <row r="280">
          <cell r="B280">
            <v>22011671</v>
          </cell>
          <cell r="C280" t="str">
            <v>HAMDAN</v>
          </cell>
          <cell r="D280" t="str">
            <v>MAHMOUD</v>
          </cell>
          <cell r="E280">
            <v>2</v>
          </cell>
          <cell r="F280">
            <v>3.25</v>
          </cell>
          <cell r="G280">
            <v>6.9</v>
          </cell>
        </row>
        <row r="281">
          <cell r="B281">
            <v>22108053</v>
          </cell>
          <cell r="C281" t="str">
            <v>HAMEL</v>
          </cell>
          <cell r="D281" t="str">
            <v>ROMAIN</v>
          </cell>
          <cell r="E281">
            <v>8</v>
          </cell>
          <cell r="F281">
            <v>2.93</v>
          </cell>
          <cell r="G281">
            <v>6.22</v>
          </cell>
        </row>
        <row r="282">
          <cell r="B282">
            <v>22119629</v>
          </cell>
          <cell r="C282" t="str">
            <v xml:space="preserve">HAMEL </v>
          </cell>
          <cell r="D282" t="str">
            <v>NAHEL</v>
          </cell>
          <cell r="E282">
            <v>8</v>
          </cell>
          <cell r="F282">
            <v>3.11</v>
          </cell>
          <cell r="G282">
            <v>6.6</v>
          </cell>
        </row>
        <row r="283">
          <cell r="B283">
            <v>22111073</v>
          </cell>
          <cell r="C283" t="str">
            <v>HAMMERER</v>
          </cell>
          <cell r="D283" t="str">
            <v>THEO</v>
          </cell>
          <cell r="E283">
            <v>8</v>
          </cell>
          <cell r="F283">
            <v>3.11</v>
          </cell>
          <cell r="G283">
            <v>6.68</v>
          </cell>
        </row>
        <row r="284">
          <cell r="B284">
            <v>22007847</v>
          </cell>
          <cell r="C284" t="str">
            <v>HAMZA</v>
          </cell>
          <cell r="D284" t="str">
            <v>ELIAS</v>
          </cell>
          <cell r="E284">
            <v>7</v>
          </cell>
          <cell r="F284" t="str">
            <v>ABI</v>
          </cell>
          <cell r="G284" t="str">
            <v>ABI</v>
          </cell>
        </row>
        <row r="285">
          <cell r="B285">
            <v>22005241</v>
          </cell>
          <cell r="C285" t="str">
            <v>HAMZA</v>
          </cell>
          <cell r="D285" t="str">
            <v>NASSIM</v>
          </cell>
          <cell r="E285">
            <v>5</v>
          </cell>
          <cell r="F285" t="str">
            <v>ABI</v>
          </cell>
          <cell r="G285" t="str">
            <v>ABI</v>
          </cell>
        </row>
        <row r="286">
          <cell r="B286">
            <v>22000655</v>
          </cell>
          <cell r="C286" t="str">
            <v>HAOUAOUSSA</v>
          </cell>
          <cell r="D286" t="str">
            <v>NARJIS</v>
          </cell>
          <cell r="E286">
            <v>1</v>
          </cell>
          <cell r="F286">
            <v>3.66</v>
          </cell>
          <cell r="G286">
            <v>8.2100000000000009</v>
          </cell>
        </row>
        <row r="287">
          <cell r="B287">
            <v>22001847</v>
          </cell>
          <cell r="C287" t="str">
            <v>HARB</v>
          </cell>
          <cell r="D287" t="str">
            <v>AMER</v>
          </cell>
          <cell r="E287">
            <v>7</v>
          </cell>
          <cell r="F287">
            <v>3.04</v>
          </cell>
          <cell r="G287">
            <v>6.55</v>
          </cell>
        </row>
        <row r="288">
          <cell r="B288">
            <v>22106440</v>
          </cell>
          <cell r="C288" t="str">
            <v>HARIDI</v>
          </cell>
          <cell r="D288" t="str">
            <v>MOHAMED-SKANDER</v>
          </cell>
          <cell r="E288">
            <v>9</v>
          </cell>
          <cell r="F288">
            <v>3.05</v>
          </cell>
          <cell r="G288">
            <v>6.38</v>
          </cell>
        </row>
        <row r="289">
          <cell r="B289">
            <v>22106331</v>
          </cell>
          <cell r="C289" t="str">
            <v>HARTMANN</v>
          </cell>
          <cell r="D289" t="str">
            <v>GEORGES</v>
          </cell>
          <cell r="E289">
            <v>6</v>
          </cell>
          <cell r="F289">
            <v>3.17</v>
          </cell>
          <cell r="G289">
            <v>6.75</v>
          </cell>
        </row>
        <row r="290">
          <cell r="B290">
            <v>22107185</v>
          </cell>
          <cell r="C290" t="str">
            <v>HATTENBERGER</v>
          </cell>
          <cell r="D290" t="str">
            <v>ELIOTT</v>
          </cell>
          <cell r="E290">
            <v>9</v>
          </cell>
          <cell r="F290">
            <v>3.32</v>
          </cell>
          <cell r="G290">
            <v>6.92</v>
          </cell>
        </row>
        <row r="291">
          <cell r="B291">
            <v>22014146</v>
          </cell>
          <cell r="C291" t="str">
            <v>HAUMESSER</v>
          </cell>
          <cell r="D291" t="str">
            <v>HUGO</v>
          </cell>
          <cell r="E291">
            <v>4</v>
          </cell>
          <cell r="F291" t="str">
            <v>ABI</v>
          </cell>
          <cell r="G291" t="str">
            <v>ABI</v>
          </cell>
        </row>
        <row r="292">
          <cell r="B292">
            <v>22108189</v>
          </cell>
          <cell r="C292" t="str">
            <v>HÄUSSLER</v>
          </cell>
          <cell r="D292" t="str">
            <v>ANTHONY</v>
          </cell>
          <cell r="E292">
            <v>3</v>
          </cell>
          <cell r="F292">
            <v>3.28</v>
          </cell>
          <cell r="G292">
            <v>7</v>
          </cell>
        </row>
        <row r="293">
          <cell r="B293">
            <v>22003815</v>
          </cell>
          <cell r="C293" t="str">
            <v>HAUSWALD</v>
          </cell>
          <cell r="D293" t="str">
            <v>JUSTINE</v>
          </cell>
          <cell r="E293">
            <v>4</v>
          </cell>
          <cell r="F293" t="str">
            <v>ABI</v>
          </cell>
          <cell r="G293" t="str">
            <v>ABI</v>
          </cell>
        </row>
        <row r="294">
          <cell r="B294">
            <v>22107260</v>
          </cell>
          <cell r="C294" t="str">
            <v>HAZEMANN</v>
          </cell>
          <cell r="D294" t="str">
            <v>JULES</v>
          </cell>
          <cell r="E294">
            <v>9</v>
          </cell>
          <cell r="F294">
            <v>3.3</v>
          </cell>
          <cell r="G294">
            <v>7.03</v>
          </cell>
        </row>
        <row r="295">
          <cell r="B295">
            <v>22112088</v>
          </cell>
          <cell r="C295" t="str">
            <v>HBIB</v>
          </cell>
          <cell r="D295" t="str">
            <v>HICHAM</v>
          </cell>
          <cell r="E295">
            <v>8</v>
          </cell>
          <cell r="F295">
            <v>3.38</v>
          </cell>
          <cell r="G295">
            <v>7.07</v>
          </cell>
        </row>
        <row r="296">
          <cell r="B296">
            <v>22103391</v>
          </cell>
          <cell r="C296" t="str">
            <v>HEILIG</v>
          </cell>
          <cell r="D296" t="str">
            <v>GUILLAUME</v>
          </cell>
          <cell r="E296">
            <v>9</v>
          </cell>
          <cell r="F296">
            <v>3.14</v>
          </cell>
          <cell r="G296">
            <v>6.68</v>
          </cell>
        </row>
        <row r="297">
          <cell r="B297">
            <v>22106683</v>
          </cell>
          <cell r="C297" t="str">
            <v>HEIN</v>
          </cell>
          <cell r="D297" t="str">
            <v>EVA</v>
          </cell>
          <cell r="E297">
            <v>6</v>
          </cell>
          <cell r="F297">
            <v>3.51</v>
          </cell>
          <cell r="G297">
            <v>7.68</v>
          </cell>
        </row>
        <row r="298">
          <cell r="B298">
            <v>22103438</v>
          </cell>
          <cell r="C298" t="str">
            <v>HELL</v>
          </cell>
          <cell r="D298" t="str">
            <v>LUCAS</v>
          </cell>
          <cell r="E298">
            <v>5</v>
          </cell>
          <cell r="F298" t="str">
            <v>ABI</v>
          </cell>
          <cell r="G298" t="str">
            <v>ABI</v>
          </cell>
        </row>
        <row r="299">
          <cell r="B299">
            <v>22105075</v>
          </cell>
          <cell r="C299" t="str">
            <v>HELL</v>
          </cell>
          <cell r="D299" t="str">
            <v>QUENTIN</v>
          </cell>
          <cell r="E299">
            <v>10</v>
          </cell>
          <cell r="F299">
            <v>3.03</v>
          </cell>
          <cell r="G299">
            <v>6.58</v>
          </cell>
        </row>
        <row r="300">
          <cell r="B300">
            <v>22108966</v>
          </cell>
          <cell r="C300" t="str">
            <v>HELLMANN</v>
          </cell>
          <cell r="D300" t="str">
            <v>MARINE</v>
          </cell>
          <cell r="E300">
            <v>8</v>
          </cell>
          <cell r="F300">
            <v>3.61</v>
          </cell>
          <cell r="G300">
            <v>7.99</v>
          </cell>
        </row>
        <row r="301">
          <cell r="B301">
            <v>22007485</v>
          </cell>
          <cell r="C301" t="str">
            <v>HERRGOTT</v>
          </cell>
          <cell r="D301" t="str">
            <v>JULIEN</v>
          </cell>
          <cell r="E301">
            <v>2</v>
          </cell>
          <cell r="F301" t="str">
            <v>ABI</v>
          </cell>
          <cell r="G301" t="str">
            <v>ABI</v>
          </cell>
        </row>
        <row r="302">
          <cell r="B302">
            <v>22104638</v>
          </cell>
          <cell r="C302" t="str">
            <v>HERTRICH</v>
          </cell>
          <cell r="D302" t="str">
            <v>BASTIAN</v>
          </cell>
          <cell r="E302">
            <v>10</v>
          </cell>
          <cell r="F302" t="str">
            <v>DSP</v>
          </cell>
          <cell r="G302" t="str">
            <v>DSP</v>
          </cell>
        </row>
        <row r="303">
          <cell r="B303">
            <v>22107990</v>
          </cell>
          <cell r="C303" t="str">
            <v>HERTZOG</v>
          </cell>
          <cell r="D303" t="str">
            <v>GAUTHIER</v>
          </cell>
          <cell r="E303">
            <v>8</v>
          </cell>
          <cell r="F303">
            <v>3.26</v>
          </cell>
          <cell r="G303">
            <v>6.9</v>
          </cell>
        </row>
        <row r="304">
          <cell r="B304">
            <v>22004047</v>
          </cell>
          <cell r="C304" t="str">
            <v>HESSMANN</v>
          </cell>
          <cell r="D304" t="str">
            <v>LUCIE</v>
          </cell>
          <cell r="E304">
            <v>4</v>
          </cell>
          <cell r="F304" t="str">
            <v>ABI</v>
          </cell>
          <cell r="G304" t="str">
            <v>ABI</v>
          </cell>
        </row>
        <row r="305">
          <cell r="B305">
            <v>22022262</v>
          </cell>
          <cell r="C305" t="str">
            <v>HEZARIFEND</v>
          </cell>
          <cell r="D305" t="str">
            <v>ANTOINE</v>
          </cell>
          <cell r="E305">
            <v>7</v>
          </cell>
          <cell r="F305">
            <v>3.16</v>
          </cell>
          <cell r="G305">
            <v>6.87</v>
          </cell>
        </row>
        <row r="306">
          <cell r="B306">
            <v>22111327</v>
          </cell>
          <cell r="C306" t="str">
            <v>HIEBEL</v>
          </cell>
          <cell r="D306" t="str">
            <v>ENZO</v>
          </cell>
          <cell r="E306">
            <v>6</v>
          </cell>
          <cell r="F306" t="str">
            <v>ABI</v>
          </cell>
          <cell r="G306" t="str">
            <v>ABI</v>
          </cell>
        </row>
        <row r="307">
          <cell r="B307">
            <v>22009593</v>
          </cell>
          <cell r="C307" t="str">
            <v>HIRSCHMULLER</v>
          </cell>
          <cell r="D307" t="str">
            <v>MARTIN</v>
          </cell>
          <cell r="E307">
            <v>2</v>
          </cell>
          <cell r="F307" t="str">
            <v>ABI</v>
          </cell>
          <cell r="G307" t="str">
            <v>ABI</v>
          </cell>
        </row>
        <row r="308">
          <cell r="B308">
            <v>22106630</v>
          </cell>
          <cell r="C308" t="str">
            <v>HOEFS</v>
          </cell>
          <cell r="D308" t="str">
            <v>FEMKE</v>
          </cell>
          <cell r="E308">
            <v>3</v>
          </cell>
          <cell r="F308">
            <v>3.61</v>
          </cell>
          <cell r="G308">
            <v>7.94</v>
          </cell>
        </row>
        <row r="309">
          <cell r="B309">
            <v>22109688</v>
          </cell>
          <cell r="C309" t="str">
            <v>HOUNGUEVOU ZOSSOU</v>
          </cell>
          <cell r="D309" t="str">
            <v>ANGÉLO</v>
          </cell>
          <cell r="E309">
            <v>5</v>
          </cell>
          <cell r="F309">
            <v>3.26</v>
          </cell>
          <cell r="G309">
            <v>6.99</v>
          </cell>
        </row>
        <row r="310">
          <cell r="B310">
            <v>22103277</v>
          </cell>
          <cell r="C310" t="str">
            <v>HOUPLINE</v>
          </cell>
          <cell r="D310" t="str">
            <v>LOLA</v>
          </cell>
          <cell r="E310">
            <v>4</v>
          </cell>
          <cell r="F310">
            <v>3.33</v>
          </cell>
          <cell r="G310">
            <v>7.24</v>
          </cell>
        </row>
        <row r="311">
          <cell r="B311">
            <v>22121793</v>
          </cell>
          <cell r="C311" t="str">
            <v>HRICH</v>
          </cell>
          <cell r="D311" t="str">
            <v>RYAD</v>
          </cell>
          <cell r="E311">
            <v>9</v>
          </cell>
          <cell r="F311" t="str">
            <v>ABI</v>
          </cell>
          <cell r="G311" t="str">
            <v>ABI</v>
          </cell>
        </row>
        <row r="312">
          <cell r="B312">
            <v>22104520</v>
          </cell>
          <cell r="C312" t="str">
            <v>HUCK</v>
          </cell>
          <cell r="D312" t="str">
            <v>CHARLOTTE</v>
          </cell>
          <cell r="E312">
            <v>10</v>
          </cell>
          <cell r="F312">
            <v>3.44</v>
          </cell>
          <cell r="G312">
            <v>7.52</v>
          </cell>
        </row>
        <row r="313">
          <cell r="B313">
            <v>22111162</v>
          </cell>
          <cell r="C313" t="str">
            <v>HUET</v>
          </cell>
          <cell r="D313" t="str">
            <v>AXEL</v>
          </cell>
          <cell r="E313">
            <v>8</v>
          </cell>
          <cell r="F313">
            <v>3.38</v>
          </cell>
          <cell r="G313">
            <v>7.07</v>
          </cell>
        </row>
        <row r="314">
          <cell r="B314">
            <v>22105882</v>
          </cell>
          <cell r="C314" t="str">
            <v>HUET</v>
          </cell>
          <cell r="D314" t="str">
            <v>LENNY</v>
          </cell>
          <cell r="E314">
            <v>3</v>
          </cell>
          <cell r="F314">
            <v>3.13</v>
          </cell>
          <cell r="G314">
            <v>6.59</v>
          </cell>
        </row>
        <row r="315">
          <cell r="B315">
            <v>22012861</v>
          </cell>
          <cell r="C315" t="str">
            <v>HUMMEL</v>
          </cell>
          <cell r="D315" t="str">
            <v>LAURE</v>
          </cell>
          <cell r="E315">
            <v>7</v>
          </cell>
          <cell r="F315" t="str">
            <v>ABI</v>
          </cell>
          <cell r="G315" t="str">
            <v>ABI</v>
          </cell>
        </row>
        <row r="316">
          <cell r="B316">
            <v>22009082</v>
          </cell>
          <cell r="C316" t="str">
            <v>HUSER</v>
          </cell>
          <cell r="D316" t="str">
            <v>BAPTISTE</v>
          </cell>
          <cell r="E316">
            <v>2</v>
          </cell>
          <cell r="F316" t="str">
            <v>ABI</v>
          </cell>
          <cell r="G316" t="str">
            <v>ABI</v>
          </cell>
        </row>
        <row r="317">
          <cell r="B317">
            <v>22004416</v>
          </cell>
          <cell r="C317" t="str">
            <v>HUVÉ</v>
          </cell>
          <cell r="D317" t="str">
            <v>ROBIN</v>
          </cell>
          <cell r="E317">
            <v>4</v>
          </cell>
          <cell r="F317" t="str">
            <v>ABI</v>
          </cell>
          <cell r="G317" t="str">
            <v>ABI</v>
          </cell>
        </row>
        <row r="318">
          <cell r="B318">
            <v>22117637</v>
          </cell>
          <cell r="C318" t="str">
            <v>IBANAY</v>
          </cell>
          <cell r="D318" t="str">
            <v>SOFIAN</v>
          </cell>
          <cell r="E318">
            <v>8</v>
          </cell>
          <cell r="F318">
            <v>3.54</v>
          </cell>
          <cell r="G318">
            <v>7.47</v>
          </cell>
        </row>
        <row r="319">
          <cell r="B319">
            <v>22107839</v>
          </cell>
          <cell r="C319" t="str">
            <v>IBRAGIMOV</v>
          </cell>
          <cell r="D319" t="str">
            <v>KHAMID</v>
          </cell>
          <cell r="E319">
            <v>2</v>
          </cell>
          <cell r="F319">
            <v>3.29</v>
          </cell>
          <cell r="G319">
            <v>7.17</v>
          </cell>
        </row>
        <row r="320">
          <cell r="B320">
            <v>22112240</v>
          </cell>
          <cell r="C320" t="str">
            <v>ILLY</v>
          </cell>
          <cell r="D320" t="str">
            <v>QUENTIN</v>
          </cell>
          <cell r="E320">
            <v>5</v>
          </cell>
          <cell r="F320">
            <v>3.44</v>
          </cell>
          <cell r="G320">
            <v>7.38</v>
          </cell>
        </row>
        <row r="321">
          <cell r="B321">
            <v>22109302</v>
          </cell>
          <cell r="C321" t="str">
            <v>IMENEZ</v>
          </cell>
          <cell r="D321" t="str">
            <v>THOMAS</v>
          </cell>
          <cell r="E321">
            <v>2</v>
          </cell>
          <cell r="F321">
            <v>3.15</v>
          </cell>
          <cell r="G321">
            <v>6.62</v>
          </cell>
        </row>
        <row r="322">
          <cell r="B322">
            <v>22113050</v>
          </cell>
          <cell r="C322" t="str">
            <v>IMHOFF</v>
          </cell>
          <cell r="D322" t="str">
            <v>ANTOINE</v>
          </cell>
          <cell r="E322">
            <v>8</v>
          </cell>
          <cell r="F322">
            <v>3.08</v>
          </cell>
          <cell r="G322">
            <v>6.52</v>
          </cell>
        </row>
        <row r="323">
          <cell r="B323">
            <v>22105766</v>
          </cell>
          <cell r="C323" t="str">
            <v>ISSELE</v>
          </cell>
          <cell r="D323" t="str">
            <v>ESTÉBAN</v>
          </cell>
          <cell r="E323">
            <v>8</v>
          </cell>
          <cell r="F323">
            <v>3.23</v>
          </cell>
          <cell r="G323">
            <v>7.03</v>
          </cell>
        </row>
        <row r="324">
          <cell r="B324">
            <v>22105441</v>
          </cell>
          <cell r="C324" t="str">
            <v>IUNG</v>
          </cell>
          <cell r="D324" t="str">
            <v>GAËTAN</v>
          </cell>
          <cell r="E324">
            <v>4</v>
          </cell>
          <cell r="F324">
            <v>3.25</v>
          </cell>
          <cell r="G324">
            <v>6.88</v>
          </cell>
        </row>
        <row r="325">
          <cell r="B325">
            <v>22100244</v>
          </cell>
          <cell r="C325" t="str">
            <v>JABBO</v>
          </cell>
          <cell r="D325" t="str">
            <v>ARKAN</v>
          </cell>
          <cell r="E325">
            <v>8</v>
          </cell>
          <cell r="F325">
            <v>3.18</v>
          </cell>
          <cell r="G325">
            <v>6.97</v>
          </cell>
        </row>
        <row r="326">
          <cell r="B326">
            <v>22105701</v>
          </cell>
          <cell r="C326" t="str">
            <v>JACQUIN</v>
          </cell>
          <cell r="D326" t="str">
            <v>AXEL</v>
          </cell>
          <cell r="E326">
            <v>4</v>
          </cell>
          <cell r="F326">
            <v>3.17</v>
          </cell>
          <cell r="G326">
            <v>6.97</v>
          </cell>
        </row>
        <row r="327">
          <cell r="B327">
            <v>22108950</v>
          </cell>
          <cell r="C327" t="str">
            <v>JAECK</v>
          </cell>
          <cell r="D327" t="str">
            <v>FLORENT</v>
          </cell>
          <cell r="E327">
            <v>5</v>
          </cell>
          <cell r="F327">
            <v>3.08</v>
          </cell>
          <cell r="G327">
            <v>7.5</v>
          </cell>
        </row>
        <row r="328">
          <cell r="B328">
            <v>22109061</v>
          </cell>
          <cell r="C328" t="str">
            <v>JAECKER</v>
          </cell>
          <cell r="D328" t="str">
            <v>BAPTISTE</v>
          </cell>
          <cell r="E328">
            <v>10</v>
          </cell>
          <cell r="F328">
            <v>3.22</v>
          </cell>
          <cell r="G328">
            <v>6.9</v>
          </cell>
        </row>
        <row r="329">
          <cell r="B329">
            <v>22116572</v>
          </cell>
          <cell r="C329" t="str">
            <v>JAEGER</v>
          </cell>
          <cell r="D329" t="str">
            <v>EMILIEN</v>
          </cell>
          <cell r="E329">
            <v>8</v>
          </cell>
          <cell r="F329">
            <v>3.19</v>
          </cell>
          <cell r="G329">
            <v>6.87</v>
          </cell>
        </row>
        <row r="330">
          <cell r="B330">
            <v>22011756</v>
          </cell>
          <cell r="C330" t="str">
            <v>JAEGER</v>
          </cell>
          <cell r="D330" t="str">
            <v>THOMAS</v>
          </cell>
          <cell r="E330">
            <v>2</v>
          </cell>
          <cell r="F330">
            <v>3.07</v>
          </cell>
          <cell r="G330">
            <v>6.51</v>
          </cell>
        </row>
        <row r="331">
          <cell r="B331">
            <v>22110716</v>
          </cell>
          <cell r="C331" t="str">
            <v>JAEGER</v>
          </cell>
          <cell r="D331" t="str">
            <v>TRISTAN</v>
          </cell>
          <cell r="E331">
            <v>8</v>
          </cell>
          <cell r="F331">
            <v>3.14</v>
          </cell>
          <cell r="G331">
            <v>6.76</v>
          </cell>
        </row>
        <row r="332">
          <cell r="B332">
            <v>22001511</v>
          </cell>
          <cell r="C332" t="str">
            <v>JANON</v>
          </cell>
          <cell r="D332" t="str">
            <v>MARIE</v>
          </cell>
          <cell r="E332">
            <v>7</v>
          </cell>
          <cell r="F332" t="str">
            <v>ABI</v>
          </cell>
          <cell r="G332" t="str">
            <v>ABI</v>
          </cell>
        </row>
        <row r="333">
          <cell r="B333">
            <v>22008976</v>
          </cell>
          <cell r="C333" t="str">
            <v>JAUSS</v>
          </cell>
          <cell r="D333" t="str">
            <v>FABIEN</v>
          </cell>
          <cell r="E333">
            <v>3</v>
          </cell>
          <cell r="F333" t="str">
            <v>ABI</v>
          </cell>
          <cell r="G333" t="str">
            <v>ABI</v>
          </cell>
        </row>
        <row r="334">
          <cell r="B334">
            <v>22112459</v>
          </cell>
          <cell r="C334" t="str">
            <v>JAVOIS</v>
          </cell>
          <cell r="D334" t="str">
            <v>YANIS</v>
          </cell>
          <cell r="E334">
            <v>8</v>
          </cell>
          <cell r="F334">
            <v>3.02</v>
          </cell>
          <cell r="G334">
            <v>6.45</v>
          </cell>
        </row>
        <row r="335">
          <cell r="B335">
            <v>22010640</v>
          </cell>
          <cell r="C335" t="str">
            <v>JEAN DIT CADET</v>
          </cell>
          <cell r="D335" t="str">
            <v>TIÉFEN</v>
          </cell>
          <cell r="E335">
            <v>8</v>
          </cell>
          <cell r="F335">
            <v>3.43</v>
          </cell>
          <cell r="G335">
            <v>7.28</v>
          </cell>
        </row>
        <row r="336">
          <cell r="B336">
            <v>22004211</v>
          </cell>
          <cell r="C336" t="str">
            <v>JEHL</v>
          </cell>
          <cell r="D336" t="str">
            <v>SWANN</v>
          </cell>
          <cell r="E336">
            <v>2</v>
          </cell>
          <cell r="F336" t="str">
            <v>ABI</v>
          </cell>
          <cell r="G336" t="str">
            <v>ABI</v>
          </cell>
        </row>
        <row r="337">
          <cell r="B337">
            <v>22111076</v>
          </cell>
          <cell r="C337" t="str">
            <v>JNIBI</v>
          </cell>
          <cell r="D337" t="str">
            <v>NAOUFAL</v>
          </cell>
          <cell r="E337">
            <v>8</v>
          </cell>
          <cell r="F337">
            <v>3.24</v>
          </cell>
          <cell r="G337">
            <v>6.91</v>
          </cell>
        </row>
        <row r="338">
          <cell r="B338">
            <v>22104624</v>
          </cell>
          <cell r="C338" t="str">
            <v>JOBERT</v>
          </cell>
          <cell r="D338" t="str">
            <v>NOÉ</v>
          </cell>
          <cell r="E338">
            <v>8</v>
          </cell>
          <cell r="F338">
            <v>3.01</v>
          </cell>
          <cell r="G338">
            <v>6.5</v>
          </cell>
        </row>
        <row r="339">
          <cell r="B339">
            <v>22114866</v>
          </cell>
          <cell r="C339" t="str">
            <v>JOECKLE</v>
          </cell>
          <cell r="D339" t="str">
            <v>ALEXIS</v>
          </cell>
          <cell r="E339">
            <v>10</v>
          </cell>
          <cell r="F339">
            <v>3.19</v>
          </cell>
          <cell r="G339">
            <v>6.81</v>
          </cell>
        </row>
        <row r="340">
          <cell r="B340">
            <v>22017921</v>
          </cell>
          <cell r="C340" t="str">
            <v>JULIAN</v>
          </cell>
          <cell r="D340" t="str">
            <v>AMÉLIE</v>
          </cell>
          <cell r="E340">
            <v>6</v>
          </cell>
          <cell r="F340">
            <v>3.62</v>
          </cell>
          <cell r="G340">
            <v>7.77</v>
          </cell>
        </row>
        <row r="341">
          <cell r="B341">
            <v>22108619</v>
          </cell>
          <cell r="C341" t="str">
            <v>JULIARD</v>
          </cell>
          <cell r="D341" t="str">
            <v>JURANE</v>
          </cell>
          <cell r="E341">
            <v>7</v>
          </cell>
          <cell r="F341">
            <v>3.34</v>
          </cell>
          <cell r="G341">
            <v>7.21</v>
          </cell>
        </row>
        <row r="342">
          <cell r="B342">
            <v>22109855</v>
          </cell>
          <cell r="C342" t="str">
            <v>JULIEN</v>
          </cell>
          <cell r="D342" t="str">
            <v>ALEXIS</v>
          </cell>
          <cell r="E342">
            <v>1</v>
          </cell>
          <cell r="F342">
            <v>3.04</v>
          </cell>
          <cell r="G342">
            <v>6.55</v>
          </cell>
        </row>
        <row r="343">
          <cell r="B343">
            <v>22110337</v>
          </cell>
          <cell r="C343" t="str">
            <v>KAAG</v>
          </cell>
          <cell r="D343" t="str">
            <v>FRANCOIS</v>
          </cell>
          <cell r="E343">
            <v>7</v>
          </cell>
          <cell r="F343">
            <v>3.54</v>
          </cell>
          <cell r="G343">
            <v>7.01</v>
          </cell>
        </row>
        <row r="344">
          <cell r="B344">
            <v>22001627</v>
          </cell>
          <cell r="C344" t="str">
            <v>KABAOGLU</v>
          </cell>
          <cell r="D344" t="str">
            <v>SALEH</v>
          </cell>
          <cell r="E344">
            <v>8</v>
          </cell>
          <cell r="F344">
            <v>3.08</v>
          </cell>
          <cell r="G344">
            <v>6.56</v>
          </cell>
        </row>
        <row r="345">
          <cell r="B345">
            <v>22111402</v>
          </cell>
          <cell r="C345" t="str">
            <v>KAMMERER</v>
          </cell>
          <cell r="D345" t="str">
            <v>LOLA</v>
          </cell>
          <cell r="E345">
            <v>5</v>
          </cell>
          <cell r="F345">
            <v>3.86</v>
          </cell>
          <cell r="G345">
            <v>8.84</v>
          </cell>
        </row>
        <row r="346">
          <cell r="B346">
            <v>22110444</v>
          </cell>
          <cell r="C346" t="str">
            <v>KAMPER</v>
          </cell>
          <cell r="D346" t="str">
            <v>GAËL</v>
          </cell>
          <cell r="E346">
            <v>5</v>
          </cell>
          <cell r="F346">
            <v>3.77</v>
          </cell>
          <cell r="G346">
            <v>7.72</v>
          </cell>
        </row>
        <row r="347">
          <cell r="B347">
            <v>22002602</v>
          </cell>
          <cell r="C347" t="str">
            <v>KARA</v>
          </cell>
          <cell r="D347" t="str">
            <v>LAHOUNA</v>
          </cell>
          <cell r="E347">
            <v>9</v>
          </cell>
          <cell r="F347" t="str">
            <v>ABI</v>
          </cell>
          <cell r="G347" t="str">
            <v>ABI</v>
          </cell>
        </row>
        <row r="348">
          <cell r="B348">
            <v>22110966</v>
          </cell>
          <cell r="C348" t="str">
            <v>KARTAL</v>
          </cell>
          <cell r="D348" t="str">
            <v>METIN</v>
          </cell>
          <cell r="E348">
            <v>8</v>
          </cell>
          <cell r="F348" t="str">
            <v>ABI</v>
          </cell>
          <cell r="G348" t="str">
            <v>ABI</v>
          </cell>
        </row>
        <row r="349">
          <cell r="B349">
            <v>22014863</v>
          </cell>
          <cell r="C349" t="str">
            <v>KASPER</v>
          </cell>
          <cell r="D349" t="str">
            <v>SAMUEL</v>
          </cell>
          <cell r="E349">
            <v>2</v>
          </cell>
          <cell r="F349" t="str">
            <v>ABI</v>
          </cell>
          <cell r="G349" t="str">
            <v>ABI</v>
          </cell>
        </row>
        <row r="350">
          <cell r="B350">
            <v>22010605</v>
          </cell>
          <cell r="C350" t="str">
            <v>KAUFFMANN</v>
          </cell>
          <cell r="D350" t="str">
            <v>IROY</v>
          </cell>
          <cell r="E350">
            <v>10</v>
          </cell>
          <cell r="F350" t="str">
            <v>ABI</v>
          </cell>
          <cell r="G350" t="str">
            <v>ABI</v>
          </cell>
        </row>
        <row r="351">
          <cell r="B351">
            <v>22001927</v>
          </cell>
          <cell r="C351" t="str">
            <v>KEIFLIN</v>
          </cell>
          <cell r="D351" t="str">
            <v>ALEXIS</v>
          </cell>
          <cell r="E351">
            <v>5</v>
          </cell>
          <cell r="F351" t="str">
            <v>ABI</v>
          </cell>
          <cell r="G351" t="str">
            <v>ABI</v>
          </cell>
        </row>
        <row r="352">
          <cell r="B352">
            <v>22109570</v>
          </cell>
          <cell r="C352" t="str">
            <v>KELLER</v>
          </cell>
          <cell r="D352" t="str">
            <v>ALEXANDRE</v>
          </cell>
          <cell r="E352">
            <v>2</v>
          </cell>
          <cell r="F352">
            <v>3.06</v>
          </cell>
          <cell r="G352">
            <v>6.34</v>
          </cell>
        </row>
        <row r="353">
          <cell r="B353">
            <v>22001333</v>
          </cell>
          <cell r="C353" t="str">
            <v>KELLNER</v>
          </cell>
          <cell r="D353" t="str">
            <v>MATTEO</v>
          </cell>
          <cell r="E353">
            <v>5</v>
          </cell>
          <cell r="F353" t="str">
            <v>ABI</v>
          </cell>
          <cell r="G353" t="str">
            <v>ABI</v>
          </cell>
        </row>
        <row r="354">
          <cell r="B354">
            <v>22102671</v>
          </cell>
          <cell r="C354" t="str">
            <v>KHANNAT</v>
          </cell>
          <cell r="D354" t="str">
            <v>YOUNES</v>
          </cell>
          <cell r="E354">
            <v>8</v>
          </cell>
          <cell r="F354" t="str">
            <v>DSP</v>
          </cell>
          <cell r="G354" t="str">
            <v>DSP</v>
          </cell>
        </row>
        <row r="355">
          <cell r="B355">
            <v>22111770</v>
          </cell>
          <cell r="C355" t="str">
            <v>KHELLAF</v>
          </cell>
          <cell r="D355" t="str">
            <v>SID AHMED</v>
          </cell>
          <cell r="E355">
            <v>7</v>
          </cell>
          <cell r="F355">
            <v>3.96</v>
          </cell>
          <cell r="G355">
            <v>6.56</v>
          </cell>
        </row>
        <row r="356">
          <cell r="B356">
            <v>22010022</v>
          </cell>
          <cell r="C356" t="str">
            <v>KHELLAFI</v>
          </cell>
          <cell r="D356" t="str">
            <v>YOUNESS</v>
          </cell>
          <cell r="E356">
            <v>8</v>
          </cell>
          <cell r="F356">
            <v>3.2</v>
          </cell>
          <cell r="G356">
            <v>6.86</v>
          </cell>
        </row>
        <row r="357">
          <cell r="B357">
            <v>22002112</v>
          </cell>
          <cell r="C357" t="str">
            <v>KHEMIS</v>
          </cell>
          <cell r="D357" t="str">
            <v>MERLIN</v>
          </cell>
          <cell r="E357">
            <v>4</v>
          </cell>
          <cell r="F357" t="str">
            <v>ABI</v>
          </cell>
          <cell r="G357" t="str">
            <v>ABI</v>
          </cell>
        </row>
        <row r="358">
          <cell r="B358">
            <v>22014733</v>
          </cell>
          <cell r="C358" t="str">
            <v>KHODIKHUZHAEV</v>
          </cell>
          <cell r="D358" t="str">
            <v>AMIRBEK</v>
          </cell>
          <cell r="E358">
            <v>8</v>
          </cell>
          <cell r="F358" t="str">
            <v>ABI</v>
          </cell>
          <cell r="G358" t="str">
            <v>ABI</v>
          </cell>
        </row>
        <row r="359">
          <cell r="B359">
            <v>22112958</v>
          </cell>
          <cell r="C359" t="str">
            <v>KIEFER</v>
          </cell>
          <cell r="D359" t="str">
            <v>PHILIPPE</v>
          </cell>
          <cell r="E359">
            <v>7</v>
          </cell>
          <cell r="F359">
            <v>3.42</v>
          </cell>
          <cell r="G359">
            <v>6.98</v>
          </cell>
        </row>
        <row r="360">
          <cell r="B360">
            <v>22001122</v>
          </cell>
          <cell r="C360" t="str">
            <v>KIEFFER</v>
          </cell>
          <cell r="D360" t="str">
            <v>MATHIEU</v>
          </cell>
          <cell r="E360">
            <v>5</v>
          </cell>
          <cell r="F360" t="str">
            <v>ABI</v>
          </cell>
          <cell r="G360" t="str">
            <v>ABI</v>
          </cell>
        </row>
        <row r="361">
          <cell r="B361">
            <v>22108860</v>
          </cell>
          <cell r="C361" t="str">
            <v>KIEFFER</v>
          </cell>
          <cell r="D361" t="str">
            <v>MAUD</v>
          </cell>
          <cell r="E361">
            <v>5</v>
          </cell>
          <cell r="F361">
            <v>3.65</v>
          </cell>
          <cell r="G361">
            <v>8.3000000000000007</v>
          </cell>
        </row>
        <row r="362">
          <cell r="B362">
            <v>22104125</v>
          </cell>
          <cell r="C362" t="str">
            <v>KIENTZLER</v>
          </cell>
          <cell r="D362" t="str">
            <v>ALEXANDRE</v>
          </cell>
          <cell r="E362">
            <v>8</v>
          </cell>
          <cell r="F362">
            <v>3.1</v>
          </cell>
          <cell r="G362">
            <v>6.52</v>
          </cell>
        </row>
        <row r="363">
          <cell r="B363">
            <v>22017548</v>
          </cell>
          <cell r="C363" t="str">
            <v>KILIC</v>
          </cell>
          <cell r="D363" t="str">
            <v>CEMANUR</v>
          </cell>
          <cell r="E363">
            <v>6</v>
          </cell>
          <cell r="F363">
            <v>3.79</v>
          </cell>
          <cell r="G363">
            <v>8.2799999999999994</v>
          </cell>
        </row>
        <row r="364">
          <cell r="B364">
            <v>22119635</v>
          </cell>
          <cell r="C364" t="str">
            <v>KIPPELEN</v>
          </cell>
          <cell r="D364" t="str">
            <v>FABIEN</v>
          </cell>
          <cell r="E364">
            <v>10</v>
          </cell>
          <cell r="F364">
            <v>3.13</v>
          </cell>
          <cell r="G364">
            <v>6.5</v>
          </cell>
        </row>
        <row r="365">
          <cell r="B365">
            <v>22102255</v>
          </cell>
          <cell r="C365" t="str">
            <v>KLEIN</v>
          </cell>
          <cell r="D365" t="str">
            <v>MEHDI</v>
          </cell>
          <cell r="E365">
            <v>5</v>
          </cell>
          <cell r="F365" t="str">
            <v>ABI</v>
          </cell>
          <cell r="G365" t="str">
            <v>ABI</v>
          </cell>
        </row>
        <row r="366">
          <cell r="B366">
            <v>22004751</v>
          </cell>
          <cell r="C366" t="str">
            <v>KLEINMANN</v>
          </cell>
          <cell r="D366" t="str">
            <v>THÉO</v>
          </cell>
          <cell r="E366">
            <v>5</v>
          </cell>
          <cell r="F366" t="str">
            <v>ABI</v>
          </cell>
          <cell r="G366" t="str">
            <v>ABI</v>
          </cell>
        </row>
        <row r="367">
          <cell r="B367">
            <v>22005623</v>
          </cell>
          <cell r="C367" t="str">
            <v>KNOPPERS</v>
          </cell>
          <cell r="D367" t="str">
            <v>GWENN</v>
          </cell>
          <cell r="E367">
            <v>3</v>
          </cell>
          <cell r="F367" t="str">
            <v>ABI</v>
          </cell>
          <cell r="G367" t="str">
            <v>ABI</v>
          </cell>
        </row>
        <row r="368">
          <cell r="B368">
            <v>22109023</v>
          </cell>
          <cell r="C368" t="str">
            <v>KOENIG</v>
          </cell>
          <cell r="D368" t="str">
            <v>ANITA</v>
          </cell>
          <cell r="E368">
            <v>8</v>
          </cell>
          <cell r="F368">
            <v>3.45</v>
          </cell>
          <cell r="G368">
            <v>7.86</v>
          </cell>
        </row>
        <row r="369">
          <cell r="B369">
            <v>22009622</v>
          </cell>
          <cell r="C369" t="str">
            <v>KOENIG</v>
          </cell>
          <cell r="D369" t="str">
            <v>LARA</v>
          </cell>
          <cell r="E369">
            <v>5</v>
          </cell>
          <cell r="F369">
            <v>3.48</v>
          </cell>
          <cell r="G369">
            <v>7.62</v>
          </cell>
        </row>
        <row r="370">
          <cell r="B370">
            <v>22005110</v>
          </cell>
          <cell r="C370" t="str">
            <v>KOERCKEL</v>
          </cell>
          <cell r="D370" t="str">
            <v>TOM</v>
          </cell>
          <cell r="E370">
            <v>5</v>
          </cell>
          <cell r="F370" t="str">
            <v>ABI</v>
          </cell>
          <cell r="G370" t="str">
            <v>ABI</v>
          </cell>
        </row>
        <row r="371">
          <cell r="B371">
            <v>22112357</v>
          </cell>
          <cell r="C371" t="str">
            <v>KOKO</v>
          </cell>
          <cell r="D371" t="str">
            <v>MARC-EMMANUEL</v>
          </cell>
          <cell r="E371">
            <v>9</v>
          </cell>
          <cell r="F371">
            <v>3.13</v>
          </cell>
          <cell r="G371">
            <v>6.55</v>
          </cell>
        </row>
        <row r="372">
          <cell r="B372">
            <v>22106643</v>
          </cell>
          <cell r="C372" t="str">
            <v>KOLHEB</v>
          </cell>
          <cell r="D372" t="str">
            <v>ANTONIN</v>
          </cell>
          <cell r="E372">
            <v>6</v>
          </cell>
          <cell r="F372">
            <v>3.07</v>
          </cell>
          <cell r="G372">
            <v>6.54</v>
          </cell>
        </row>
        <row r="373">
          <cell r="B373">
            <v>21814620</v>
          </cell>
          <cell r="C373" t="str">
            <v>KONSTANTINIDIS</v>
          </cell>
          <cell r="D373" t="str">
            <v>LIO</v>
          </cell>
          <cell r="E373">
            <v>2</v>
          </cell>
          <cell r="F373">
            <v>3.43</v>
          </cell>
          <cell r="G373">
            <v>7.44</v>
          </cell>
        </row>
        <row r="374">
          <cell r="B374">
            <v>22004175</v>
          </cell>
          <cell r="C374" t="str">
            <v>KOUADJIA</v>
          </cell>
          <cell r="D374" t="str">
            <v>ZENO</v>
          </cell>
          <cell r="E374">
            <v>1</v>
          </cell>
          <cell r="F374" t="str">
            <v>ABI</v>
          </cell>
          <cell r="G374" t="str">
            <v>ABI</v>
          </cell>
        </row>
        <row r="375">
          <cell r="B375">
            <v>22104781</v>
          </cell>
          <cell r="C375" t="str">
            <v>KRAEMER</v>
          </cell>
          <cell r="D375" t="str">
            <v>XAVIER</v>
          </cell>
          <cell r="E375">
            <v>4</v>
          </cell>
          <cell r="F375">
            <v>3.17</v>
          </cell>
          <cell r="G375">
            <v>6.73</v>
          </cell>
        </row>
        <row r="376">
          <cell r="B376">
            <v>22108485</v>
          </cell>
          <cell r="C376" t="str">
            <v>KRATZ</v>
          </cell>
          <cell r="D376" t="str">
            <v>ALEXIS</v>
          </cell>
          <cell r="E376">
            <v>5</v>
          </cell>
          <cell r="F376">
            <v>3.25</v>
          </cell>
          <cell r="G376">
            <v>6.86</v>
          </cell>
        </row>
        <row r="377">
          <cell r="B377">
            <v>22102375</v>
          </cell>
          <cell r="C377" t="str">
            <v>KRIER</v>
          </cell>
          <cell r="D377" t="str">
            <v>LEON</v>
          </cell>
          <cell r="E377">
            <v>3</v>
          </cell>
          <cell r="F377" t="str">
            <v>ABI</v>
          </cell>
          <cell r="G377" t="str">
            <v>ABI</v>
          </cell>
        </row>
        <row r="378">
          <cell r="B378">
            <v>22109745</v>
          </cell>
          <cell r="C378" t="str">
            <v>KRIKA</v>
          </cell>
          <cell r="D378" t="str">
            <v>BILAL</v>
          </cell>
          <cell r="E378">
            <v>10</v>
          </cell>
          <cell r="F378" t="str">
            <v>ABI</v>
          </cell>
          <cell r="G378" t="str">
            <v>ABI</v>
          </cell>
        </row>
        <row r="379">
          <cell r="B379">
            <v>22016064</v>
          </cell>
          <cell r="C379" t="str">
            <v>KUHN</v>
          </cell>
          <cell r="D379" t="str">
            <v>STAN</v>
          </cell>
          <cell r="E379">
            <v>7</v>
          </cell>
          <cell r="F379" t="str">
            <v>ABI</v>
          </cell>
          <cell r="G379" t="str">
            <v>ABI</v>
          </cell>
        </row>
        <row r="380">
          <cell r="B380">
            <v>22108993</v>
          </cell>
          <cell r="C380" t="str">
            <v>KUHNER</v>
          </cell>
          <cell r="D380" t="str">
            <v>ELSA</v>
          </cell>
          <cell r="E380">
            <v>4</v>
          </cell>
          <cell r="F380">
            <v>3.27</v>
          </cell>
          <cell r="G380">
            <v>7.07</v>
          </cell>
        </row>
        <row r="381">
          <cell r="B381">
            <v>22111706</v>
          </cell>
          <cell r="C381" t="str">
            <v>KUMULIA</v>
          </cell>
          <cell r="D381" t="str">
            <v>DERRICK</v>
          </cell>
          <cell r="E381">
            <v>7</v>
          </cell>
          <cell r="F381">
            <v>3.28</v>
          </cell>
          <cell r="G381">
            <v>6.93</v>
          </cell>
        </row>
        <row r="382">
          <cell r="B382">
            <v>22111578</v>
          </cell>
          <cell r="C382" t="str">
            <v>LA FERRARA</v>
          </cell>
          <cell r="D382" t="str">
            <v>MATHIAS</v>
          </cell>
          <cell r="E382">
            <v>9</v>
          </cell>
          <cell r="F382">
            <v>3.1</v>
          </cell>
          <cell r="G382">
            <v>6.74</v>
          </cell>
        </row>
        <row r="383">
          <cell r="B383">
            <v>22111830</v>
          </cell>
          <cell r="C383" t="str">
            <v>LA LEGGIA</v>
          </cell>
          <cell r="D383" t="str">
            <v>SIMONE</v>
          </cell>
          <cell r="E383">
            <v>9</v>
          </cell>
          <cell r="F383">
            <v>3.53</v>
          </cell>
          <cell r="G383">
            <v>7.59</v>
          </cell>
        </row>
        <row r="384">
          <cell r="B384">
            <v>22001092</v>
          </cell>
          <cell r="C384" t="str">
            <v>LA LOGGIA</v>
          </cell>
          <cell r="D384" t="str">
            <v>ELLIOTT</v>
          </cell>
          <cell r="E384">
            <v>5</v>
          </cell>
          <cell r="F384">
            <v>3.33</v>
          </cell>
          <cell r="G384">
            <v>6.97</v>
          </cell>
        </row>
        <row r="385">
          <cell r="B385">
            <v>22105635</v>
          </cell>
          <cell r="C385" t="str">
            <v>LACK</v>
          </cell>
          <cell r="D385" t="str">
            <v>AXEL</v>
          </cell>
          <cell r="E385">
            <v>10</v>
          </cell>
          <cell r="F385">
            <v>3.13</v>
          </cell>
          <cell r="G385">
            <v>6.68</v>
          </cell>
        </row>
        <row r="386">
          <cell r="B386">
            <v>22105676</v>
          </cell>
          <cell r="C386" t="str">
            <v>LAGANNE</v>
          </cell>
          <cell r="D386" t="str">
            <v>GABIN</v>
          </cell>
          <cell r="E386">
            <v>9</v>
          </cell>
          <cell r="F386">
            <v>3.31</v>
          </cell>
          <cell r="G386">
            <v>6.92</v>
          </cell>
        </row>
        <row r="387">
          <cell r="B387">
            <v>22118189</v>
          </cell>
          <cell r="C387" t="str">
            <v>LAHRAOUI</v>
          </cell>
          <cell r="D387" t="str">
            <v>YOUSSEF</v>
          </cell>
          <cell r="E387">
            <v>9</v>
          </cell>
          <cell r="F387">
            <v>3.32</v>
          </cell>
          <cell r="G387">
            <v>6.93</v>
          </cell>
        </row>
        <row r="388">
          <cell r="B388">
            <v>22100199</v>
          </cell>
          <cell r="C388" t="str">
            <v>LAKIS</v>
          </cell>
          <cell r="D388" t="str">
            <v>FIRAS</v>
          </cell>
          <cell r="E388">
            <v>10</v>
          </cell>
          <cell r="F388">
            <v>3.24</v>
          </cell>
          <cell r="G388">
            <v>7.2</v>
          </cell>
        </row>
        <row r="389">
          <cell r="B389">
            <v>22118566</v>
          </cell>
          <cell r="C389" t="str">
            <v>LAMBONI</v>
          </cell>
          <cell r="D389" t="str">
            <v>GEOFFREY-YOBE</v>
          </cell>
          <cell r="E389">
            <v>6</v>
          </cell>
          <cell r="F389">
            <v>3.3</v>
          </cell>
          <cell r="G389">
            <v>6.85</v>
          </cell>
        </row>
        <row r="390">
          <cell r="B390">
            <v>22000928</v>
          </cell>
          <cell r="C390" t="str">
            <v>LAMBOUR</v>
          </cell>
          <cell r="D390" t="str">
            <v>EMMA</v>
          </cell>
          <cell r="E390">
            <v>4</v>
          </cell>
          <cell r="F390" t="str">
            <v>ABI</v>
          </cell>
          <cell r="G390" t="str">
            <v>ABI</v>
          </cell>
        </row>
        <row r="391">
          <cell r="B391">
            <v>22104197</v>
          </cell>
          <cell r="C391" t="str">
            <v>LAMOUCHE</v>
          </cell>
          <cell r="D391" t="str">
            <v>CÉCILE</v>
          </cell>
          <cell r="E391">
            <v>5</v>
          </cell>
          <cell r="F391">
            <v>3.69</v>
          </cell>
          <cell r="G391">
            <v>8.33</v>
          </cell>
        </row>
        <row r="392">
          <cell r="B392">
            <v>22105432</v>
          </cell>
          <cell r="C392" t="str">
            <v>LANASPÈZE</v>
          </cell>
          <cell r="D392" t="str">
            <v>CLÉMENTINE</v>
          </cell>
          <cell r="E392">
            <v>10</v>
          </cell>
          <cell r="F392">
            <v>3.66</v>
          </cell>
          <cell r="G392">
            <v>8</v>
          </cell>
        </row>
        <row r="393">
          <cell r="B393">
            <v>22101642</v>
          </cell>
          <cell r="C393" t="str">
            <v>LANDAUER</v>
          </cell>
          <cell r="D393" t="str">
            <v>GUILLAUME</v>
          </cell>
          <cell r="E393">
            <v>7</v>
          </cell>
          <cell r="F393">
            <v>3.34</v>
          </cell>
          <cell r="G393">
            <v>7.25</v>
          </cell>
        </row>
        <row r="394">
          <cell r="B394">
            <v>22016691</v>
          </cell>
          <cell r="C394" t="str">
            <v>LANDOLFO</v>
          </cell>
          <cell r="D394" t="str">
            <v>DONATO</v>
          </cell>
          <cell r="E394">
            <v>1</v>
          </cell>
          <cell r="F394" t="str">
            <v>ABI</v>
          </cell>
          <cell r="G394" t="str">
            <v>ABI</v>
          </cell>
        </row>
        <row r="395">
          <cell r="B395">
            <v>22109131</v>
          </cell>
          <cell r="C395" t="str">
            <v>LANG</v>
          </cell>
          <cell r="D395" t="str">
            <v>BAPTISTE</v>
          </cell>
          <cell r="E395">
            <v>8</v>
          </cell>
          <cell r="F395">
            <v>3.17</v>
          </cell>
          <cell r="G395">
            <v>6.95</v>
          </cell>
        </row>
        <row r="396">
          <cell r="B396">
            <v>22112718</v>
          </cell>
          <cell r="C396" t="str">
            <v>LARCHE</v>
          </cell>
          <cell r="D396" t="str">
            <v>YOHAN</v>
          </cell>
          <cell r="E396">
            <v>1</v>
          </cell>
          <cell r="F396">
            <v>3.04</v>
          </cell>
          <cell r="G396">
            <v>6.49</v>
          </cell>
        </row>
        <row r="397">
          <cell r="B397">
            <v>22119492</v>
          </cell>
          <cell r="C397" t="str">
            <v>LAROCHELLE</v>
          </cell>
          <cell r="D397" t="str">
            <v>THEO</v>
          </cell>
          <cell r="E397">
            <v>7</v>
          </cell>
          <cell r="F397">
            <v>3.14</v>
          </cell>
          <cell r="G397">
            <v>6.99</v>
          </cell>
        </row>
        <row r="398">
          <cell r="B398">
            <v>22104175</v>
          </cell>
          <cell r="C398" t="str">
            <v>LASAK</v>
          </cell>
          <cell r="D398" t="str">
            <v>ADAM</v>
          </cell>
          <cell r="E398">
            <v>4</v>
          </cell>
          <cell r="F398">
            <v>3.13</v>
          </cell>
          <cell r="G398">
            <v>6.5</v>
          </cell>
        </row>
        <row r="399">
          <cell r="B399">
            <v>22109621</v>
          </cell>
          <cell r="C399" t="str">
            <v>LAUGEL</v>
          </cell>
          <cell r="D399" t="str">
            <v>NATHAN</v>
          </cell>
          <cell r="E399">
            <v>7</v>
          </cell>
          <cell r="F399" t="str">
            <v>ABI</v>
          </cell>
          <cell r="G399" t="str">
            <v>ABI</v>
          </cell>
        </row>
        <row r="400">
          <cell r="B400">
            <v>22111580</v>
          </cell>
          <cell r="C400" t="str">
            <v>LAYMAND</v>
          </cell>
          <cell r="D400" t="str">
            <v>EWAN</v>
          </cell>
          <cell r="E400">
            <v>6</v>
          </cell>
          <cell r="F400">
            <v>3.02</v>
          </cell>
          <cell r="G400">
            <v>6.42</v>
          </cell>
        </row>
        <row r="401">
          <cell r="B401">
            <v>22009343</v>
          </cell>
          <cell r="C401" t="str">
            <v>LAZRAQUE</v>
          </cell>
          <cell r="D401" t="str">
            <v>JAWED</v>
          </cell>
          <cell r="E401">
            <v>5</v>
          </cell>
          <cell r="F401">
            <v>2.99</v>
          </cell>
          <cell r="G401">
            <v>6.4</v>
          </cell>
        </row>
        <row r="402">
          <cell r="B402">
            <v>22008859</v>
          </cell>
          <cell r="C402" t="str">
            <v>LE NAGARD</v>
          </cell>
          <cell r="D402" t="str">
            <v>THIBAUT</v>
          </cell>
          <cell r="E402">
            <v>3</v>
          </cell>
          <cell r="F402" t="str">
            <v>ABI</v>
          </cell>
          <cell r="G402" t="str">
            <v>ABI</v>
          </cell>
        </row>
        <row r="403">
          <cell r="B403">
            <v>22105266</v>
          </cell>
          <cell r="C403" t="str">
            <v>LÉA</v>
          </cell>
          <cell r="D403" t="str">
            <v>BRYANO</v>
          </cell>
          <cell r="E403">
            <v>8</v>
          </cell>
          <cell r="F403">
            <v>3.01</v>
          </cell>
          <cell r="G403">
            <v>6.36</v>
          </cell>
        </row>
        <row r="404">
          <cell r="B404">
            <v>22107254</v>
          </cell>
          <cell r="C404" t="str">
            <v>LECCA</v>
          </cell>
          <cell r="D404" t="str">
            <v>THOMAS</v>
          </cell>
          <cell r="E404">
            <v>7</v>
          </cell>
          <cell r="F404">
            <v>3.58</v>
          </cell>
          <cell r="G404">
            <v>8</v>
          </cell>
        </row>
        <row r="405">
          <cell r="B405">
            <v>22013263</v>
          </cell>
          <cell r="C405" t="str">
            <v>LECCE</v>
          </cell>
          <cell r="D405" t="str">
            <v>BAPTISTE</v>
          </cell>
          <cell r="E405">
            <v>1</v>
          </cell>
          <cell r="F405" t="str">
            <v>ABI</v>
          </cell>
          <cell r="G405" t="str">
            <v>ABI</v>
          </cell>
        </row>
        <row r="406">
          <cell r="B406">
            <v>22103270</v>
          </cell>
          <cell r="C406" t="str">
            <v>LECHNER</v>
          </cell>
          <cell r="D406" t="str">
            <v>LUCAS</v>
          </cell>
          <cell r="E406">
            <v>6</v>
          </cell>
          <cell r="F406">
            <v>3.14</v>
          </cell>
          <cell r="G406">
            <v>6.72</v>
          </cell>
        </row>
        <row r="407">
          <cell r="B407">
            <v>22106506</v>
          </cell>
          <cell r="C407" t="str">
            <v>LEDRU</v>
          </cell>
          <cell r="D407" t="str">
            <v>NOE</v>
          </cell>
          <cell r="E407">
            <v>9</v>
          </cell>
          <cell r="F407">
            <v>3.16</v>
          </cell>
          <cell r="G407">
            <v>6.71</v>
          </cell>
        </row>
        <row r="408">
          <cell r="B408">
            <v>22102926</v>
          </cell>
          <cell r="C408" t="str">
            <v>LEGER</v>
          </cell>
          <cell r="D408" t="str">
            <v>CORENTIN</v>
          </cell>
          <cell r="E408">
            <v>3</v>
          </cell>
          <cell r="F408">
            <v>3.34</v>
          </cell>
          <cell r="G408">
            <v>7.16</v>
          </cell>
        </row>
        <row r="409">
          <cell r="B409">
            <v>22108937</v>
          </cell>
          <cell r="C409" t="str">
            <v>LEICHTENBERG</v>
          </cell>
          <cell r="D409" t="str">
            <v>BENOÎT</v>
          </cell>
          <cell r="E409">
            <v>7</v>
          </cell>
          <cell r="F409">
            <v>3.06</v>
          </cell>
          <cell r="G409">
            <v>6.46</v>
          </cell>
        </row>
        <row r="410">
          <cell r="B410">
            <v>22005085</v>
          </cell>
          <cell r="C410" t="str">
            <v>LEIPP</v>
          </cell>
          <cell r="D410" t="str">
            <v>CORENTIN</v>
          </cell>
          <cell r="E410">
            <v>1</v>
          </cell>
          <cell r="F410" t="str">
            <v>ABI</v>
          </cell>
          <cell r="G410" t="str">
            <v>ABI</v>
          </cell>
        </row>
        <row r="411">
          <cell r="B411">
            <v>22123372</v>
          </cell>
          <cell r="C411" t="str">
            <v xml:space="preserve">LEKHNATI </v>
          </cell>
          <cell r="D411" t="str">
            <v>BADR</v>
          </cell>
          <cell r="E411">
            <v>10</v>
          </cell>
          <cell r="F411" t="str">
            <v>ABI</v>
          </cell>
          <cell r="G411" t="str">
            <v>ABI</v>
          </cell>
        </row>
        <row r="412">
          <cell r="B412">
            <v>22005752</v>
          </cell>
          <cell r="C412" t="str">
            <v>LELIÈVRE</v>
          </cell>
          <cell r="D412" t="str">
            <v>JORIS</v>
          </cell>
          <cell r="E412">
            <v>4</v>
          </cell>
          <cell r="F412" t="str">
            <v>DSP</v>
          </cell>
          <cell r="G412" t="str">
            <v>DSP</v>
          </cell>
        </row>
        <row r="413">
          <cell r="B413">
            <v>22107417</v>
          </cell>
          <cell r="C413" t="str">
            <v>LEMPEREUR</v>
          </cell>
          <cell r="D413" t="str">
            <v>ELWEN</v>
          </cell>
          <cell r="E413">
            <v>6</v>
          </cell>
          <cell r="F413">
            <v>3.27</v>
          </cell>
          <cell r="G413">
            <v>6.78</v>
          </cell>
        </row>
        <row r="414">
          <cell r="B414">
            <v>22120079</v>
          </cell>
          <cell r="C414" t="str">
            <v>LEMPEREUR</v>
          </cell>
          <cell r="D414" t="str">
            <v>LOÏC</v>
          </cell>
          <cell r="E414">
            <v>7</v>
          </cell>
          <cell r="F414">
            <v>3.27</v>
          </cell>
          <cell r="G414">
            <v>7</v>
          </cell>
        </row>
        <row r="415">
          <cell r="B415">
            <v>22114611</v>
          </cell>
          <cell r="C415" t="str">
            <v>LERSCH</v>
          </cell>
          <cell r="D415" t="str">
            <v>MATEO</v>
          </cell>
          <cell r="E415">
            <v>8</v>
          </cell>
          <cell r="F415" t="str">
            <v>ABI</v>
          </cell>
          <cell r="G415" t="str">
            <v>ABI</v>
          </cell>
        </row>
        <row r="416">
          <cell r="B416">
            <v>22107550</v>
          </cell>
          <cell r="C416" t="str">
            <v>LESCOUT</v>
          </cell>
          <cell r="D416" t="str">
            <v>ROBIN</v>
          </cell>
          <cell r="E416">
            <v>1</v>
          </cell>
          <cell r="F416">
            <v>3.18</v>
          </cell>
          <cell r="G416">
            <v>6.74</v>
          </cell>
        </row>
        <row r="417">
          <cell r="B417">
            <v>22109554</v>
          </cell>
          <cell r="C417" t="str">
            <v>LESCOUTE</v>
          </cell>
          <cell r="D417" t="str">
            <v>DJIBRIL</v>
          </cell>
          <cell r="E417">
            <v>10</v>
          </cell>
          <cell r="F417">
            <v>3.14</v>
          </cell>
          <cell r="G417">
            <v>6.57</v>
          </cell>
        </row>
        <row r="418">
          <cell r="B418">
            <v>22108132</v>
          </cell>
          <cell r="C418" t="str">
            <v>LESNIAK</v>
          </cell>
          <cell r="D418" t="str">
            <v>BAPTISTE</v>
          </cell>
          <cell r="E418">
            <v>9</v>
          </cell>
          <cell r="F418">
            <v>3.07</v>
          </cell>
          <cell r="G418">
            <v>6.61</v>
          </cell>
        </row>
        <row r="419">
          <cell r="B419">
            <v>21909616</v>
          </cell>
          <cell r="C419" t="str">
            <v>LEVACHER</v>
          </cell>
          <cell r="D419" t="str">
            <v>FABIEN</v>
          </cell>
          <cell r="E419">
            <v>3</v>
          </cell>
          <cell r="F419" t="str">
            <v>ABI</v>
          </cell>
          <cell r="G419" t="str">
            <v>ABI</v>
          </cell>
        </row>
        <row r="420">
          <cell r="B420">
            <v>21913775</v>
          </cell>
          <cell r="C420" t="str">
            <v>LIDIN</v>
          </cell>
          <cell r="D420" t="str">
            <v>LUCAS</v>
          </cell>
          <cell r="E420">
            <v>3</v>
          </cell>
          <cell r="F420">
            <v>3.32</v>
          </cell>
          <cell r="G420">
            <v>7.02</v>
          </cell>
        </row>
        <row r="421">
          <cell r="B421">
            <v>22103157</v>
          </cell>
          <cell r="C421" t="str">
            <v>LIEBER</v>
          </cell>
          <cell r="D421" t="str">
            <v>NOAH</v>
          </cell>
          <cell r="E421">
            <v>3</v>
          </cell>
          <cell r="F421">
            <v>3.35</v>
          </cell>
          <cell r="G421">
            <v>7.25</v>
          </cell>
        </row>
        <row r="422">
          <cell r="B422">
            <v>22111846</v>
          </cell>
          <cell r="C422" t="str">
            <v>LIENHARD</v>
          </cell>
          <cell r="D422" t="str">
            <v>TITOUAN</v>
          </cell>
          <cell r="E422">
            <v>2</v>
          </cell>
          <cell r="F422">
            <v>3.2</v>
          </cell>
          <cell r="G422">
            <v>7.02</v>
          </cell>
        </row>
        <row r="423">
          <cell r="B423">
            <v>22104657</v>
          </cell>
          <cell r="C423" t="str">
            <v>LINDAUER</v>
          </cell>
          <cell r="D423" t="str">
            <v>EMMA</v>
          </cell>
          <cell r="E423">
            <v>1</v>
          </cell>
          <cell r="F423">
            <v>3.53</v>
          </cell>
          <cell r="G423">
            <v>7.76</v>
          </cell>
        </row>
        <row r="424">
          <cell r="B424">
            <v>22013728</v>
          </cell>
          <cell r="C424" t="str">
            <v>LIROT</v>
          </cell>
          <cell r="D424" t="str">
            <v>BAPTISTE</v>
          </cell>
          <cell r="E424">
            <v>4</v>
          </cell>
          <cell r="F424">
            <v>3.49</v>
          </cell>
          <cell r="G424">
            <v>7.84</v>
          </cell>
        </row>
        <row r="425">
          <cell r="B425">
            <v>22100209</v>
          </cell>
          <cell r="C425" t="str">
            <v>LO</v>
          </cell>
          <cell r="D425" t="str">
            <v>THI LINA</v>
          </cell>
          <cell r="E425">
            <v>7</v>
          </cell>
          <cell r="F425">
            <v>3.67</v>
          </cell>
          <cell r="G425">
            <v>8.26</v>
          </cell>
        </row>
        <row r="426">
          <cell r="B426">
            <v>22104610</v>
          </cell>
          <cell r="C426" t="str">
            <v>LOBSTEIN</v>
          </cell>
          <cell r="D426" t="str">
            <v>CHARLOTTE</v>
          </cell>
          <cell r="E426">
            <v>2</v>
          </cell>
          <cell r="F426" t="str">
            <v>ABI</v>
          </cell>
          <cell r="G426" t="str">
            <v>ABI</v>
          </cell>
        </row>
        <row r="427">
          <cell r="B427">
            <v>21902474</v>
          </cell>
          <cell r="C427" t="str">
            <v>LOEHR</v>
          </cell>
          <cell r="D427" t="str">
            <v>PIERRICK</v>
          </cell>
          <cell r="E427">
            <v>2</v>
          </cell>
          <cell r="F427">
            <v>3.13</v>
          </cell>
          <cell r="G427">
            <v>6.67</v>
          </cell>
        </row>
        <row r="428">
          <cell r="B428">
            <v>22112389</v>
          </cell>
          <cell r="C428" t="str">
            <v>LONGCHAMP</v>
          </cell>
          <cell r="D428" t="str">
            <v>CORENTIN</v>
          </cell>
          <cell r="E428">
            <v>1</v>
          </cell>
          <cell r="F428">
            <v>3.18</v>
          </cell>
          <cell r="G428">
            <v>6.71</v>
          </cell>
        </row>
        <row r="429">
          <cell r="B429">
            <v>22013061</v>
          </cell>
          <cell r="C429" t="str">
            <v>LOPEZ</v>
          </cell>
          <cell r="D429" t="str">
            <v>HUGO</v>
          </cell>
          <cell r="E429">
            <v>2</v>
          </cell>
          <cell r="F429" t="str">
            <v>ABI</v>
          </cell>
          <cell r="G429" t="str">
            <v>ABI</v>
          </cell>
        </row>
        <row r="430">
          <cell r="B430">
            <v>22108036</v>
          </cell>
          <cell r="C430" t="str">
            <v>LORCET</v>
          </cell>
          <cell r="D430" t="str">
            <v>JOANE</v>
          </cell>
          <cell r="E430">
            <v>10</v>
          </cell>
          <cell r="F430">
            <v>3.75</v>
          </cell>
          <cell r="G430">
            <v>8.25</v>
          </cell>
        </row>
        <row r="431">
          <cell r="B431">
            <v>22119799</v>
          </cell>
          <cell r="C431" t="str">
            <v>LOUBEN</v>
          </cell>
          <cell r="D431" t="str">
            <v>MOHAMED</v>
          </cell>
          <cell r="E431">
            <v>1</v>
          </cell>
          <cell r="F431" t="str">
            <v>ABI</v>
          </cell>
          <cell r="G431" t="str">
            <v>ABI</v>
          </cell>
        </row>
        <row r="432">
          <cell r="B432">
            <v>22005358</v>
          </cell>
          <cell r="C432" t="str">
            <v>LOUCHE</v>
          </cell>
          <cell r="D432" t="str">
            <v>ÉRIC</v>
          </cell>
          <cell r="E432">
            <v>5</v>
          </cell>
          <cell r="F432" t="str">
            <v>ABI</v>
          </cell>
          <cell r="G432" t="str">
            <v>ABI</v>
          </cell>
        </row>
        <row r="433">
          <cell r="B433">
            <v>22106315</v>
          </cell>
          <cell r="C433" t="str">
            <v>LOUKARIF</v>
          </cell>
          <cell r="D433" t="str">
            <v>NASSIM</v>
          </cell>
          <cell r="E433">
            <v>2</v>
          </cell>
          <cell r="F433">
            <v>3.43</v>
          </cell>
          <cell r="G433">
            <v>7.35</v>
          </cell>
        </row>
        <row r="434">
          <cell r="B434">
            <v>22120237</v>
          </cell>
          <cell r="C434" t="str">
            <v>LOURENCO</v>
          </cell>
          <cell r="D434" t="str">
            <v>MANON</v>
          </cell>
          <cell r="E434">
            <v>6</v>
          </cell>
          <cell r="F434">
            <v>3.57</v>
          </cell>
          <cell r="G434">
            <v>7.9</v>
          </cell>
        </row>
        <row r="435">
          <cell r="B435">
            <v>22121273</v>
          </cell>
          <cell r="C435" t="str">
            <v>LOUX</v>
          </cell>
          <cell r="D435" t="str">
            <v>YANIS</v>
          </cell>
          <cell r="E435">
            <v>7</v>
          </cell>
          <cell r="F435">
            <v>3.2</v>
          </cell>
          <cell r="G435">
            <v>6.88</v>
          </cell>
        </row>
        <row r="436">
          <cell r="B436">
            <v>22111250</v>
          </cell>
          <cell r="C436" t="str">
            <v>LUDWILLER</v>
          </cell>
          <cell r="D436" t="str">
            <v>MATTÉO</v>
          </cell>
          <cell r="E436">
            <v>4</v>
          </cell>
          <cell r="F436">
            <v>3</v>
          </cell>
          <cell r="G436">
            <v>6.43</v>
          </cell>
        </row>
        <row r="437">
          <cell r="B437">
            <v>22114512</v>
          </cell>
          <cell r="C437" t="str">
            <v>LUX</v>
          </cell>
          <cell r="D437" t="str">
            <v>EMMA</v>
          </cell>
          <cell r="E437">
            <v>4</v>
          </cell>
          <cell r="F437">
            <v>3.75</v>
          </cell>
          <cell r="G437">
            <v>8.4600000000000009</v>
          </cell>
        </row>
        <row r="438">
          <cell r="B438">
            <v>22107188</v>
          </cell>
          <cell r="C438" t="str">
            <v>LUX</v>
          </cell>
          <cell r="D438" t="str">
            <v>THÉO</v>
          </cell>
          <cell r="E438">
            <v>6</v>
          </cell>
          <cell r="F438">
            <v>3.26</v>
          </cell>
          <cell r="G438">
            <v>6.98</v>
          </cell>
        </row>
        <row r="439">
          <cell r="B439">
            <v>21909919</v>
          </cell>
          <cell r="C439" t="str">
            <v>LUZ DUARTE</v>
          </cell>
          <cell r="D439" t="str">
            <v>ALEXANDRE</v>
          </cell>
          <cell r="E439">
            <v>2</v>
          </cell>
          <cell r="F439" t="str">
            <v>ABI</v>
          </cell>
          <cell r="G439" t="str">
            <v>ABI</v>
          </cell>
        </row>
        <row r="440">
          <cell r="B440">
            <v>22112554</v>
          </cell>
          <cell r="C440" t="str">
            <v>LUZOLO</v>
          </cell>
          <cell r="D440" t="str">
            <v>MEDI</v>
          </cell>
          <cell r="E440">
            <v>5</v>
          </cell>
          <cell r="F440">
            <v>3.03</v>
          </cell>
          <cell r="G440">
            <v>6.47</v>
          </cell>
        </row>
        <row r="441">
          <cell r="B441">
            <v>22110891</v>
          </cell>
          <cell r="C441" t="str">
            <v>LY</v>
          </cell>
          <cell r="D441" t="str">
            <v>ARNAUD</v>
          </cell>
          <cell r="E441">
            <v>5</v>
          </cell>
          <cell r="F441">
            <v>3.27</v>
          </cell>
          <cell r="G441">
            <v>6.98</v>
          </cell>
        </row>
        <row r="442">
          <cell r="B442">
            <v>22009081</v>
          </cell>
          <cell r="C442" t="str">
            <v>LY</v>
          </cell>
          <cell r="D442" t="str">
            <v>JULIAN</v>
          </cell>
          <cell r="E442">
            <v>5</v>
          </cell>
          <cell r="F442" t="str">
            <v>ABI</v>
          </cell>
          <cell r="G442" t="str">
            <v>ABI</v>
          </cell>
        </row>
        <row r="443">
          <cell r="B443">
            <v>22012704</v>
          </cell>
          <cell r="C443" t="str">
            <v>LY</v>
          </cell>
          <cell r="D443" t="str">
            <v>NICOLAS</v>
          </cell>
          <cell r="E443">
            <v>2</v>
          </cell>
          <cell r="F443">
            <v>3.02</v>
          </cell>
          <cell r="G443">
            <v>6.81</v>
          </cell>
        </row>
        <row r="444">
          <cell r="B444">
            <v>22105326</v>
          </cell>
          <cell r="C444" t="str">
            <v>MACK</v>
          </cell>
          <cell r="D444" t="str">
            <v>ZOÉ</v>
          </cell>
          <cell r="E444">
            <v>2</v>
          </cell>
          <cell r="F444">
            <v>3.43</v>
          </cell>
          <cell r="G444">
            <v>7.54</v>
          </cell>
        </row>
        <row r="445">
          <cell r="B445">
            <v>22109605</v>
          </cell>
          <cell r="C445" t="str">
            <v>MACQUET-- BURGY</v>
          </cell>
          <cell r="D445" t="str">
            <v>LORENZO</v>
          </cell>
          <cell r="E445">
            <v>6</v>
          </cell>
          <cell r="F445">
            <v>3.15</v>
          </cell>
          <cell r="G445">
            <v>6.75</v>
          </cell>
        </row>
        <row r="446">
          <cell r="B446">
            <v>22107442</v>
          </cell>
          <cell r="C446" t="str">
            <v>MAËS</v>
          </cell>
          <cell r="D446" t="str">
            <v>RAPHAËL</v>
          </cell>
          <cell r="E446">
            <v>10</v>
          </cell>
          <cell r="F446" t="str">
            <v>DSP</v>
          </cell>
          <cell r="G446" t="str">
            <v>DSP</v>
          </cell>
        </row>
        <row r="447">
          <cell r="B447">
            <v>22108327</v>
          </cell>
          <cell r="C447" t="str">
            <v>MAGNE</v>
          </cell>
          <cell r="D447" t="str">
            <v>GLENN</v>
          </cell>
          <cell r="E447">
            <v>8</v>
          </cell>
          <cell r="F447">
            <v>3.09</v>
          </cell>
          <cell r="G447">
            <v>6.62</v>
          </cell>
        </row>
        <row r="448">
          <cell r="B448">
            <v>22102117</v>
          </cell>
          <cell r="C448" t="str">
            <v>MAGNE</v>
          </cell>
          <cell r="D448" t="str">
            <v>JOLAN</v>
          </cell>
          <cell r="E448">
            <v>5</v>
          </cell>
          <cell r="F448">
            <v>3.26</v>
          </cell>
          <cell r="G448">
            <v>7.03</v>
          </cell>
        </row>
        <row r="449">
          <cell r="B449">
            <v>22009423</v>
          </cell>
          <cell r="C449" t="str">
            <v>MAGY</v>
          </cell>
          <cell r="D449" t="str">
            <v>LEONIE</v>
          </cell>
          <cell r="E449">
            <v>5</v>
          </cell>
          <cell r="F449" t="str">
            <v>ABI</v>
          </cell>
          <cell r="G449" t="str">
            <v>ABI</v>
          </cell>
        </row>
        <row r="450">
          <cell r="B450">
            <v>22107011</v>
          </cell>
          <cell r="C450" t="str">
            <v>MAIGNANT</v>
          </cell>
          <cell r="D450" t="str">
            <v>AXEL</v>
          </cell>
          <cell r="E450">
            <v>2</v>
          </cell>
          <cell r="F450">
            <v>3.07</v>
          </cell>
          <cell r="G450">
            <v>6.7</v>
          </cell>
        </row>
        <row r="451">
          <cell r="B451">
            <v>22118732</v>
          </cell>
          <cell r="C451" t="str">
            <v>MAILLIER</v>
          </cell>
          <cell r="D451" t="str">
            <v>PAULINE</v>
          </cell>
          <cell r="E451">
            <v>6</v>
          </cell>
          <cell r="F451">
            <v>3.41</v>
          </cell>
          <cell r="G451">
            <v>7.28</v>
          </cell>
        </row>
        <row r="452">
          <cell r="B452">
            <v>22109311</v>
          </cell>
          <cell r="C452" t="str">
            <v>MAJRI</v>
          </cell>
          <cell r="D452" t="str">
            <v>ZOHRA</v>
          </cell>
          <cell r="E452">
            <v>1</v>
          </cell>
          <cell r="F452">
            <v>3.55</v>
          </cell>
          <cell r="G452">
            <v>7.98</v>
          </cell>
        </row>
        <row r="453">
          <cell r="B453">
            <v>22105354</v>
          </cell>
          <cell r="C453" t="str">
            <v>MALELA</v>
          </cell>
          <cell r="D453" t="str">
            <v>TIMOTHÉE</v>
          </cell>
          <cell r="E453">
            <v>6</v>
          </cell>
          <cell r="F453">
            <v>3.16</v>
          </cell>
          <cell r="G453">
            <v>6.6</v>
          </cell>
        </row>
        <row r="454">
          <cell r="B454">
            <v>22104403</v>
          </cell>
          <cell r="C454" t="str">
            <v>MALLEN</v>
          </cell>
          <cell r="D454" t="str">
            <v>LUCIE</v>
          </cell>
          <cell r="E454">
            <v>9</v>
          </cell>
          <cell r="F454">
            <v>3.22</v>
          </cell>
          <cell r="G454">
            <v>6.98</v>
          </cell>
        </row>
        <row r="455">
          <cell r="B455">
            <v>22118437</v>
          </cell>
          <cell r="C455" t="str">
            <v>MAMA A</v>
          </cell>
          <cell r="D455" t="str">
            <v>NADIL</v>
          </cell>
          <cell r="E455">
            <v>2</v>
          </cell>
          <cell r="F455">
            <v>3.04</v>
          </cell>
          <cell r="G455">
            <v>6.58</v>
          </cell>
        </row>
        <row r="456">
          <cell r="B456">
            <v>22013616</v>
          </cell>
          <cell r="C456" t="str">
            <v>MARCHAIS</v>
          </cell>
          <cell r="D456" t="str">
            <v>LORINE</v>
          </cell>
          <cell r="E456">
            <v>3</v>
          </cell>
          <cell r="F456">
            <v>3.96</v>
          </cell>
          <cell r="G456">
            <v>8.98</v>
          </cell>
        </row>
        <row r="457">
          <cell r="B457">
            <v>22106196</v>
          </cell>
          <cell r="C457" t="str">
            <v>MARCHANDISE</v>
          </cell>
          <cell r="D457" t="str">
            <v>CÉLIAN</v>
          </cell>
          <cell r="E457">
            <v>10</v>
          </cell>
          <cell r="F457">
            <v>3.13</v>
          </cell>
          <cell r="G457">
            <v>6.76</v>
          </cell>
        </row>
        <row r="458">
          <cell r="B458">
            <v>22113430</v>
          </cell>
          <cell r="C458" t="str">
            <v>MARDIROSSIAN</v>
          </cell>
          <cell r="D458" t="str">
            <v>VAINA</v>
          </cell>
          <cell r="E458">
            <v>8</v>
          </cell>
          <cell r="F458">
            <v>3.45</v>
          </cell>
          <cell r="G458">
            <v>7.62</v>
          </cell>
        </row>
        <row r="459">
          <cell r="B459">
            <v>22011532</v>
          </cell>
          <cell r="C459" t="str">
            <v>MARIN</v>
          </cell>
          <cell r="D459" t="str">
            <v>GAUTHIER</v>
          </cell>
          <cell r="E459">
            <v>4</v>
          </cell>
          <cell r="F459" t="str">
            <v>ABI</v>
          </cell>
          <cell r="G459" t="str">
            <v>ABI</v>
          </cell>
        </row>
        <row r="460">
          <cell r="B460">
            <v>22011096</v>
          </cell>
          <cell r="C460" t="str">
            <v>MARQUIS</v>
          </cell>
          <cell r="D460" t="str">
            <v>DORIANNE</v>
          </cell>
          <cell r="E460">
            <v>10</v>
          </cell>
          <cell r="F460">
            <v>3.52</v>
          </cell>
          <cell r="G460">
            <v>7.45</v>
          </cell>
        </row>
        <row r="461">
          <cell r="B461">
            <v>22110343</v>
          </cell>
          <cell r="C461" t="str">
            <v>MARRIERE</v>
          </cell>
          <cell r="D461" t="str">
            <v>PIERRE</v>
          </cell>
          <cell r="E461">
            <v>1</v>
          </cell>
          <cell r="F461">
            <v>3.26</v>
          </cell>
          <cell r="G461">
            <v>6.97</v>
          </cell>
        </row>
        <row r="462">
          <cell r="B462">
            <v>22108269</v>
          </cell>
          <cell r="C462" t="str">
            <v>MARSAL</v>
          </cell>
          <cell r="D462" t="str">
            <v>JULES</v>
          </cell>
          <cell r="E462">
            <v>5</v>
          </cell>
          <cell r="F462">
            <v>3.2</v>
          </cell>
          <cell r="G462">
            <v>6.71</v>
          </cell>
        </row>
        <row r="463">
          <cell r="B463">
            <v>22012585</v>
          </cell>
          <cell r="C463" t="str">
            <v>MARSAT</v>
          </cell>
          <cell r="D463" t="str">
            <v>FÉLIX</v>
          </cell>
          <cell r="E463">
            <v>2</v>
          </cell>
          <cell r="F463" t="str">
            <v>ABI</v>
          </cell>
          <cell r="G463" t="str">
            <v>ABI</v>
          </cell>
        </row>
        <row r="464">
          <cell r="B464">
            <v>22118447</v>
          </cell>
          <cell r="C464" t="str">
            <v>MARTIN</v>
          </cell>
          <cell r="D464" t="str">
            <v>VICTOR</v>
          </cell>
          <cell r="E464">
            <v>2</v>
          </cell>
          <cell r="F464">
            <v>3.11</v>
          </cell>
          <cell r="G464">
            <v>6.88</v>
          </cell>
        </row>
        <row r="465">
          <cell r="B465">
            <v>22105412</v>
          </cell>
          <cell r="C465" t="str">
            <v>MARTINET</v>
          </cell>
          <cell r="D465" t="str">
            <v>MÉLISSA</v>
          </cell>
          <cell r="E465">
            <v>1</v>
          </cell>
          <cell r="F465">
            <v>3.42</v>
          </cell>
          <cell r="G465">
            <v>7.44</v>
          </cell>
        </row>
        <row r="466">
          <cell r="B466">
            <v>22106918</v>
          </cell>
          <cell r="C466" t="str">
            <v>MASSELOT</v>
          </cell>
          <cell r="D466" t="str">
            <v>OCÉANE</v>
          </cell>
          <cell r="E466">
            <v>6</v>
          </cell>
          <cell r="F466">
            <v>3.5</v>
          </cell>
          <cell r="G466">
            <v>7.68</v>
          </cell>
        </row>
        <row r="467">
          <cell r="B467">
            <v>22111052</v>
          </cell>
          <cell r="C467" t="str">
            <v>MASSON</v>
          </cell>
          <cell r="D467" t="str">
            <v>TRISTAN</v>
          </cell>
          <cell r="E467">
            <v>2</v>
          </cell>
          <cell r="F467">
            <v>3.37</v>
          </cell>
          <cell r="G467">
            <v>7.16</v>
          </cell>
        </row>
        <row r="468">
          <cell r="B468">
            <v>22112677</v>
          </cell>
          <cell r="C468" t="str">
            <v>MATHERN</v>
          </cell>
          <cell r="D468" t="str">
            <v>LILIAN</v>
          </cell>
          <cell r="E468">
            <v>7</v>
          </cell>
          <cell r="F468">
            <v>3.09</v>
          </cell>
          <cell r="G468">
            <v>6.74</v>
          </cell>
        </row>
        <row r="469">
          <cell r="B469">
            <v>22103144</v>
          </cell>
          <cell r="C469" t="str">
            <v>MATHERY</v>
          </cell>
          <cell r="D469" t="str">
            <v>NINON</v>
          </cell>
          <cell r="E469">
            <v>2</v>
          </cell>
          <cell r="F469" t="str">
            <v>DSP</v>
          </cell>
          <cell r="G469" t="str">
            <v>DSP</v>
          </cell>
        </row>
        <row r="470">
          <cell r="B470">
            <v>21910833</v>
          </cell>
          <cell r="C470" t="str">
            <v>MATOS SOUSA</v>
          </cell>
          <cell r="D470" t="str">
            <v>RODRIGO</v>
          </cell>
          <cell r="E470">
            <v>10</v>
          </cell>
          <cell r="F470">
            <v>3.58</v>
          </cell>
          <cell r="G470">
            <v>7.83</v>
          </cell>
        </row>
        <row r="471">
          <cell r="B471">
            <v>22007350</v>
          </cell>
          <cell r="C471" t="str">
            <v>MAUHIN</v>
          </cell>
          <cell r="D471" t="str">
            <v>TANGUY</v>
          </cell>
          <cell r="E471">
            <v>5</v>
          </cell>
          <cell r="F471" t="str">
            <v>ABI</v>
          </cell>
          <cell r="G471" t="str">
            <v>ABI</v>
          </cell>
        </row>
        <row r="472">
          <cell r="B472">
            <v>22109926</v>
          </cell>
          <cell r="C472" t="str">
            <v>MAURER</v>
          </cell>
          <cell r="D472" t="str">
            <v>LENA</v>
          </cell>
          <cell r="E472">
            <v>6</v>
          </cell>
          <cell r="F472">
            <v>3.4</v>
          </cell>
          <cell r="G472">
            <v>7.55</v>
          </cell>
        </row>
        <row r="473">
          <cell r="B473">
            <v>22104702</v>
          </cell>
          <cell r="C473" t="str">
            <v>MAURIZE</v>
          </cell>
          <cell r="D473" t="str">
            <v>MARIE-AMALTHEE</v>
          </cell>
          <cell r="E473">
            <v>1</v>
          </cell>
          <cell r="F473">
            <v>3.65</v>
          </cell>
          <cell r="G473">
            <v>7.95</v>
          </cell>
        </row>
        <row r="474">
          <cell r="B474">
            <v>22109483</v>
          </cell>
          <cell r="C474" t="str">
            <v>MAUVIARD</v>
          </cell>
          <cell r="D474" t="str">
            <v>JULES</v>
          </cell>
          <cell r="E474">
            <v>2</v>
          </cell>
          <cell r="F474">
            <v>3.07</v>
          </cell>
          <cell r="G474">
            <v>6.65</v>
          </cell>
        </row>
        <row r="475">
          <cell r="B475">
            <v>22015056</v>
          </cell>
          <cell r="C475" t="str">
            <v>MAZELIN</v>
          </cell>
          <cell r="D475" t="str">
            <v>SIMON</v>
          </cell>
          <cell r="E475">
            <v>3</v>
          </cell>
          <cell r="F475">
            <v>3.23</v>
          </cell>
          <cell r="G475">
            <v>6.94</v>
          </cell>
        </row>
        <row r="476">
          <cell r="B476">
            <v>22120154</v>
          </cell>
          <cell r="C476" t="str">
            <v>MECHERI</v>
          </cell>
          <cell r="D476" t="str">
            <v>AYA</v>
          </cell>
          <cell r="E476">
            <v>10</v>
          </cell>
          <cell r="F476" t="str">
            <v>ABI</v>
          </cell>
          <cell r="G476" t="str">
            <v>ABI</v>
          </cell>
        </row>
        <row r="477">
          <cell r="B477">
            <v>22106734</v>
          </cell>
          <cell r="C477" t="str">
            <v>MECKERT</v>
          </cell>
          <cell r="D477" t="str">
            <v>ANTOINE</v>
          </cell>
          <cell r="E477">
            <v>3</v>
          </cell>
          <cell r="F477">
            <v>4.08</v>
          </cell>
          <cell r="G477">
            <v>7.98</v>
          </cell>
        </row>
        <row r="478">
          <cell r="B478">
            <v>22014743</v>
          </cell>
          <cell r="C478" t="str">
            <v>MEGNIN</v>
          </cell>
          <cell r="D478" t="str">
            <v>IVANOE</v>
          </cell>
          <cell r="E478">
            <v>3</v>
          </cell>
          <cell r="F478" t="str">
            <v>ABI</v>
          </cell>
          <cell r="G478" t="str">
            <v>ABI</v>
          </cell>
        </row>
        <row r="479">
          <cell r="B479">
            <v>22114831</v>
          </cell>
          <cell r="C479" t="str">
            <v>MEHAL</v>
          </cell>
          <cell r="D479" t="str">
            <v>LENA</v>
          </cell>
          <cell r="E479">
            <v>10</v>
          </cell>
          <cell r="F479">
            <v>3.12</v>
          </cell>
          <cell r="G479">
            <v>6.59</v>
          </cell>
        </row>
        <row r="480">
          <cell r="B480">
            <v>22011646</v>
          </cell>
          <cell r="C480" t="str">
            <v>MEHDI</v>
          </cell>
          <cell r="D480" t="str">
            <v>YASSINE</v>
          </cell>
          <cell r="E480">
            <v>1</v>
          </cell>
          <cell r="F480">
            <v>3.03</v>
          </cell>
          <cell r="G480">
            <v>6.5</v>
          </cell>
        </row>
        <row r="481">
          <cell r="B481">
            <v>22111550</v>
          </cell>
          <cell r="C481" t="str">
            <v>MEISTER</v>
          </cell>
          <cell r="D481" t="str">
            <v>LUCAS</v>
          </cell>
          <cell r="E481">
            <v>6</v>
          </cell>
          <cell r="F481">
            <v>3.06</v>
          </cell>
          <cell r="G481">
            <v>6.53</v>
          </cell>
        </row>
        <row r="482">
          <cell r="B482">
            <v>22111673</v>
          </cell>
          <cell r="C482" t="str">
            <v>MEJIDOV</v>
          </cell>
          <cell r="D482" t="str">
            <v>RIZVAN</v>
          </cell>
          <cell r="E482">
            <v>2</v>
          </cell>
          <cell r="F482">
            <v>3.43</v>
          </cell>
          <cell r="G482">
            <v>7.46</v>
          </cell>
        </row>
        <row r="483">
          <cell r="B483">
            <v>22117917</v>
          </cell>
          <cell r="C483" t="str">
            <v>MELO BOLANOS</v>
          </cell>
          <cell r="D483" t="str">
            <v>KEVIN</v>
          </cell>
          <cell r="E483">
            <v>2</v>
          </cell>
          <cell r="F483">
            <v>3.05</v>
          </cell>
          <cell r="G483">
            <v>6.65</v>
          </cell>
        </row>
        <row r="484">
          <cell r="B484">
            <v>22108002</v>
          </cell>
          <cell r="C484" t="str">
            <v>MERAL</v>
          </cell>
          <cell r="D484" t="str">
            <v>OMER FARUK</v>
          </cell>
          <cell r="E484">
            <v>6</v>
          </cell>
          <cell r="F484">
            <v>3.19</v>
          </cell>
          <cell r="G484">
            <v>6.87</v>
          </cell>
        </row>
        <row r="485">
          <cell r="B485">
            <v>22103538</v>
          </cell>
          <cell r="C485" t="str">
            <v>MERCIER</v>
          </cell>
          <cell r="D485" t="str">
            <v>LOUISE</v>
          </cell>
          <cell r="E485">
            <v>1</v>
          </cell>
          <cell r="F485">
            <v>3.68</v>
          </cell>
          <cell r="G485">
            <v>8.1999999999999993</v>
          </cell>
        </row>
        <row r="486">
          <cell r="B486">
            <v>22104201</v>
          </cell>
          <cell r="C486" t="str">
            <v>MERCKEL</v>
          </cell>
          <cell r="D486" t="str">
            <v>ADAM</v>
          </cell>
          <cell r="E486">
            <v>7</v>
          </cell>
          <cell r="F486">
            <v>3</v>
          </cell>
          <cell r="G486">
            <v>6.3</v>
          </cell>
        </row>
        <row r="487">
          <cell r="B487">
            <v>22002493</v>
          </cell>
          <cell r="C487" t="str">
            <v>MERTZ</v>
          </cell>
          <cell r="D487" t="str">
            <v>HUSEYIN</v>
          </cell>
          <cell r="E487">
            <v>2</v>
          </cell>
          <cell r="F487" t="str">
            <v>ABI</v>
          </cell>
          <cell r="G487" t="str">
            <v>ABI</v>
          </cell>
        </row>
        <row r="488">
          <cell r="B488">
            <v>22015233</v>
          </cell>
          <cell r="C488" t="str">
            <v>MERZOUGUI</v>
          </cell>
          <cell r="D488" t="str">
            <v>ILAN</v>
          </cell>
          <cell r="E488">
            <v>5</v>
          </cell>
          <cell r="F488" t="str">
            <v>ABI</v>
          </cell>
          <cell r="G488" t="str">
            <v>ABI</v>
          </cell>
        </row>
        <row r="489">
          <cell r="B489">
            <v>22010550</v>
          </cell>
          <cell r="C489" t="str">
            <v>METZGER</v>
          </cell>
          <cell r="D489" t="str">
            <v>TRISTAN</v>
          </cell>
          <cell r="E489">
            <v>3</v>
          </cell>
          <cell r="F489" t="str">
            <v>ABI</v>
          </cell>
          <cell r="G489" t="str">
            <v>ABI</v>
          </cell>
        </row>
        <row r="490">
          <cell r="B490">
            <v>22113848</v>
          </cell>
          <cell r="C490" t="str">
            <v>MEYER</v>
          </cell>
          <cell r="D490" t="str">
            <v>ERINE</v>
          </cell>
          <cell r="E490">
            <v>3</v>
          </cell>
          <cell r="F490">
            <v>3.81</v>
          </cell>
          <cell r="G490">
            <v>7.96</v>
          </cell>
        </row>
        <row r="491">
          <cell r="B491">
            <v>22107598</v>
          </cell>
          <cell r="C491" t="str">
            <v>MEYER</v>
          </cell>
          <cell r="D491" t="str">
            <v>HUGO</v>
          </cell>
          <cell r="E491">
            <v>1</v>
          </cell>
          <cell r="F491" t="str">
            <v>ABI</v>
          </cell>
          <cell r="G491" t="str">
            <v>ABI</v>
          </cell>
        </row>
        <row r="492">
          <cell r="B492">
            <v>22103727</v>
          </cell>
          <cell r="C492" t="str">
            <v>MEYER</v>
          </cell>
          <cell r="D492" t="str">
            <v>LISA</v>
          </cell>
          <cell r="E492">
            <v>2</v>
          </cell>
          <cell r="F492">
            <v>3.69</v>
          </cell>
          <cell r="G492">
            <v>8.2100000000000009</v>
          </cell>
        </row>
        <row r="493">
          <cell r="B493">
            <v>22004503</v>
          </cell>
          <cell r="C493" t="str">
            <v>MEYER</v>
          </cell>
          <cell r="D493" t="str">
            <v>RAPHAËL</v>
          </cell>
          <cell r="E493">
            <v>4</v>
          </cell>
          <cell r="F493" t="str">
            <v>ABI</v>
          </cell>
          <cell r="G493" t="str">
            <v>ABI</v>
          </cell>
        </row>
        <row r="494">
          <cell r="B494">
            <v>22108057</v>
          </cell>
          <cell r="C494" t="str">
            <v>MICHEL</v>
          </cell>
          <cell r="D494" t="str">
            <v>CONSTANCE</v>
          </cell>
          <cell r="E494">
            <v>8</v>
          </cell>
          <cell r="F494">
            <v>3.81</v>
          </cell>
          <cell r="G494">
            <v>8.35</v>
          </cell>
        </row>
        <row r="495">
          <cell r="B495">
            <v>22009745</v>
          </cell>
          <cell r="C495" t="str">
            <v>MICHEL--LEBLOIS</v>
          </cell>
          <cell r="D495" t="str">
            <v>MARIUS</v>
          </cell>
          <cell r="E495">
            <v>10</v>
          </cell>
          <cell r="F495" t="str">
            <v>ABI</v>
          </cell>
          <cell r="G495" t="str">
            <v>ABI</v>
          </cell>
        </row>
        <row r="496">
          <cell r="B496">
            <v>22105157</v>
          </cell>
          <cell r="C496" t="str">
            <v>MICHON</v>
          </cell>
          <cell r="D496" t="str">
            <v>ROMAIN</v>
          </cell>
          <cell r="E496">
            <v>6</v>
          </cell>
          <cell r="F496">
            <v>3.02</v>
          </cell>
          <cell r="G496">
            <v>6.48</v>
          </cell>
        </row>
        <row r="497">
          <cell r="B497">
            <v>22012755</v>
          </cell>
          <cell r="C497" t="str">
            <v>MISDJAN</v>
          </cell>
          <cell r="D497" t="str">
            <v>BIORAN</v>
          </cell>
          <cell r="E497">
            <v>6</v>
          </cell>
          <cell r="F497" t="str">
            <v>ABI</v>
          </cell>
          <cell r="G497" t="str">
            <v>ABI</v>
          </cell>
        </row>
        <row r="498">
          <cell r="B498">
            <v>21914334</v>
          </cell>
          <cell r="C498" t="str">
            <v>MOATAMEDI</v>
          </cell>
          <cell r="D498" t="str">
            <v>NAVID</v>
          </cell>
          <cell r="E498">
            <v>3</v>
          </cell>
          <cell r="F498" t="str">
            <v>ABI</v>
          </cell>
          <cell r="G498" t="str">
            <v>ABI</v>
          </cell>
        </row>
        <row r="499">
          <cell r="B499">
            <v>22104910</v>
          </cell>
          <cell r="C499" t="str">
            <v>MONTEIRO</v>
          </cell>
          <cell r="D499" t="str">
            <v>LOANE</v>
          </cell>
          <cell r="E499">
            <v>6</v>
          </cell>
          <cell r="F499">
            <v>3.89</v>
          </cell>
          <cell r="G499">
            <v>8.41</v>
          </cell>
        </row>
        <row r="500">
          <cell r="B500">
            <v>22014343</v>
          </cell>
          <cell r="C500" t="str">
            <v>MONTENERI</v>
          </cell>
          <cell r="D500" t="str">
            <v>MAXIME</v>
          </cell>
          <cell r="E500">
            <v>3</v>
          </cell>
          <cell r="F500" t="str">
            <v>ABI</v>
          </cell>
          <cell r="G500" t="str">
            <v>ABI</v>
          </cell>
        </row>
        <row r="501">
          <cell r="B501">
            <v>22118214</v>
          </cell>
          <cell r="C501" t="str">
            <v>MONTES-TERVILLOT</v>
          </cell>
          <cell r="D501" t="str">
            <v>LOU</v>
          </cell>
          <cell r="E501">
            <v>2</v>
          </cell>
          <cell r="F501">
            <v>2.84</v>
          </cell>
          <cell r="G501">
            <v>6.05</v>
          </cell>
        </row>
        <row r="502">
          <cell r="B502">
            <v>22116030</v>
          </cell>
          <cell r="C502" t="str">
            <v>MONTIEL</v>
          </cell>
          <cell r="D502" t="str">
            <v>ALLAN</v>
          </cell>
          <cell r="E502">
            <v>8</v>
          </cell>
          <cell r="F502">
            <v>3.14</v>
          </cell>
          <cell r="G502">
            <v>6.9</v>
          </cell>
        </row>
        <row r="503">
          <cell r="B503">
            <v>22118866</v>
          </cell>
          <cell r="C503" t="str">
            <v>MOONIEN</v>
          </cell>
          <cell r="D503" t="str">
            <v>ADAM</v>
          </cell>
          <cell r="E503">
            <v>2</v>
          </cell>
          <cell r="F503" t="str">
            <v>ABI</v>
          </cell>
          <cell r="G503" t="str">
            <v>ABI</v>
          </cell>
        </row>
        <row r="504">
          <cell r="B504">
            <v>22103696</v>
          </cell>
          <cell r="C504" t="str">
            <v>MORANTE</v>
          </cell>
          <cell r="D504" t="str">
            <v>LUCAS</v>
          </cell>
          <cell r="E504">
            <v>1</v>
          </cell>
          <cell r="F504">
            <v>3</v>
          </cell>
          <cell r="G504">
            <v>6.37</v>
          </cell>
        </row>
        <row r="505">
          <cell r="B505">
            <v>22006350</v>
          </cell>
          <cell r="C505" t="str">
            <v>MOREAU</v>
          </cell>
          <cell r="D505" t="str">
            <v>SYDNEY</v>
          </cell>
          <cell r="E505">
            <v>2</v>
          </cell>
          <cell r="F505" t="str">
            <v>ABI</v>
          </cell>
          <cell r="G505" t="str">
            <v>ABI</v>
          </cell>
        </row>
        <row r="506">
          <cell r="B506">
            <v>22104853</v>
          </cell>
          <cell r="C506" t="str">
            <v>MORGENTHALER</v>
          </cell>
          <cell r="D506" t="str">
            <v>GAËL</v>
          </cell>
          <cell r="E506">
            <v>2</v>
          </cell>
          <cell r="F506">
            <v>3.1</v>
          </cell>
          <cell r="G506">
            <v>6.52</v>
          </cell>
        </row>
        <row r="507">
          <cell r="B507">
            <v>22107259</v>
          </cell>
          <cell r="C507" t="str">
            <v>MORI</v>
          </cell>
          <cell r="D507" t="str">
            <v>ROBIN</v>
          </cell>
          <cell r="E507">
            <v>4</v>
          </cell>
          <cell r="F507">
            <v>3.03</v>
          </cell>
          <cell r="G507">
            <v>6.67</v>
          </cell>
        </row>
        <row r="508">
          <cell r="B508">
            <v>22103738</v>
          </cell>
          <cell r="C508" t="str">
            <v>MORIO</v>
          </cell>
          <cell r="D508" t="str">
            <v>EMELINE</v>
          </cell>
          <cell r="E508">
            <v>8</v>
          </cell>
          <cell r="F508">
            <v>4.04</v>
          </cell>
          <cell r="G508">
            <v>8.7799999999999994</v>
          </cell>
        </row>
        <row r="509">
          <cell r="B509">
            <v>22107703</v>
          </cell>
          <cell r="C509" t="str">
            <v>MOUTH</v>
          </cell>
          <cell r="D509" t="str">
            <v>QUENTIN</v>
          </cell>
          <cell r="E509">
            <v>6</v>
          </cell>
          <cell r="F509">
            <v>3.14</v>
          </cell>
          <cell r="G509">
            <v>6.69</v>
          </cell>
        </row>
        <row r="510">
          <cell r="B510">
            <v>22120233</v>
          </cell>
          <cell r="C510" t="str">
            <v>MUKOKA</v>
          </cell>
          <cell r="D510" t="str">
            <v>SERGE</v>
          </cell>
          <cell r="E510">
            <v>10</v>
          </cell>
          <cell r="F510">
            <v>3.65</v>
          </cell>
          <cell r="G510">
            <v>7.97</v>
          </cell>
        </row>
        <row r="511">
          <cell r="B511">
            <v>22112409</v>
          </cell>
          <cell r="C511" t="str">
            <v>MULENDA</v>
          </cell>
          <cell r="D511" t="str">
            <v>BECUMENCE</v>
          </cell>
          <cell r="E511">
            <v>6</v>
          </cell>
          <cell r="F511">
            <v>3.17</v>
          </cell>
          <cell r="G511">
            <v>6.63</v>
          </cell>
        </row>
        <row r="512">
          <cell r="B512">
            <v>22111464</v>
          </cell>
          <cell r="C512" t="str">
            <v>MULLENBACH</v>
          </cell>
          <cell r="D512" t="str">
            <v>HUGO</v>
          </cell>
          <cell r="E512">
            <v>6</v>
          </cell>
          <cell r="F512">
            <v>3.07</v>
          </cell>
          <cell r="G512">
            <v>6.52</v>
          </cell>
        </row>
        <row r="513">
          <cell r="B513">
            <v>22106843</v>
          </cell>
          <cell r="C513" t="str">
            <v>MULLER</v>
          </cell>
          <cell r="D513" t="str">
            <v>ELIOT</v>
          </cell>
          <cell r="E513">
            <v>4</v>
          </cell>
          <cell r="F513">
            <v>3.02</v>
          </cell>
          <cell r="G513">
            <v>6.55</v>
          </cell>
        </row>
        <row r="514">
          <cell r="B514">
            <v>22107220</v>
          </cell>
          <cell r="C514" t="str">
            <v>MULLER</v>
          </cell>
          <cell r="D514" t="str">
            <v>ETHAN</v>
          </cell>
          <cell r="E514">
            <v>7</v>
          </cell>
          <cell r="F514">
            <v>3.16</v>
          </cell>
          <cell r="G514">
            <v>6.75</v>
          </cell>
        </row>
        <row r="515">
          <cell r="B515">
            <v>22007280</v>
          </cell>
          <cell r="C515" t="str">
            <v>MULLER</v>
          </cell>
          <cell r="D515" t="str">
            <v>HUGO</v>
          </cell>
          <cell r="E515">
            <v>5</v>
          </cell>
          <cell r="F515" t="str">
            <v>ABI</v>
          </cell>
          <cell r="G515" t="str">
            <v>ABI</v>
          </cell>
        </row>
        <row r="516">
          <cell r="B516">
            <v>22105901</v>
          </cell>
          <cell r="C516" t="str">
            <v>MULLER</v>
          </cell>
          <cell r="D516" t="str">
            <v>LOUISON</v>
          </cell>
          <cell r="E516">
            <v>10</v>
          </cell>
          <cell r="F516">
            <v>2.95</v>
          </cell>
          <cell r="G516">
            <v>6.43</v>
          </cell>
        </row>
        <row r="517">
          <cell r="B517">
            <v>22113184</v>
          </cell>
          <cell r="C517" t="str">
            <v>MULLER</v>
          </cell>
          <cell r="D517" t="str">
            <v>OCEANNE</v>
          </cell>
          <cell r="E517">
            <v>3</v>
          </cell>
          <cell r="F517" t="str">
            <v>ABI</v>
          </cell>
          <cell r="G517" t="str">
            <v>ABI</v>
          </cell>
        </row>
        <row r="518">
          <cell r="B518">
            <v>22110624</v>
          </cell>
          <cell r="C518" t="str">
            <v>MULLIQI</v>
          </cell>
          <cell r="D518" t="str">
            <v>LAURENT</v>
          </cell>
          <cell r="E518">
            <v>10</v>
          </cell>
          <cell r="F518" t="str">
            <v>ABI</v>
          </cell>
          <cell r="G518" t="str">
            <v>ABI</v>
          </cell>
        </row>
        <row r="519">
          <cell r="B519">
            <v>22118061</v>
          </cell>
          <cell r="C519" t="str">
            <v>MURER</v>
          </cell>
          <cell r="D519" t="str">
            <v>LOUIS</v>
          </cell>
          <cell r="E519">
            <v>9</v>
          </cell>
          <cell r="F519">
            <v>3.25</v>
          </cell>
          <cell r="G519">
            <v>6.89</v>
          </cell>
        </row>
        <row r="520">
          <cell r="B520">
            <v>22113852</v>
          </cell>
          <cell r="C520" t="str">
            <v>MUSAEV</v>
          </cell>
          <cell r="D520" t="str">
            <v>DENI</v>
          </cell>
          <cell r="E520">
            <v>2</v>
          </cell>
          <cell r="F520">
            <v>3.3</v>
          </cell>
          <cell r="G520">
            <v>7.12</v>
          </cell>
        </row>
        <row r="521">
          <cell r="B521">
            <v>22114378</v>
          </cell>
          <cell r="C521" t="str">
            <v>NAFATI</v>
          </cell>
          <cell r="D521" t="str">
            <v>ABDEL-BADIH</v>
          </cell>
          <cell r="E521">
            <v>8</v>
          </cell>
          <cell r="F521">
            <v>3.3</v>
          </cell>
          <cell r="G521">
            <v>6.91</v>
          </cell>
        </row>
        <row r="522">
          <cell r="B522">
            <v>22111919</v>
          </cell>
          <cell r="C522" t="str">
            <v>NAGEL</v>
          </cell>
          <cell r="D522" t="str">
            <v>ARTHUR</v>
          </cell>
          <cell r="E522">
            <v>5</v>
          </cell>
          <cell r="F522">
            <v>3.11</v>
          </cell>
          <cell r="G522">
            <v>6.61</v>
          </cell>
        </row>
        <row r="523">
          <cell r="B523">
            <v>22008074</v>
          </cell>
          <cell r="C523" t="str">
            <v>NAITLAMAAZ</v>
          </cell>
          <cell r="D523" t="str">
            <v>IMRANE YANIS</v>
          </cell>
          <cell r="E523">
            <v>1</v>
          </cell>
          <cell r="F523" t="str">
            <v>ABI</v>
          </cell>
          <cell r="G523" t="str">
            <v>ABI</v>
          </cell>
        </row>
        <row r="524">
          <cell r="B524">
            <v>22120613</v>
          </cell>
          <cell r="C524" t="str">
            <v>NAJEM</v>
          </cell>
          <cell r="D524" t="str">
            <v>IHSANE</v>
          </cell>
          <cell r="E524">
            <v>3</v>
          </cell>
          <cell r="F524">
            <v>3.27</v>
          </cell>
          <cell r="G524">
            <v>6.87</v>
          </cell>
        </row>
        <row r="525">
          <cell r="B525">
            <v>22107191</v>
          </cell>
          <cell r="C525" t="str">
            <v>NARTH</v>
          </cell>
          <cell r="D525" t="str">
            <v>MATTEO</v>
          </cell>
          <cell r="E525">
            <v>9</v>
          </cell>
          <cell r="F525">
            <v>3.06</v>
          </cell>
          <cell r="G525">
            <v>6.51</v>
          </cell>
        </row>
        <row r="526">
          <cell r="B526">
            <v>22105421</v>
          </cell>
          <cell r="C526" t="str">
            <v>NAUROY</v>
          </cell>
          <cell r="D526" t="str">
            <v>SALOME</v>
          </cell>
          <cell r="E526">
            <v>1</v>
          </cell>
          <cell r="F526">
            <v>3.66</v>
          </cell>
          <cell r="G526">
            <v>8</v>
          </cell>
        </row>
        <row r="527">
          <cell r="B527">
            <v>22105644</v>
          </cell>
          <cell r="C527" t="str">
            <v>N'DINGA</v>
          </cell>
          <cell r="D527" t="str">
            <v>TSENDZEL</v>
          </cell>
          <cell r="E527">
            <v>10</v>
          </cell>
          <cell r="F527">
            <v>3.07</v>
          </cell>
          <cell r="G527">
            <v>6.58</v>
          </cell>
        </row>
        <row r="528">
          <cell r="B528">
            <v>22114471</v>
          </cell>
          <cell r="C528" t="str">
            <v>NEGRE</v>
          </cell>
          <cell r="D528" t="str">
            <v>THIBAUT</v>
          </cell>
          <cell r="E528">
            <v>5</v>
          </cell>
          <cell r="F528">
            <v>3.39</v>
          </cell>
          <cell r="G528">
            <v>7.49</v>
          </cell>
        </row>
        <row r="529">
          <cell r="B529">
            <v>22009683</v>
          </cell>
          <cell r="C529" t="str">
            <v>NÉROME</v>
          </cell>
          <cell r="D529" t="str">
            <v>JORY</v>
          </cell>
          <cell r="E529">
            <v>4</v>
          </cell>
          <cell r="F529" t="str">
            <v>ABI</v>
          </cell>
          <cell r="G529" t="str">
            <v>ABI</v>
          </cell>
        </row>
        <row r="530">
          <cell r="B530">
            <v>22117804</v>
          </cell>
          <cell r="C530" t="str">
            <v>NGUIAMBA</v>
          </cell>
          <cell r="D530" t="str">
            <v>BASTIEN</v>
          </cell>
          <cell r="E530">
            <v>5</v>
          </cell>
          <cell r="F530">
            <v>3.05</v>
          </cell>
          <cell r="G530">
            <v>6.45</v>
          </cell>
        </row>
        <row r="531">
          <cell r="B531">
            <v>22115358</v>
          </cell>
          <cell r="C531" t="str">
            <v>NICKLER</v>
          </cell>
          <cell r="D531" t="str">
            <v>LANA</v>
          </cell>
          <cell r="E531">
            <v>6</v>
          </cell>
          <cell r="F531">
            <v>3.67</v>
          </cell>
          <cell r="G531">
            <v>7.95</v>
          </cell>
        </row>
        <row r="532">
          <cell r="B532">
            <v>22014202</v>
          </cell>
          <cell r="C532" t="str">
            <v>NKODIA</v>
          </cell>
          <cell r="D532" t="str">
            <v>JASON</v>
          </cell>
          <cell r="E532">
            <v>7</v>
          </cell>
          <cell r="F532">
            <v>3.08</v>
          </cell>
          <cell r="G532">
            <v>6.67</v>
          </cell>
        </row>
        <row r="533">
          <cell r="B533">
            <v>22116601</v>
          </cell>
          <cell r="C533" t="str">
            <v>NOE</v>
          </cell>
          <cell r="D533" t="str">
            <v>YANNIS</v>
          </cell>
          <cell r="E533">
            <v>9</v>
          </cell>
          <cell r="F533">
            <v>3.34</v>
          </cell>
          <cell r="G533">
            <v>7.18</v>
          </cell>
        </row>
        <row r="534">
          <cell r="B534">
            <v>22109001</v>
          </cell>
          <cell r="C534" t="str">
            <v>NOEL</v>
          </cell>
          <cell r="D534" t="str">
            <v>JADE</v>
          </cell>
          <cell r="E534">
            <v>7</v>
          </cell>
          <cell r="F534">
            <v>3.96</v>
          </cell>
          <cell r="G534">
            <v>8.48</v>
          </cell>
        </row>
        <row r="535">
          <cell r="B535">
            <v>22117420</v>
          </cell>
          <cell r="C535" t="str">
            <v>NONNENMACHER</v>
          </cell>
          <cell r="D535" t="str">
            <v>BRUNO</v>
          </cell>
          <cell r="E535">
            <v>8</v>
          </cell>
          <cell r="F535">
            <v>3.28</v>
          </cell>
          <cell r="G535">
            <v>6.64</v>
          </cell>
        </row>
        <row r="536">
          <cell r="B536">
            <v>22108149</v>
          </cell>
          <cell r="C536" t="str">
            <v>OBERTIN</v>
          </cell>
          <cell r="D536" t="str">
            <v>GABIN</v>
          </cell>
          <cell r="E536">
            <v>9</v>
          </cell>
          <cell r="F536">
            <v>3.19</v>
          </cell>
          <cell r="G536">
            <v>6.65</v>
          </cell>
        </row>
        <row r="537">
          <cell r="B537">
            <v>22013113</v>
          </cell>
          <cell r="C537" t="str">
            <v>OBRY</v>
          </cell>
          <cell r="D537" t="str">
            <v>CLEMENT</v>
          </cell>
          <cell r="E537">
            <v>2</v>
          </cell>
          <cell r="F537">
            <v>3.23</v>
          </cell>
          <cell r="G537">
            <v>7.21</v>
          </cell>
        </row>
        <row r="538">
          <cell r="B538">
            <v>22111449</v>
          </cell>
          <cell r="C538" t="str">
            <v>OELRICH</v>
          </cell>
          <cell r="D538" t="str">
            <v>MATTIS</v>
          </cell>
          <cell r="E538">
            <v>5</v>
          </cell>
          <cell r="F538">
            <v>3.25</v>
          </cell>
          <cell r="G538">
            <v>7.11</v>
          </cell>
        </row>
        <row r="539">
          <cell r="B539">
            <v>22106785</v>
          </cell>
          <cell r="C539" t="str">
            <v>OGRZALL</v>
          </cell>
          <cell r="D539" t="str">
            <v>SAMUEL</v>
          </cell>
          <cell r="E539">
            <v>5</v>
          </cell>
          <cell r="F539" t="str">
            <v>ABI</v>
          </cell>
          <cell r="G539" t="str">
            <v>ABI</v>
          </cell>
        </row>
        <row r="540">
          <cell r="B540">
            <v>22105128</v>
          </cell>
          <cell r="C540" t="str">
            <v>OSTERMANN</v>
          </cell>
          <cell r="D540" t="str">
            <v>TIMOTHÉ</v>
          </cell>
          <cell r="E540">
            <v>8</v>
          </cell>
          <cell r="F540">
            <v>3.11</v>
          </cell>
          <cell r="G540">
            <v>6.55</v>
          </cell>
        </row>
        <row r="541">
          <cell r="B541">
            <v>22107070</v>
          </cell>
          <cell r="C541" t="str">
            <v>OTTINGER</v>
          </cell>
          <cell r="D541" t="str">
            <v>EMILIEN</v>
          </cell>
          <cell r="E541">
            <v>3</v>
          </cell>
          <cell r="F541">
            <v>3.55</v>
          </cell>
          <cell r="G541">
            <v>7.68</v>
          </cell>
        </row>
        <row r="542">
          <cell r="B542">
            <v>22014390</v>
          </cell>
          <cell r="C542" t="str">
            <v>OUALDKADI</v>
          </cell>
          <cell r="D542" t="str">
            <v>SHIREL</v>
          </cell>
          <cell r="E542">
            <v>7</v>
          </cell>
          <cell r="F542">
            <v>3.97</v>
          </cell>
          <cell r="G542">
            <v>8.94</v>
          </cell>
        </row>
        <row r="543">
          <cell r="B543">
            <v>22106302</v>
          </cell>
          <cell r="C543" t="str">
            <v>OUDET</v>
          </cell>
          <cell r="D543" t="str">
            <v>OCÉANE</v>
          </cell>
          <cell r="E543">
            <v>6</v>
          </cell>
          <cell r="F543">
            <v>3.43</v>
          </cell>
          <cell r="G543">
            <v>7.37</v>
          </cell>
        </row>
        <row r="544">
          <cell r="B544">
            <v>22109340</v>
          </cell>
          <cell r="C544" t="str">
            <v>OUEDRAOGO--SEILLY</v>
          </cell>
          <cell r="D544" t="str">
            <v>NINA</v>
          </cell>
          <cell r="E544">
            <v>10</v>
          </cell>
          <cell r="F544">
            <v>3.3</v>
          </cell>
          <cell r="G544">
            <v>7.2</v>
          </cell>
        </row>
        <row r="545">
          <cell r="B545">
            <v>22118571</v>
          </cell>
          <cell r="C545" t="str">
            <v>OZDEMIR</v>
          </cell>
          <cell r="D545" t="str">
            <v>SELENA</v>
          </cell>
          <cell r="E545">
            <v>7</v>
          </cell>
          <cell r="F545">
            <v>3.67</v>
          </cell>
          <cell r="G545">
            <v>7.98</v>
          </cell>
        </row>
        <row r="546">
          <cell r="B546">
            <v>22111091</v>
          </cell>
          <cell r="C546" t="str">
            <v>PAGGIN</v>
          </cell>
          <cell r="D546" t="str">
            <v>THIBAUT</v>
          </cell>
          <cell r="E546">
            <v>10</v>
          </cell>
          <cell r="F546">
            <v>3.14</v>
          </cell>
          <cell r="G546">
            <v>6.69</v>
          </cell>
        </row>
        <row r="547">
          <cell r="B547">
            <v>22111380</v>
          </cell>
          <cell r="C547" t="str">
            <v>PAMART</v>
          </cell>
          <cell r="D547" t="str">
            <v>FLORIAN</v>
          </cell>
          <cell r="E547">
            <v>8</v>
          </cell>
          <cell r="F547" t="str">
            <v>DSP</v>
          </cell>
          <cell r="G547" t="str">
            <v>DSP</v>
          </cell>
        </row>
        <row r="548">
          <cell r="B548">
            <v>22111792</v>
          </cell>
          <cell r="C548" t="str">
            <v>PANSA</v>
          </cell>
          <cell r="D548" t="str">
            <v>FRANCHESCO</v>
          </cell>
          <cell r="E548">
            <v>1</v>
          </cell>
          <cell r="F548">
            <v>3.11</v>
          </cell>
          <cell r="G548">
            <v>6.83</v>
          </cell>
        </row>
        <row r="549">
          <cell r="B549">
            <v>22110649</v>
          </cell>
          <cell r="C549" t="str">
            <v>PARENA</v>
          </cell>
          <cell r="D549" t="str">
            <v>RAOUL</v>
          </cell>
          <cell r="E549">
            <v>5</v>
          </cell>
          <cell r="F549">
            <v>3.62</v>
          </cell>
          <cell r="G549">
            <v>7.33</v>
          </cell>
        </row>
        <row r="550">
          <cell r="B550">
            <v>22007234</v>
          </cell>
          <cell r="C550" t="str">
            <v>PARQUIER</v>
          </cell>
          <cell r="D550" t="str">
            <v>MARGO</v>
          </cell>
          <cell r="E550">
            <v>5</v>
          </cell>
          <cell r="F550" t="str">
            <v>ABI</v>
          </cell>
          <cell r="G550" t="str">
            <v>ABI</v>
          </cell>
        </row>
        <row r="551">
          <cell r="B551">
            <v>22015397</v>
          </cell>
          <cell r="C551" t="str">
            <v>PECHIN</v>
          </cell>
          <cell r="D551" t="str">
            <v>KYLIAN</v>
          </cell>
          <cell r="E551">
            <v>8</v>
          </cell>
          <cell r="F551">
            <v>3.3</v>
          </cell>
          <cell r="G551">
            <v>6.94</v>
          </cell>
        </row>
        <row r="552">
          <cell r="B552">
            <v>22113551</v>
          </cell>
          <cell r="C552" t="str">
            <v>PELAMATTI</v>
          </cell>
          <cell r="D552" t="str">
            <v>KATIE</v>
          </cell>
          <cell r="E552">
            <v>1</v>
          </cell>
          <cell r="F552" t="str">
            <v>DSP</v>
          </cell>
          <cell r="G552" t="str">
            <v>DSP</v>
          </cell>
        </row>
        <row r="553">
          <cell r="B553">
            <v>22110712</v>
          </cell>
          <cell r="C553" t="str">
            <v>PELKA</v>
          </cell>
          <cell r="D553" t="str">
            <v>EDWIN</v>
          </cell>
          <cell r="E553">
            <v>10</v>
          </cell>
          <cell r="F553">
            <v>2.98</v>
          </cell>
          <cell r="G553">
            <v>6.24</v>
          </cell>
        </row>
        <row r="554">
          <cell r="B554">
            <v>22111418</v>
          </cell>
          <cell r="C554" t="str">
            <v>PERINET</v>
          </cell>
          <cell r="D554" t="str">
            <v>MATTEO</v>
          </cell>
          <cell r="E554">
            <v>10</v>
          </cell>
          <cell r="F554">
            <v>3.04</v>
          </cell>
          <cell r="G554">
            <v>6.55</v>
          </cell>
        </row>
        <row r="555">
          <cell r="B555">
            <v>22015482</v>
          </cell>
          <cell r="C555" t="str">
            <v>PERNOT</v>
          </cell>
          <cell r="D555" t="str">
            <v>ANAÏS</v>
          </cell>
          <cell r="E555">
            <v>3</v>
          </cell>
          <cell r="F555">
            <v>3.56</v>
          </cell>
          <cell r="G555">
            <v>7.82</v>
          </cell>
        </row>
        <row r="556">
          <cell r="B556">
            <v>22108441</v>
          </cell>
          <cell r="C556" t="str">
            <v>PESCH</v>
          </cell>
          <cell r="D556" t="str">
            <v>KOLYA</v>
          </cell>
          <cell r="E556">
            <v>4</v>
          </cell>
          <cell r="F556">
            <v>3.21</v>
          </cell>
          <cell r="G556">
            <v>6.86</v>
          </cell>
        </row>
        <row r="557">
          <cell r="B557">
            <v>22011784</v>
          </cell>
          <cell r="C557" t="str">
            <v>PESTELARD</v>
          </cell>
          <cell r="D557" t="str">
            <v>LOUIS</v>
          </cell>
          <cell r="E557">
            <v>1</v>
          </cell>
          <cell r="F557">
            <v>3.27</v>
          </cell>
          <cell r="G557">
            <v>6.88</v>
          </cell>
        </row>
        <row r="558">
          <cell r="B558">
            <v>22105549</v>
          </cell>
          <cell r="C558" t="str">
            <v>PFLIMLIN</v>
          </cell>
          <cell r="D558" t="str">
            <v>LÉA</v>
          </cell>
          <cell r="E558">
            <v>10</v>
          </cell>
          <cell r="F558">
            <v>3.33</v>
          </cell>
          <cell r="G558">
            <v>7.32</v>
          </cell>
        </row>
        <row r="559">
          <cell r="B559">
            <v>22107987</v>
          </cell>
          <cell r="C559" t="str">
            <v>PHAL</v>
          </cell>
          <cell r="D559" t="str">
            <v>LAURYN</v>
          </cell>
          <cell r="E559">
            <v>6</v>
          </cell>
          <cell r="F559">
            <v>3.35</v>
          </cell>
          <cell r="G559">
            <v>7.48</v>
          </cell>
        </row>
        <row r="560">
          <cell r="B560">
            <v>22105268</v>
          </cell>
          <cell r="C560" t="str">
            <v>PIAZZON</v>
          </cell>
          <cell r="D560" t="str">
            <v>ROMAIN</v>
          </cell>
          <cell r="E560">
            <v>1</v>
          </cell>
          <cell r="F560">
            <v>3.18</v>
          </cell>
          <cell r="G560">
            <v>6.84</v>
          </cell>
        </row>
        <row r="561">
          <cell r="B561">
            <v>22107652</v>
          </cell>
          <cell r="C561" t="str">
            <v>PLOTZE</v>
          </cell>
          <cell r="D561" t="str">
            <v>TINO</v>
          </cell>
          <cell r="E561">
            <v>1</v>
          </cell>
          <cell r="F561">
            <v>3.21</v>
          </cell>
          <cell r="G561">
            <v>6.88</v>
          </cell>
        </row>
        <row r="562">
          <cell r="B562">
            <v>22109164</v>
          </cell>
          <cell r="C562" t="str">
            <v>POIRÉ</v>
          </cell>
          <cell r="D562" t="str">
            <v>LOÏS</v>
          </cell>
          <cell r="E562">
            <v>5</v>
          </cell>
          <cell r="F562">
            <v>3.24</v>
          </cell>
          <cell r="G562">
            <v>7.02</v>
          </cell>
        </row>
        <row r="563">
          <cell r="B563">
            <v>22010816</v>
          </cell>
          <cell r="C563" t="str">
            <v>PROVOT</v>
          </cell>
          <cell r="D563" t="str">
            <v>DAVID</v>
          </cell>
          <cell r="E563">
            <v>4</v>
          </cell>
          <cell r="F563" t="str">
            <v>ABI</v>
          </cell>
          <cell r="G563" t="str">
            <v>ABI</v>
          </cell>
        </row>
        <row r="564">
          <cell r="B564">
            <v>22004276</v>
          </cell>
          <cell r="C564" t="str">
            <v>PUGLIESE</v>
          </cell>
          <cell r="D564" t="str">
            <v>JOHANN</v>
          </cell>
          <cell r="E564">
            <v>1</v>
          </cell>
          <cell r="F564">
            <v>3.1</v>
          </cell>
          <cell r="G564">
            <v>6.7</v>
          </cell>
        </row>
        <row r="565">
          <cell r="B565">
            <v>22112317</v>
          </cell>
          <cell r="C565" t="str">
            <v>QUENAULT</v>
          </cell>
          <cell r="D565" t="str">
            <v>RAPHAEL</v>
          </cell>
          <cell r="E565">
            <v>3</v>
          </cell>
          <cell r="F565">
            <v>3.35</v>
          </cell>
          <cell r="G565">
            <v>7.13</v>
          </cell>
        </row>
        <row r="566">
          <cell r="B566">
            <v>22007307</v>
          </cell>
          <cell r="C566" t="str">
            <v>RACON</v>
          </cell>
          <cell r="D566" t="str">
            <v>SAMUEL</v>
          </cell>
          <cell r="E566">
            <v>7</v>
          </cell>
          <cell r="F566">
            <v>3.47</v>
          </cell>
          <cell r="G566">
            <v>7.77</v>
          </cell>
        </row>
        <row r="567">
          <cell r="B567">
            <v>22003012</v>
          </cell>
          <cell r="C567" t="str">
            <v>RAFFIN</v>
          </cell>
          <cell r="D567" t="str">
            <v>JULIEN</v>
          </cell>
          <cell r="E567">
            <v>8</v>
          </cell>
          <cell r="F567">
            <v>3.38</v>
          </cell>
          <cell r="G567">
            <v>7.15</v>
          </cell>
        </row>
        <row r="568">
          <cell r="B568">
            <v>22005264</v>
          </cell>
          <cell r="C568" t="str">
            <v>RAMBOARISON-LALAO</v>
          </cell>
          <cell r="D568" t="str">
            <v>LIVA</v>
          </cell>
          <cell r="E568">
            <v>10</v>
          </cell>
          <cell r="F568">
            <v>2.97</v>
          </cell>
          <cell r="G568">
            <v>6.5</v>
          </cell>
        </row>
        <row r="569">
          <cell r="B569">
            <v>22110279</v>
          </cell>
          <cell r="C569" t="str">
            <v>RAOMERISON RAZAFINIMANANA</v>
          </cell>
          <cell r="D569" t="str">
            <v>DAVID</v>
          </cell>
          <cell r="E569">
            <v>9</v>
          </cell>
          <cell r="F569">
            <v>2.98</v>
          </cell>
          <cell r="G569">
            <v>6.65</v>
          </cell>
        </row>
        <row r="570">
          <cell r="B570">
            <v>22114024</v>
          </cell>
          <cell r="C570" t="str">
            <v>RAPPOLD</v>
          </cell>
          <cell r="D570" t="str">
            <v>OCEANE</v>
          </cell>
          <cell r="E570">
            <v>7</v>
          </cell>
          <cell r="F570">
            <v>3.59</v>
          </cell>
          <cell r="G570">
            <v>8.09</v>
          </cell>
        </row>
        <row r="571">
          <cell r="B571">
            <v>22009681</v>
          </cell>
          <cell r="C571" t="str">
            <v>RASSON</v>
          </cell>
          <cell r="D571" t="str">
            <v>MARIE</v>
          </cell>
          <cell r="E571">
            <v>7</v>
          </cell>
          <cell r="F571" t="str">
            <v>ABI</v>
          </cell>
          <cell r="G571" t="str">
            <v>ABI</v>
          </cell>
        </row>
        <row r="572">
          <cell r="B572">
            <v>22111832</v>
          </cell>
          <cell r="C572" t="str">
            <v>RATTIER</v>
          </cell>
          <cell r="D572" t="str">
            <v>LUCAS</v>
          </cell>
          <cell r="E572">
            <v>7</v>
          </cell>
          <cell r="F572">
            <v>3.37</v>
          </cell>
          <cell r="G572">
            <v>7.04</v>
          </cell>
        </row>
        <row r="573">
          <cell r="B573">
            <v>22017022</v>
          </cell>
          <cell r="C573" t="str">
            <v>RAZEM</v>
          </cell>
          <cell r="D573" t="str">
            <v>RAYAN</v>
          </cell>
          <cell r="E573">
            <v>10</v>
          </cell>
          <cell r="F573">
            <v>3.47</v>
          </cell>
          <cell r="G573">
            <v>7.47</v>
          </cell>
        </row>
        <row r="574">
          <cell r="B574">
            <v>22108160</v>
          </cell>
          <cell r="C574" t="str">
            <v>REGNERY</v>
          </cell>
          <cell r="D574" t="str">
            <v>TOM</v>
          </cell>
          <cell r="E574">
            <v>7</v>
          </cell>
          <cell r="F574" t="str">
            <v>ABI</v>
          </cell>
          <cell r="G574" t="str">
            <v>ABI</v>
          </cell>
        </row>
        <row r="575">
          <cell r="B575">
            <v>22002432</v>
          </cell>
          <cell r="C575" t="str">
            <v>REICHEL</v>
          </cell>
          <cell r="D575" t="str">
            <v>DESIREE</v>
          </cell>
          <cell r="E575">
            <v>4</v>
          </cell>
          <cell r="F575" t="str">
            <v>ABI</v>
          </cell>
          <cell r="G575" t="str">
            <v>ABI</v>
          </cell>
        </row>
        <row r="576">
          <cell r="B576">
            <v>21815151</v>
          </cell>
          <cell r="C576" t="str">
            <v>REIMAN BARRANTES</v>
          </cell>
          <cell r="D576" t="str">
            <v>AMANDA</v>
          </cell>
          <cell r="E576">
            <v>5</v>
          </cell>
          <cell r="F576" t="str">
            <v>ABI</v>
          </cell>
          <cell r="G576" t="str">
            <v>ABI</v>
          </cell>
        </row>
        <row r="577">
          <cell r="B577">
            <v>22110611</v>
          </cell>
          <cell r="C577" t="str">
            <v>REIMINGER</v>
          </cell>
          <cell r="D577" t="str">
            <v>BENJAMIN</v>
          </cell>
          <cell r="E577">
            <v>8</v>
          </cell>
          <cell r="F577">
            <v>3.4</v>
          </cell>
          <cell r="G577">
            <v>7.13</v>
          </cell>
        </row>
        <row r="578">
          <cell r="B578">
            <v>22106277</v>
          </cell>
          <cell r="C578" t="str">
            <v>REUTENAUER</v>
          </cell>
          <cell r="D578" t="str">
            <v>ROMAIN</v>
          </cell>
          <cell r="E578">
            <v>9</v>
          </cell>
          <cell r="F578">
            <v>3.12</v>
          </cell>
          <cell r="G578">
            <v>6.71</v>
          </cell>
        </row>
        <row r="579">
          <cell r="B579">
            <v>22108113</v>
          </cell>
          <cell r="C579" t="str">
            <v>REZICINER</v>
          </cell>
          <cell r="D579" t="str">
            <v>LISA</v>
          </cell>
          <cell r="E579">
            <v>2</v>
          </cell>
          <cell r="F579" t="str">
            <v>ABI</v>
          </cell>
          <cell r="G579" t="str">
            <v>ABI</v>
          </cell>
        </row>
        <row r="580">
          <cell r="B580">
            <v>22110242</v>
          </cell>
          <cell r="C580" t="str">
            <v>RIBEIRO</v>
          </cell>
          <cell r="D580" t="str">
            <v>HUGO</v>
          </cell>
          <cell r="E580">
            <v>1</v>
          </cell>
          <cell r="F580">
            <v>3.46</v>
          </cell>
          <cell r="G580">
            <v>7.63</v>
          </cell>
        </row>
        <row r="581">
          <cell r="B581">
            <v>22108294</v>
          </cell>
          <cell r="C581" t="str">
            <v>RINCKEL</v>
          </cell>
          <cell r="D581" t="str">
            <v>CORENTIN</v>
          </cell>
          <cell r="E581">
            <v>6</v>
          </cell>
          <cell r="F581">
            <v>3.18</v>
          </cell>
          <cell r="G581">
            <v>6.69</v>
          </cell>
        </row>
        <row r="582">
          <cell r="B582">
            <v>22010303</v>
          </cell>
          <cell r="C582" t="str">
            <v>RITTER</v>
          </cell>
          <cell r="D582" t="str">
            <v>JESSY</v>
          </cell>
          <cell r="E582">
            <v>3</v>
          </cell>
          <cell r="F582" t="str">
            <v>ABI</v>
          </cell>
          <cell r="G582" t="str">
            <v>ABI</v>
          </cell>
        </row>
        <row r="583">
          <cell r="B583">
            <v>22104387</v>
          </cell>
          <cell r="C583" t="str">
            <v>RITZENTHALER</v>
          </cell>
          <cell r="D583" t="str">
            <v>EVA</v>
          </cell>
          <cell r="E583">
            <v>3</v>
          </cell>
          <cell r="F583">
            <v>3.68</v>
          </cell>
          <cell r="G583">
            <v>7.96</v>
          </cell>
        </row>
        <row r="584">
          <cell r="B584">
            <v>22107627</v>
          </cell>
          <cell r="C584" t="str">
            <v>RIVERA</v>
          </cell>
          <cell r="D584" t="str">
            <v>JONATHAN</v>
          </cell>
          <cell r="E584">
            <v>7</v>
          </cell>
          <cell r="F584">
            <v>3.09</v>
          </cell>
          <cell r="G584">
            <v>6.63</v>
          </cell>
        </row>
        <row r="585">
          <cell r="B585">
            <v>22108513</v>
          </cell>
          <cell r="C585" t="str">
            <v>RIVIERE</v>
          </cell>
          <cell r="D585" t="str">
            <v>GABRIEL</v>
          </cell>
          <cell r="E585">
            <v>10</v>
          </cell>
          <cell r="F585">
            <v>3.36</v>
          </cell>
          <cell r="G585">
            <v>7.23</v>
          </cell>
        </row>
        <row r="586">
          <cell r="B586">
            <v>22100223</v>
          </cell>
          <cell r="C586" t="str">
            <v>RODIER</v>
          </cell>
          <cell r="D586" t="str">
            <v>BORIS</v>
          </cell>
          <cell r="E586">
            <v>7</v>
          </cell>
          <cell r="F586">
            <v>3.06</v>
          </cell>
          <cell r="G586">
            <v>6.72</v>
          </cell>
        </row>
        <row r="587">
          <cell r="B587">
            <v>22108777</v>
          </cell>
          <cell r="C587" t="str">
            <v>ROECKLIN</v>
          </cell>
          <cell r="D587" t="str">
            <v>SANTIAGO</v>
          </cell>
          <cell r="E587">
            <v>8</v>
          </cell>
          <cell r="F587">
            <v>2.96</v>
          </cell>
          <cell r="G587">
            <v>6.4</v>
          </cell>
        </row>
        <row r="588">
          <cell r="B588">
            <v>22015109</v>
          </cell>
          <cell r="C588" t="str">
            <v>ROGOL</v>
          </cell>
          <cell r="D588" t="str">
            <v>ANDERSON</v>
          </cell>
          <cell r="E588">
            <v>7</v>
          </cell>
          <cell r="F588">
            <v>2.98</v>
          </cell>
          <cell r="G588">
            <v>6.37</v>
          </cell>
        </row>
        <row r="589">
          <cell r="B589">
            <v>22000279</v>
          </cell>
          <cell r="C589" t="str">
            <v>ROMANO</v>
          </cell>
          <cell r="D589" t="str">
            <v>BASTIEN</v>
          </cell>
          <cell r="E589">
            <v>7</v>
          </cell>
          <cell r="F589">
            <v>3.06</v>
          </cell>
          <cell r="G589">
            <v>6.65</v>
          </cell>
        </row>
        <row r="590">
          <cell r="B590">
            <v>21905808</v>
          </cell>
          <cell r="C590" t="str">
            <v>ROOS</v>
          </cell>
          <cell r="D590" t="str">
            <v>LOU-MAAIA</v>
          </cell>
          <cell r="E590">
            <v>1</v>
          </cell>
          <cell r="F590">
            <v>3.69</v>
          </cell>
          <cell r="G590">
            <v>7.95</v>
          </cell>
        </row>
        <row r="591">
          <cell r="B591">
            <v>22000641</v>
          </cell>
          <cell r="C591" t="str">
            <v>ROSENBERG</v>
          </cell>
          <cell r="D591" t="str">
            <v>ROBERTO</v>
          </cell>
          <cell r="E591">
            <v>3</v>
          </cell>
          <cell r="F591" t="str">
            <v>ABI</v>
          </cell>
          <cell r="G591" t="str">
            <v>ABI</v>
          </cell>
        </row>
        <row r="592">
          <cell r="B592">
            <v>21910456</v>
          </cell>
          <cell r="C592" t="str">
            <v>ROTH</v>
          </cell>
          <cell r="D592" t="str">
            <v>LUCAS</v>
          </cell>
          <cell r="E592">
            <v>10</v>
          </cell>
          <cell r="F592" t="str">
            <v>ABI</v>
          </cell>
          <cell r="G592" t="str">
            <v>ABI</v>
          </cell>
        </row>
        <row r="593">
          <cell r="B593">
            <v>22106800</v>
          </cell>
          <cell r="C593" t="str">
            <v>ROTH</v>
          </cell>
          <cell r="D593" t="str">
            <v>NICOLAS</v>
          </cell>
          <cell r="E593">
            <v>7</v>
          </cell>
          <cell r="F593">
            <v>3.08</v>
          </cell>
          <cell r="G593">
            <v>6.72</v>
          </cell>
        </row>
        <row r="594">
          <cell r="B594">
            <v>22103564</v>
          </cell>
          <cell r="C594" t="str">
            <v>RUCH</v>
          </cell>
          <cell r="D594" t="str">
            <v>DAVID</v>
          </cell>
          <cell r="E594">
            <v>1</v>
          </cell>
          <cell r="F594">
            <v>3.05</v>
          </cell>
          <cell r="G594">
            <v>6.87</v>
          </cell>
        </row>
        <row r="595">
          <cell r="B595">
            <v>22111723</v>
          </cell>
          <cell r="C595" t="str">
            <v>RUCH</v>
          </cell>
          <cell r="D595" t="str">
            <v>VICTOR</v>
          </cell>
          <cell r="E595">
            <v>3</v>
          </cell>
          <cell r="F595">
            <v>3.17</v>
          </cell>
          <cell r="G595">
            <v>6.62</v>
          </cell>
        </row>
        <row r="596">
          <cell r="B596">
            <v>22103794</v>
          </cell>
          <cell r="C596" t="str">
            <v>RUHL</v>
          </cell>
          <cell r="D596" t="str">
            <v>ELYNE</v>
          </cell>
          <cell r="E596">
            <v>10</v>
          </cell>
          <cell r="F596">
            <v>3.78</v>
          </cell>
          <cell r="G596">
            <v>8.4499999999999993</v>
          </cell>
        </row>
        <row r="597">
          <cell r="B597">
            <v>22010546</v>
          </cell>
          <cell r="C597" t="str">
            <v>SAADALLAH</v>
          </cell>
          <cell r="D597" t="str">
            <v>ASSAN</v>
          </cell>
          <cell r="E597">
            <v>6</v>
          </cell>
          <cell r="F597" t="str">
            <v>ABI</v>
          </cell>
          <cell r="G597" t="str">
            <v>ABI</v>
          </cell>
        </row>
        <row r="598">
          <cell r="B598">
            <v>22109241</v>
          </cell>
          <cell r="C598" t="str">
            <v>SADERI</v>
          </cell>
          <cell r="D598" t="str">
            <v>BRUNO</v>
          </cell>
          <cell r="E598">
            <v>1</v>
          </cell>
          <cell r="F598">
            <v>3.27</v>
          </cell>
          <cell r="G598">
            <v>7.15</v>
          </cell>
        </row>
        <row r="599">
          <cell r="B599">
            <v>22117906</v>
          </cell>
          <cell r="C599" t="str">
            <v>SADIKI</v>
          </cell>
          <cell r="D599" t="str">
            <v>VALDON</v>
          </cell>
          <cell r="E599">
            <v>10</v>
          </cell>
          <cell r="F599">
            <v>3.14</v>
          </cell>
          <cell r="G599">
            <v>6.92</v>
          </cell>
        </row>
        <row r="600">
          <cell r="B600">
            <v>22108557</v>
          </cell>
          <cell r="C600" t="str">
            <v>SAID</v>
          </cell>
          <cell r="D600" t="str">
            <v>GABRIEL</v>
          </cell>
          <cell r="E600">
            <v>9</v>
          </cell>
          <cell r="F600">
            <v>3.17</v>
          </cell>
          <cell r="G600">
            <v>6.9</v>
          </cell>
        </row>
        <row r="601">
          <cell r="B601">
            <v>22011330</v>
          </cell>
          <cell r="C601" t="str">
            <v>SANTORO</v>
          </cell>
          <cell r="D601" t="str">
            <v>BASILE</v>
          </cell>
          <cell r="E601">
            <v>4</v>
          </cell>
          <cell r="F601" t="str">
            <v>ABI</v>
          </cell>
          <cell r="G601" t="str">
            <v>ABI</v>
          </cell>
        </row>
        <row r="602">
          <cell r="B602">
            <v>22110341</v>
          </cell>
          <cell r="C602" t="str">
            <v>SAOUI</v>
          </cell>
          <cell r="D602" t="str">
            <v>ACHRAF</v>
          </cell>
          <cell r="E602">
            <v>8</v>
          </cell>
          <cell r="F602" t="str">
            <v>ABI</v>
          </cell>
          <cell r="G602" t="str">
            <v>ABI</v>
          </cell>
        </row>
        <row r="603">
          <cell r="B603">
            <v>22002388</v>
          </cell>
          <cell r="C603" t="str">
            <v>SARAFALY</v>
          </cell>
          <cell r="D603" t="str">
            <v>GAUTIER</v>
          </cell>
          <cell r="E603">
            <v>5</v>
          </cell>
          <cell r="F603">
            <v>3.37</v>
          </cell>
          <cell r="G603">
            <v>7.05</v>
          </cell>
        </row>
        <row r="604">
          <cell r="B604">
            <v>22104247</v>
          </cell>
          <cell r="C604" t="str">
            <v>SARRAS</v>
          </cell>
          <cell r="D604" t="str">
            <v>NOLAN</v>
          </cell>
          <cell r="E604">
            <v>7</v>
          </cell>
          <cell r="F604">
            <v>3.26</v>
          </cell>
          <cell r="G604">
            <v>6.98</v>
          </cell>
        </row>
        <row r="605">
          <cell r="B605">
            <v>21910242</v>
          </cell>
          <cell r="C605" t="str">
            <v>SASORITH</v>
          </cell>
          <cell r="D605" t="str">
            <v>PATIPHANE</v>
          </cell>
          <cell r="E605">
            <v>7</v>
          </cell>
          <cell r="F605">
            <v>3.28</v>
          </cell>
          <cell r="G605">
            <v>7.12</v>
          </cell>
        </row>
        <row r="606">
          <cell r="B606">
            <v>22017400</v>
          </cell>
          <cell r="C606" t="str">
            <v>SASORITH</v>
          </cell>
          <cell r="D606" t="str">
            <v>TAO-FIK</v>
          </cell>
          <cell r="E606">
            <v>10</v>
          </cell>
          <cell r="F606" t="str">
            <v>ABI</v>
          </cell>
          <cell r="G606" t="str">
            <v>ABI</v>
          </cell>
        </row>
        <row r="607">
          <cell r="B607">
            <v>22113056</v>
          </cell>
          <cell r="C607" t="str">
            <v>SAUTER</v>
          </cell>
          <cell r="D607" t="str">
            <v>ELISE</v>
          </cell>
          <cell r="E607">
            <v>1</v>
          </cell>
          <cell r="F607">
            <v>3.57</v>
          </cell>
          <cell r="G607">
            <v>7.37</v>
          </cell>
        </row>
        <row r="608">
          <cell r="B608">
            <v>21910480</v>
          </cell>
          <cell r="C608" t="str">
            <v>SCHATZ</v>
          </cell>
          <cell r="D608" t="str">
            <v>ANTONIN</v>
          </cell>
          <cell r="E608">
            <v>3</v>
          </cell>
          <cell r="F608" t="str">
            <v>ABI</v>
          </cell>
          <cell r="G608" t="str">
            <v>ABI</v>
          </cell>
        </row>
        <row r="609">
          <cell r="B609">
            <v>21909938</v>
          </cell>
          <cell r="C609" t="str">
            <v>SCHAUB</v>
          </cell>
          <cell r="D609" t="str">
            <v>TRISTAN</v>
          </cell>
          <cell r="E609">
            <v>3</v>
          </cell>
          <cell r="F609" t="str">
            <v>ABI</v>
          </cell>
          <cell r="G609" t="str">
            <v>ABI</v>
          </cell>
        </row>
        <row r="610">
          <cell r="B610">
            <v>22105018</v>
          </cell>
          <cell r="C610" t="str">
            <v>SCHAULY</v>
          </cell>
          <cell r="D610" t="str">
            <v>LUCAS</v>
          </cell>
          <cell r="E610">
            <v>3</v>
          </cell>
          <cell r="F610">
            <v>3.54</v>
          </cell>
          <cell r="G610">
            <v>7.22</v>
          </cell>
        </row>
        <row r="611">
          <cell r="B611">
            <v>22105333</v>
          </cell>
          <cell r="C611" t="str">
            <v>SCHENHERR</v>
          </cell>
          <cell r="D611" t="str">
            <v>TÉO</v>
          </cell>
          <cell r="E611">
            <v>7</v>
          </cell>
          <cell r="F611">
            <v>3.26</v>
          </cell>
          <cell r="G611">
            <v>6.96</v>
          </cell>
        </row>
        <row r="612">
          <cell r="B612">
            <v>22009118</v>
          </cell>
          <cell r="C612" t="str">
            <v>SCHEUER</v>
          </cell>
          <cell r="D612" t="str">
            <v>JADE</v>
          </cell>
          <cell r="E612">
            <v>5</v>
          </cell>
          <cell r="F612">
            <v>3.58</v>
          </cell>
          <cell r="G612">
            <v>7.5</v>
          </cell>
        </row>
        <row r="613">
          <cell r="B613">
            <v>22010980</v>
          </cell>
          <cell r="C613" t="str">
            <v>SCHICKEL</v>
          </cell>
          <cell r="D613" t="str">
            <v>YANN</v>
          </cell>
          <cell r="E613">
            <v>3</v>
          </cell>
          <cell r="F613">
            <v>2.98</v>
          </cell>
          <cell r="G613">
            <v>6.43</v>
          </cell>
        </row>
        <row r="614">
          <cell r="B614">
            <v>22002365</v>
          </cell>
          <cell r="C614" t="str">
            <v>SCHINDELMEYER</v>
          </cell>
          <cell r="D614" t="str">
            <v>YANIS</v>
          </cell>
          <cell r="E614">
            <v>3</v>
          </cell>
          <cell r="F614" t="str">
            <v>ABI</v>
          </cell>
          <cell r="G614" t="str">
            <v>ABI</v>
          </cell>
        </row>
        <row r="615">
          <cell r="B615">
            <v>22005569</v>
          </cell>
          <cell r="C615" t="str">
            <v>SCHMID</v>
          </cell>
          <cell r="D615" t="str">
            <v>ANGELIKA</v>
          </cell>
          <cell r="E615">
            <v>3</v>
          </cell>
          <cell r="F615" t="str">
            <v>ABI</v>
          </cell>
          <cell r="G615" t="str">
            <v>ABI</v>
          </cell>
        </row>
        <row r="616">
          <cell r="B616">
            <v>22006231</v>
          </cell>
          <cell r="C616" t="str">
            <v>SCHMITT</v>
          </cell>
          <cell r="D616" t="str">
            <v>ARNO</v>
          </cell>
          <cell r="E616">
            <v>4</v>
          </cell>
          <cell r="F616">
            <v>3.04</v>
          </cell>
          <cell r="G616">
            <v>6.61</v>
          </cell>
        </row>
        <row r="617">
          <cell r="B617">
            <v>22110450</v>
          </cell>
          <cell r="C617" t="str">
            <v>SCHMITT</v>
          </cell>
          <cell r="D617" t="str">
            <v>ELIAN</v>
          </cell>
          <cell r="E617">
            <v>6</v>
          </cell>
          <cell r="F617">
            <v>3.21</v>
          </cell>
          <cell r="G617">
            <v>6.74</v>
          </cell>
        </row>
        <row r="618">
          <cell r="B618">
            <v>22013186</v>
          </cell>
          <cell r="C618" t="str">
            <v>SCHMITT</v>
          </cell>
          <cell r="D618" t="str">
            <v>ELODIE</v>
          </cell>
          <cell r="E618">
            <v>1</v>
          </cell>
          <cell r="F618" t="str">
            <v>ABI</v>
          </cell>
          <cell r="G618" t="str">
            <v>ABI</v>
          </cell>
        </row>
        <row r="619">
          <cell r="B619">
            <v>22112329</v>
          </cell>
          <cell r="C619" t="str">
            <v>SCHNEIDER</v>
          </cell>
          <cell r="D619" t="str">
            <v>INES</v>
          </cell>
          <cell r="E619">
            <v>7</v>
          </cell>
          <cell r="F619">
            <v>3.75</v>
          </cell>
          <cell r="G619">
            <v>8.24</v>
          </cell>
        </row>
        <row r="620">
          <cell r="B620">
            <v>22118208</v>
          </cell>
          <cell r="C620" t="str">
            <v>SCHNEIDER</v>
          </cell>
          <cell r="D620" t="str">
            <v>MATTHIEU</v>
          </cell>
          <cell r="E620">
            <v>3</v>
          </cell>
          <cell r="F620">
            <v>3.2</v>
          </cell>
          <cell r="G620">
            <v>6.88</v>
          </cell>
        </row>
        <row r="621">
          <cell r="B621">
            <v>22107678</v>
          </cell>
          <cell r="C621" t="str">
            <v>SCHNEIDER</v>
          </cell>
          <cell r="D621" t="str">
            <v>ROMAIN</v>
          </cell>
          <cell r="E621">
            <v>6</v>
          </cell>
          <cell r="F621">
            <v>3.09</v>
          </cell>
          <cell r="G621">
            <v>6.53</v>
          </cell>
        </row>
        <row r="622">
          <cell r="B622">
            <v>21907489</v>
          </cell>
          <cell r="C622" t="str">
            <v>SCHNEIDERLIN</v>
          </cell>
          <cell r="D622" t="str">
            <v>JORDAN</v>
          </cell>
          <cell r="E622">
            <v>1</v>
          </cell>
          <cell r="F622" t="str">
            <v>ABI</v>
          </cell>
          <cell r="G622" t="str">
            <v>ABI</v>
          </cell>
        </row>
        <row r="623">
          <cell r="B623">
            <v>22001342</v>
          </cell>
          <cell r="C623" t="str">
            <v>SCHNELLER</v>
          </cell>
          <cell r="D623" t="str">
            <v>ARTHUR</v>
          </cell>
          <cell r="E623">
            <v>5</v>
          </cell>
          <cell r="F623" t="str">
            <v>ABI</v>
          </cell>
          <cell r="G623" t="str">
            <v>ABI</v>
          </cell>
        </row>
        <row r="624">
          <cell r="B624">
            <v>22104960</v>
          </cell>
          <cell r="C624" t="str">
            <v>SCHOENEBECK</v>
          </cell>
          <cell r="D624" t="str">
            <v>MATHÉO</v>
          </cell>
          <cell r="E624">
            <v>7</v>
          </cell>
          <cell r="F624">
            <v>3.33</v>
          </cell>
          <cell r="G624">
            <v>7.32</v>
          </cell>
        </row>
        <row r="625">
          <cell r="B625">
            <v>22106861</v>
          </cell>
          <cell r="C625" t="str">
            <v>SCHOEPFER</v>
          </cell>
          <cell r="D625" t="str">
            <v>ADRIEN</v>
          </cell>
          <cell r="E625">
            <v>1</v>
          </cell>
          <cell r="F625">
            <v>3.18</v>
          </cell>
          <cell r="G625">
            <v>6.67</v>
          </cell>
        </row>
        <row r="626">
          <cell r="B626">
            <v>22113336</v>
          </cell>
          <cell r="C626" t="str">
            <v>SCHUBNEL</v>
          </cell>
          <cell r="D626" t="str">
            <v>VICTOR</v>
          </cell>
          <cell r="E626">
            <v>2</v>
          </cell>
          <cell r="F626" t="str">
            <v>ABI</v>
          </cell>
          <cell r="G626" t="str">
            <v>ABI</v>
          </cell>
        </row>
        <row r="627">
          <cell r="B627">
            <v>22103880</v>
          </cell>
          <cell r="C627" t="str">
            <v>SCHUMACHER</v>
          </cell>
          <cell r="D627" t="str">
            <v>ANTOINE</v>
          </cell>
          <cell r="E627">
            <v>9</v>
          </cell>
          <cell r="F627">
            <v>3.16</v>
          </cell>
          <cell r="G627">
            <v>6.76</v>
          </cell>
        </row>
        <row r="628">
          <cell r="B628">
            <v>22115076</v>
          </cell>
          <cell r="C628" t="str">
            <v>SCHUPP</v>
          </cell>
          <cell r="D628" t="str">
            <v>ARTHUR</v>
          </cell>
          <cell r="E628">
            <v>7</v>
          </cell>
          <cell r="F628">
            <v>3.26</v>
          </cell>
          <cell r="G628">
            <v>6.89</v>
          </cell>
        </row>
        <row r="629">
          <cell r="B629">
            <v>22014833</v>
          </cell>
          <cell r="C629" t="str">
            <v>SCHUSTER</v>
          </cell>
          <cell r="D629" t="str">
            <v>GÉRALD</v>
          </cell>
          <cell r="E629">
            <v>5</v>
          </cell>
          <cell r="F629" t="str">
            <v>ABI</v>
          </cell>
          <cell r="G629" t="str">
            <v>ABI</v>
          </cell>
        </row>
        <row r="630">
          <cell r="B630">
            <v>22109168</v>
          </cell>
          <cell r="C630" t="str">
            <v>SCHWARTZ</v>
          </cell>
          <cell r="D630" t="str">
            <v>SAMUEL</v>
          </cell>
          <cell r="E630">
            <v>8</v>
          </cell>
          <cell r="F630">
            <v>3.22</v>
          </cell>
          <cell r="G630">
            <v>6.84</v>
          </cell>
        </row>
        <row r="631">
          <cell r="B631">
            <v>22110878</v>
          </cell>
          <cell r="C631" t="str">
            <v>SCHWARTZ</v>
          </cell>
          <cell r="D631" t="str">
            <v>SIMON</v>
          </cell>
          <cell r="E631">
            <v>6</v>
          </cell>
          <cell r="F631">
            <v>3.03</v>
          </cell>
          <cell r="G631">
            <v>6.46</v>
          </cell>
        </row>
        <row r="632">
          <cell r="B632">
            <v>22117694</v>
          </cell>
          <cell r="C632" t="str">
            <v>SELLIER</v>
          </cell>
          <cell r="D632" t="str">
            <v>ANATOLE</v>
          </cell>
          <cell r="E632">
            <v>8</v>
          </cell>
          <cell r="F632">
            <v>3.09</v>
          </cell>
          <cell r="G632">
            <v>6.68</v>
          </cell>
        </row>
        <row r="633">
          <cell r="B633">
            <v>22112375</v>
          </cell>
          <cell r="C633" t="str">
            <v>SENTURK</v>
          </cell>
          <cell r="D633" t="str">
            <v>ALEXIS</v>
          </cell>
          <cell r="E633">
            <v>3</v>
          </cell>
          <cell r="F633" t="str">
            <v>ABI</v>
          </cell>
          <cell r="G633" t="str">
            <v>ABI</v>
          </cell>
        </row>
        <row r="634">
          <cell r="B634">
            <v>22105317</v>
          </cell>
          <cell r="C634" t="str">
            <v>SÉRY</v>
          </cell>
          <cell r="D634" t="str">
            <v>LUCAS</v>
          </cell>
          <cell r="E634">
            <v>6</v>
          </cell>
          <cell r="F634">
            <v>3.22</v>
          </cell>
          <cell r="G634">
            <v>6.9</v>
          </cell>
        </row>
        <row r="635">
          <cell r="B635">
            <v>21904341</v>
          </cell>
          <cell r="C635" t="str">
            <v>SHARIFI TAFRESHI</v>
          </cell>
          <cell r="D635" t="str">
            <v>ALEXANDRE</v>
          </cell>
          <cell r="E635">
            <v>7</v>
          </cell>
          <cell r="F635" t="str">
            <v>ABI</v>
          </cell>
          <cell r="G635" t="str">
            <v>ABI</v>
          </cell>
        </row>
        <row r="636">
          <cell r="B636">
            <v>22110132</v>
          </cell>
          <cell r="C636" t="str">
            <v>SILBERNAGEL</v>
          </cell>
          <cell r="D636" t="str">
            <v>MATTHIAS</v>
          </cell>
          <cell r="E636">
            <v>6</v>
          </cell>
          <cell r="F636" t="str">
            <v>ABI</v>
          </cell>
          <cell r="G636" t="str">
            <v>ABI</v>
          </cell>
        </row>
        <row r="637">
          <cell r="B637">
            <v>22011389</v>
          </cell>
          <cell r="C637" t="str">
            <v>SIMON</v>
          </cell>
          <cell r="D637" t="str">
            <v>EMMA</v>
          </cell>
          <cell r="E637">
            <v>3</v>
          </cell>
          <cell r="F637">
            <v>4.0599999999999996</v>
          </cell>
          <cell r="G637">
            <v>9.17</v>
          </cell>
        </row>
        <row r="638">
          <cell r="B638">
            <v>22119606</v>
          </cell>
          <cell r="C638" t="str">
            <v>SIMON</v>
          </cell>
          <cell r="D638" t="str">
            <v>LÉNA</v>
          </cell>
          <cell r="E638">
            <v>6</v>
          </cell>
          <cell r="F638">
            <v>3.53</v>
          </cell>
          <cell r="G638">
            <v>7.99</v>
          </cell>
        </row>
        <row r="639">
          <cell r="B639">
            <v>22108875</v>
          </cell>
          <cell r="C639" t="str">
            <v>SIMON</v>
          </cell>
          <cell r="D639" t="str">
            <v>MARIE</v>
          </cell>
          <cell r="E639">
            <v>7</v>
          </cell>
          <cell r="F639">
            <v>4.0199999999999996</v>
          </cell>
          <cell r="G639">
            <v>8.92</v>
          </cell>
        </row>
        <row r="640">
          <cell r="B640">
            <v>22005248</v>
          </cell>
          <cell r="C640" t="str">
            <v>SINA</v>
          </cell>
          <cell r="D640" t="str">
            <v>JEAN-NICOLAS</v>
          </cell>
          <cell r="E640">
            <v>3</v>
          </cell>
          <cell r="F640" t="str">
            <v>ABI</v>
          </cell>
          <cell r="G640" t="str">
            <v>ABI</v>
          </cell>
        </row>
        <row r="641">
          <cell r="B641">
            <v>22109191</v>
          </cell>
          <cell r="C641" t="str">
            <v>SISSOKO</v>
          </cell>
          <cell r="D641" t="str">
            <v>MAÏMOUNA</v>
          </cell>
          <cell r="E641">
            <v>1</v>
          </cell>
          <cell r="F641">
            <v>3.56</v>
          </cell>
          <cell r="G641">
            <v>7.78</v>
          </cell>
        </row>
        <row r="642">
          <cell r="B642">
            <v>22105468</v>
          </cell>
          <cell r="C642" t="str">
            <v>SITTLER</v>
          </cell>
          <cell r="D642" t="str">
            <v>LÉO</v>
          </cell>
          <cell r="E642">
            <v>10</v>
          </cell>
          <cell r="F642">
            <v>3.29</v>
          </cell>
          <cell r="G642">
            <v>7.17</v>
          </cell>
        </row>
        <row r="643">
          <cell r="B643">
            <v>22115731</v>
          </cell>
          <cell r="C643" t="str">
            <v>SOENE</v>
          </cell>
          <cell r="D643" t="str">
            <v>LOÏC</v>
          </cell>
          <cell r="E643">
            <v>6</v>
          </cell>
          <cell r="F643">
            <v>3.19</v>
          </cell>
          <cell r="G643">
            <v>6.83</v>
          </cell>
        </row>
        <row r="644">
          <cell r="B644">
            <v>22013767</v>
          </cell>
          <cell r="C644" t="str">
            <v>SONNTAG</v>
          </cell>
          <cell r="D644" t="str">
            <v>LOÏS</v>
          </cell>
          <cell r="E644">
            <v>1</v>
          </cell>
          <cell r="F644">
            <v>3.39</v>
          </cell>
          <cell r="G644">
            <v>7.33</v>
          </cell>
        </row>
        <row r="645">
          <cell r="B645">
            <v>22100339</v>
          </cell>
          <cell r="C645" t="str">
            <v>SOUANE</v>
          </cell>
          <cell r="D645" t="str">
            <v>MOHAMED</v>
          </cell>
          <cell r="E645">
            <v>6</v>
          </cell>
          <cell r="F645">
            <v>2.92</v>
          </cell>
          <cell r="G645">
            <v>6.5</v>
          </cell>
        </row>
        <row r="646">
          <cell r="B646">
            <v>22106703</v>
          </cell>
          <cell r="C646" t="str">
            <v>SPEISSER</v>
          </cell>
          <cell r="D646" t="str">
            <v>LOUIS</v>
          </cell>
          <cell r="E646">
            <v>6</v>
          </cell>
          <cell r="F646">
            <v>3.26</v>
          </cell>
          <cell r="G646">
            <v>6.88</v>
          </cell>
        </row>
        <row r="647">
          <cell r="B647">
            <v>22006191</v>
          </cell>
          <cell r="C647" t="str">
            <v>SPIEGEL</v>
          </cell>
          <cell r="D647" t="str">
            <v>MAÏCKEL</v>
          </cell>
          <cell r="E647">
            <v>5</v>
          </cell>
          <cell r="F647">
            <v>3.36</v>
          </cell>
          <cell r="G647">
            <v>7.28</v>
          </cell>
        </row>
        <row r="648">
          <cell r="B648">
            <v>22104912</v>
          </cell>
          <cell r="C648" t="str">
            <v>SPIESER</v>
          </cell>
          <cell r="D648" t="str">
            <v>MATTÉO</v>
          </cell>
          <cell r="E648">
            <v>3</v>
          </cell>
          <cell r="F648">
            <v>3.34</v>
          </cell>
          <cell r="G648">
            <v>6.95</v>
          </cell>
        </row>
        <row r="649">
          <cell r="B649">
            <v>22107310</v>
          </cell>
          <cell r="C649" t="str">
            <v>SPINDLER</v>
          </cell>
          <cell r="D649" t="str">
            <v>CLARA</v>
          </cell>
          <cell r="E649">
            <v>4</v>
          </cell>
          <cell r="F649" t="str">
            <v>ABI</v>
          </cell>
          <cell r="G649" t="str">
            <v>ABI</v>
          </cell>
        </row>
        <row r="650">
          <cell r="B650">
            <v>22111445</v>
          </cell>
          <cell r="C650" t="str">
            <v>STAALI</v>
          </cell>
          <cell r="D650" t="str">
            <v>MOHAMED</v>
          </cell>
          <cell r="E650">
            <v>6</v>
          </cell>
          <cell r="F650">
            <v>3.15</v>
          </cell>
          <cell r="G650">
            <v>6.9</v>
          </cell>
        </row>
        <row r="651">
          <cell r="B651">
            <v>22014861</v>
          </cell>
          <cell r="C651" t="str">
            <v>STALLER</v>
          </cell>
          <cell r="D651" t="str">
            <v>ROBIN</v>
          </cell>
          <cell r="E651">
            <v>7</v>
          </cell>
          <cell r="F651" t="str">
            <v>ABI</v>
          </cell>
          <cell r="G651" t="str">
            <v>ABI</v>
          </cell>
        </row>
        <row r="652">
          <cell r="B652">
            <v>22111083</v>
          </cell>
          <cell r="C652" t="str">
            <v>STEGER</v>
          </cell>
          <cell r="D652" t="str">
            <v>MELVYN</v>
          </cell>
          <cell r="E652">
            <v>1</v>
          </cell>
          <cell r="F652">
            <v>3.17</v>
          </cell>
          <cell r="G652">
            <v>6.73</v>
          </cell>
        </row>
        <row r="653">
          <cell r="B653">
            <v>22103955</v>
          </cell>
          <cell r="C653" t="str">
            <v>STEIDEL</v>
          </cell>
          <cell r="D653" t="str">
            <v>ERINE</v>
          </cell>
          <cell r="E653">
            <v>3</v>
          </cell>
          <cell r="F653" t="str">
            <v>ABI</v>
          </cell>
          <cell r="G653" t="str">
            <v>ABI</v>
          </cell>
        </row>
        <row r="654">
          <cell r="B654">
            <v>22102067</v>
          </cell>
          <cell r="C654" t="str">
            <v>STEIMER</v>
          </cell>
          <cell r="D654" t="str">
            <v>ELISA</v>
          </cell>
          <cell r="E654">
            <v>3</v>
          </cell>
          <cell r="F654">
            <v>3.57</v>
          </cell>
          <cell r="G654">
            <v>7.89</v>
          </cell>
        </row>
        <row r="655">
          <cell r="B655">
            <v>22107539</v>
          </cell>
          <cell r="C655" t="str">
            <v>STEINBRUNN</v>
          </cell>
          <cell r="D655" t="str">
            <v>MATTHIEU</v>
          </cell>
          <cell r="E655">
            <v>7</v>
          </cell>
          <cell r="F655">
            <v>3.02</v>
          </cell>
          <cell r="G655">
            <v>6.62</v>
          </cell>
        </row>
        <row r="656">
          <cell r="B656">
            <v>22106209</v>
          </cell>
          <cell r="C656" t="str">
            <v>STEINMETZ</v>
          </cell>
          <cell r="D656" t="str">
            <v>ADRIEN</v>
          </cell>
          <cell r="E656">
            <v>6</v>
          </cell>
          <cell r="F656">
            <v>3</v>
          </cell>
          <cell r="G656">
            <v>6.35</v>
          </cell>
        </row>
        <row r="657">
          <cell r="B657">
            <v>22113581</v>
          </cell>
          <cell r="C657" t="str">
            <v>STEPHAN</v>
          </cell>
          <cell r="D657" t="str">
            <v>KILIAN</v>
          </cell>
          <cell r="E657">
            <v>10</v>
          </cell>
          <cell r="F657">
            <v>3.24</v>
          </cell>
          <cell r="G657">
            <v>6.87</v>
          </cell>
        </row>
        <row r="658">
          <cell r="B658">
            <v>22110637</v>
          </cell>
          <cell r="C658" t="str">
            <v>STIEFEL</v>
          </cell>
          <cell r="D658" t="str">
            <v>ANTOINE</v>
          </cell>
          <cell r="E658">
            <v>3</v>
          </cell>
          <cell r="F658">
            <v>3.18</v>
          </cell>
          <cell r="G658">
            <v>6.82</v>
          </cell>
        </row>
        <row r="659">
          <cell r="B659">
            <v>22107637</v>
          </cell>
          <cell r="C659" t="str">
            <v>STILTZ</v>
          </cell>
          <cell r="D659" t="str">
            <v>CORENTIN</v>
          </cell>
          <cell r="E659">
            <v>9</v>
          </cell>
          <cell r="F659">
            <v>3.07</v>
          </cell>
          <cell r="G659">
            <v>6.63</v>
          </cell>
        </row>
        <row r="660">
          <cell r="B660">
            <v>22109660</v>
          </cell>
          <cell r="C660" t="str">
            <v>STIRLING</v>
          </cell>
          <cell r="D660" t="str">
            <v>LÉO</v>
          </cell>
          <cell r="E660">
            <v>1</v>
          </cell>
          <cell r="F660">
            <v>3.21</v>
          </cell>
          <cell r="G660">
            <v>7.02</v>
          </cell>
        </row>
        <row r="661">
          <cell r="B661">
            <v>22107458</v>
          </cell>
          <cell r="C661" t="str">
            <v>STOLL</v>
          </cell>
          <cell r="D661" t="str">
            <v>THOMAS</v>
          </cell>
          <cell r="E661">
            <v>10</v>
          </cell>
          <cell r="F661">
            <v>3.34</v>
          </cell>
          <cell r="G661">
            <v>7.24</v>
          </cell>
        </row>
        <row r="662">
          <cell r="B662">
            <v>22008677</v>
          </cell>
          <cell r="C662" t="str">
            <v>STOMP</v>
          </cell>
          <cell r="D662" t="str">
            <v>KAREL</v>
          </cell>
          <cell r="E662">
            <v>3</v>
          </cell>
          <cell r="F662" t="str">
            <v>ABI</v>
          </cell>
          <cell r="G662" t="str">
            <v>ABI</v>
          </cell>
        </row>
        <row r="663">
          <cell r="B663">
            <v>22110453</v>
          </cell>
          <cell r="C663" t="str">
            <v>STRIEBIG</v>
          </cell>
          <cell r="D663" t="str">
            <v>CEDRIC-SYAM</v>
          </cell>
          <cell r="E663">
            <v>10</v>
          </cell>
          <cell r="F663">
            <v>3.18</v>
          </cell>
          <cell r="G663">
            <v>6.94</v>
          </cell>
        </row>
        <row r="664">
          <cell r="B664">
            <v>22108773</v>
          </cell>
          <cell r="C664" t="str">
            <v>STUCK</v>
          </cell>
          <cell r="D664" t="str">
            <v>EMILIE</v>
          </cell>
          <cell r="E664">
            <v>3</v>
          </cell>
          <cell r="F664">
            <v>3.8</v>
          </cell>
          <cell r="G664">
            <v>8.5299999999999994</v>
          </cell>
        </row>
        <row r="665">
          <cell r="B665">
            <v>22002328</v>
          </cell>
          <cell r="C665" t="str">
            <v>STUMPERT</v>
          </cell>
          <cell r="D665" t="str">
            <v>PAUL</v>
          </cell>
          <cell r="E665">
            <v>10</v>
          </cell>
          <cell r="F665">
            <v>3.2</v>
          </cell>
          <cell r="G665">
            <v>6.71</v>
          </cell>
        </row>
        <row r="666">
          <cell r="B666">
            <v>22106830</v>
          </cell>
          <cell r="C666" t="str">
            <v>SUTTER</v>
          </cell>
          <cell r="D666" t="str">
            <v>GAUTIER</v>
          </cell>
          <cell r="E666">
            <v>3</v>
          </cell>
          <cell r="F666">
            <v>3.18</v>
          </cell>
          <cell r="G666">
            <v>6.87</v>
          </cell>
        </row>
        <row r="667">
          <cell r="B667">
            <v>22109462</v>
          </cell>
          <cell r="C667" t="str">
            <v>TABAKOVIC</v>
          </cell>
          <cell r="D667" t="str">
            <v>KERIM</v>
          </cell>
          <cell r="E667">
            <v>6</v>
          </cell>
          <cell r="F667">
            <v>3.13</v>
          </cell>
          <cell r="G667">
            <v>6.63</v>
          </cell>
        </row>
        <row r="668">
          <cell r="B668">
            <v>22111101</v>
          </cell>
          <cell r="C668" t="str">
            <v>TABARANT</v>
          </cell>
          <cell r="D668" t="str">
            <v>ANYLIA</v>
          </cell>
          <cell r="E668">
            <v>9</v>
          </cell>
          <cell r="F668" t="str">
            <v>ABI</v>
          </cell>
          <cell r="G668" t="str">
            <v>ABI</v>
          </cell>
        </row>
        <row r="669">
          <cell r="B669">
            <v>22109789</v>
          </cell>
          <cell r="C669" t="str">
            <v>TAHRIOUI</v>
          </cell>
          <cell r="D669" t="str">
            <v>IMAD</v>
          </cell>
          <cell r="E669">
            <v>6</v>
          </cell>
          <cell r="F669">
            <v>3.37</v>
          </cell>
          <cell r="G669">
            <v>7.02</v>
          </cell>
        </row>
        <row r="670">
          <cell r="B670">
            <v>22013568</v>
          </cell>
          <cell r="C670" t="str">
            <v>TAKALINE</v>
          </cell>
          <cell r="D670" t="str">
            <v>JAHED</v>
          </cell>
          <cell r="E670">
            <v>3</v>
          </cell>
          <cell r="F670">
            <v>3.16</v>
          </cell>
          <cell r="G670">
            <v>6.61</v>
          </cell>
        </row>
        <row r="671">
          <cell r="B671">
            <v>22109973</v>
          </cell>
          <cell r="C671" t="str">
            <v>TALARICO</v>
          </cell>
          <cell r="D671" t="str">
            <v>SERENA</v>
          </cell>
          <cell r="E671">
            <v>3</v>
          </cell>
          <cell r="F671">
            <v>3.56</v>
          </cell>
          <cell r="G671">
            <v>8.0500000000000007</v>
          </cell>
        </row>
        <row r="672">
          <cell r="B672">
            <v>22105834</v>
          </cell>
          <cell r="C672" t="str">
            <v>TANCELIN</v>
          </cell>
          <cell r="D672" t="str">
            <v>YOAN</v>
          </cell>
          <cell r="E672">
            <v>1</v>
          </cell>
          <cell r="F672">
            <v>3.49</v>
          </cell>
          <cell r="G672">
            <v>7.26</v>
          </cell>
        </row>
        <row r="673">
          <cell r="B673">
            <v>22114296</v>
          </cell>
          <cell r="C673" t="str">
            <v>TARRAPEY</v>
          </cell>
          <cell r="D673" t="str">
            <v>QUENTIN</v>
          </cell>
          <cell r="E673">
            <v>10</v>
          </cell>
          <cell r="F673">
            <v>3.34</v>
          </cell>
          <cell r="G673">
            <v>7.33</v>
          </cell>
        </row>
        <row r="674">
          <cell r="B674">
            <v>22020240</v>
          </cell>
          <cell r="C674" t="str">
            <v>TAVAKOLI</v>
          </cell>
          <cell r="D674" t="str">
            <v>ZARAH</v>
          </cell>
          <cell r="E674">
            <v>10</v>
          </cell>
          <cell r="F674">
            <v>3.72</v>
          </cell>
          <cell r="G674">
            <v>8.2100000000000009</v>
          </cell>
        </row>
        <row r="675">
          <cell r="B675">
            <v>22008848</v>
          </cell>
          <cell r="C675" t="str">
            <v>TAVERNARO</v>
          </cell>
          <cell r="D675" t="str">
            <v>NICOLAS</v>
          </cell>
          <cell r="E675">
            <v>6</v>
          </cell>
          <cell r="F675">
            <v>3.1</v>
          </cell>
          <cell r="G675">
            <v>6.55</v>
          </cell>
        </row>
        <row r="676">
          <cell r="B676">
            <v>21815822</v>
          </cell>
          <cell r="C676" t="str">
            <v>TAYEBI</v>
          </cell>
          <cell r="D676" t="str">
            <v>ILIAS</v>
          </cell>
          <cell r="E676">
            <v>8</v>
          </cell>
          <cell r="F676">
            <v>3.5</v>
          </cell>
          <cell r="G676">
            <v>7.47</v>
          </cell>
        </row>
        <row r="677">
          <cell r="B677">
            <v>22110699</v>
          </cell>
          <cell r="C677" t="str">
            <v>TAZABAEV</v>
          </cell>
          <cell r="D677" t="str">
            <v>ADAM</v>
          </cell>
          <cell r="E677">
            <v>7</v>
          </cell>
          <cell r="F677">
            <v>3.2</v>
          </cell>
          <cell r="G677">
            <v>6.85</v>
          </cell>
        </row>
        <row r="678">
          <cell r="B678">
            <v>22103245</v>
          </cell>
          <cell r="C678" t="str">
            <v>TEIKEMEIER</v>
          </cell>
          <cell r="D678" t="str">
            <v>COLIN</v>
          </cell>
          <cell r="E678">
            <v>7</v>
          </cell>
          <cell r="F678" t="str">
            <v>ABI</v>
          </cell>
          <cell r="G678" t="str">
            <v>ABI</v>
          </cell>
        </row>
        <row r="679">
          <cell r="B679">
            <v>22108086</v>
          </cell>
          <cell r="C679" t="str">
            <v>TEIXEIRA DE SOUSA</v>
          </cell>
          <cell r="D679" t="str">
            <v>ANDRÉ</v>
          </cell>
          <cell r="E679">
            <v>9</v>
          </cell>
          <cell r="F679">
            <v>2.96</v>
          </cell>
          <cell r="G679">
            <v>6.37</v>
          </cell>
        </row>
        <row r="680">
          <cell r="B680">
            <v>22115672</v>
          </cell>
          <cell r="C680" t="str">
            <v>TERMINN</v>
          </cell>
          <cell r="D680" t="str">
            <v>QUENTIN</v>
          </cell>
          <cell r="E680">
            <v>3</v>
          </cell>
          <cell r="F680">
            <v>3.67</v>
          </cell>
          <cell r="G680">
            <v>7.82</v>
          </cell>
        </row>
        <row r="681">
          <cell r="B681">
            <v>22106072</v>
          </cell>
          <cell r="C681" t="str">
            <v>TISSERAND</v>
          </cell>
          <cell r="D681" t="str">
            <v>ESTELLE</v>
          </cell>
          <cell r="E681">
            <v>10</v>
          </cell>
          <cell r="F681">
            <v>3.69</v>
          </cell>
          <cell r="G681">
            <v>8.2200000000000006</v>
          </cell>
        </row>
        <row r="682">
          <cell r="B682">
            <v>22120144</v>
          </cell>
          <cell r="C682" t="str">
            <v>TJON A PAN</v>
          </cell>
          <cell r="D682" t="str">
            <v>TIMOTHY</v>
          </cell>
          <cell r="E682">
            <v>2</v>
          </cell>
          <cell r="F682" t="str">
            <v>ABI</v>
          </cell>
          <cell r="G682" t="str">
            <v>ABI</v>
          </cell>
        </row>
        <row r="683">
          <cell r="B683">
            <v>22116375</v>
          </cell>
          <cell r="C683" t="str">
            <v>TONELLI</v>
          </cell>
          <cell r="D683" t="str">
            <v>VICTOR</v>
          </cell>
          <cell r="E683">
            <v>5</v>
          </cell>
          <cell r="F683">
            <v>3.18</v>
          </cell>
          <cell r="G683">
            <v>6.79</v>
          </cell>
        </row>
        <row r="684">
          <cell r="B684">
            <v>22012221</v>
          </cell>
          <cell r="C684" t="str">
            <v>TOSSA GBEGO</v>
          </cell>
          <cell r="D684" t="str">
            <v>PASCAL</v>
          </cell>
          <cell r="E684">
            <v>1</v>
          </cell>
          <cell r="F684" t="str">
            <v>ABI</v>
          </cell>
          <cell r="G684" t="str">
            <v>ABI</v>
          </cell>
        </row>
        <row r="685">
          <cell r="B685">
            <v>22112382</v>
          </cell>
          <cell r="C685" t="str">
            <v>TOUIS</v>
          </cell>
          <cell r="D685" t="str">
            <v>JILLALI</v>
          </cell>
          <cell r="E685">
            <v>6</v>
          </cell>
          <cell r="F685">
            <v>3</v>
          </cell>
          <cell r="G685">
            <v>6.42</v>
          </cell>
        </row>
        <row r="686">
          <cell r="B686">
            <v>22112942</v>
          </cell>
          <cell r="C686" t="str">
            <v>TOURKI</v>
          </cell>
          <cell r="D686" t="str">
            <v>ZIED</v>
          </cell>
          <cell r="E686">
            <v>10</v>
          </cell>
          <cell r="F686">
            <v>3.54</v>
          </cell>
          <cell r="G686">
            <v>7.82</v>
          </cell>
        </row>
        <row r="687">
          <cell r="B687">
            <v>22004913</v>
          </cell>
          <cell r="C687" t="str">
            <v>TRANG</v>
          </cell>
          <cell r="D687" t="str">
            <v>JOHNNY</v>
          </cell>
          <cell r="E687">
            <v>3</v>
          </cell>
          <cell r="F687" t="str">
            <v>ABI</v>
          </cell>
          <cell r="G687" t="str">
            <v>ABI</v>
          </cell>
        </row>
        <row r="688">
          <cell r="B688">
            <v>22018168</v>
          </cell>
          <cell r="C688" t="str">
            <v>TRAORE</v>
          </cell>
          <cell r="D688" t="str">
            <v>DAVID</v>
          </cell>
          <cell r="E688">
            <v>8</v>
          </cell>
          <cell r="F688" t="str">
            <v>ABI</v>
          </cell>
          <cell r="G688" t="str">
            <v>ABI</v>
          </cell>
        </row>
        <row r="689">
          <cell r="B689">
            <v>21907926</v>
          </cell>
          <cell r="C689" t="str">
            <v>TRIPODI</v>
          </cell>
          <cell r="D689" t="str">
            <v>MATTÉO</v>
          </cell>
          <cell r="E689">
            <v>10</v>
          </cell>
          <cell r="F689" t="str">
            <v>ABI</v>
          </cell>
          <cell r="G689" t="str">
            <v>ABI</v>
          </cell>
        </row>
        <row r="690">
          <cell r="B690">
            <v>22013642</v>
          </cell>
          <cell r="C690" t="str">
            <v>TRIPOTIN</v>
          </cell>
          <cell r="D690" t="str">
            <v>EMILE</v>
          </cell>
          <cell r="E690">
            <v>3</v>
          </cell>
          <cell r="F690">
            <v>3.3</v>
          </cell>
          <cell r="G690">
            <v>6.66</v>
          </cell>
        </row>
        <row r="691">
          <cell r="B691">
            <v>22106747</v>
          </cell>
          <cell r="C691" t="str">
            <v>TROADEC</v>
          </cell>
          <cell r="D691" t="str">
            <v>ERWAN</v>
          </cell>
          <cell r="E691">
            <v>9</v>
          </cell>
          <cell r="F691">
            <v>3.14</v>
          </cell>
          <cell r="G691">
            <v>6.62</v>
          </cell>
        </row>
        <row r="692">
          <cell r="B692">
            <v>22112497</v>
          </cell>
          <cell r="C692" t="str">
            <v>TROG</v>
          </cell>
          <cell r="D692" t="str">
            <v>PHILIPPE</v>
          </cell>
          <cell r="E692">
            <v>3</v>
          </cell>
          <cell r="F692">
            <v>3.25</v>
          </cell>
          <cell r="G692">
            <v>6.81</v>
          </cell>
        </row>
        <row r="693">
          <cell r="B693">
            <v>22113742</v>
          </cell>
          <cell r="C693" t="str">
            <v>TSCHAN</v>
          </cell>
          <cell r="D693" t="str">
            <v>LEA</v>
          </cell>
          <cell r="E693">
            <v>10</v>
          </cell>
          <cell r="F693">
            <v>3.67</v>
          </cell>
          <cell r="G693">
            <v>8.07</v>
          </cell>
        </row>
        <row r="694">
          <cell r="B694">
            <v>22104211</v>
          </cell>
          <cell r="C694" t="str">
            <v>TSCHEDERNIG</v>
          </cell>
          <cell r="D694" t="str">
            <v>YANIS</v>
          </cell>
          <cell r="E694">
            <v>9</v>
          </cell>
          <cell r="F694">
            <v>3.01</v>
          </cell>
          <cell r="G694">
            <v>6.47</v>
          </cell>
        </row>
        <row r="695">
          <cell r="B695">
            <v>22110358</v>
          </cell>
          <cell r="C695" t="str">
            <v>TUNA</v>
          </cell>
          <cell r="D695" t="str">
            <v>SEMIH</v>
          </cell>
          <cell r="E695">
            <v>7</v>
          </cell>
          <cell r="F695">
            <v>3.11</v>
          </cell>
          <cell r="G695">
            <v>6.62</v>
          </cell>
        </row>
        <row r="696">
          <cell r="B696">
            <v>22111854</v>
          </cell>
          <cell r="C696" t="str">
            <v>TURANSZKY-HUSSER</v>
          </cell>
          <cell r="D696" t="str">
            <v>MELISSA</v>
          </cell>
          <cell r="E696">
            <v>3</v>
          </cell>
          <cell r="F696">
            <v>3.84</v>
          </cell>
          <cell r="G696">
            <v>8.68</v>
          </cell>
        </row>
        <row r="697">
          <cell r="B697">
            <v>22104090</v>
          </cell>
          <cell r="C697" t="str">
            <v>ÜNAL</v>
          </cell>
          <cell r="D697" t="str">
            <v>KAAN</v>
          </cell>
          <cell r="E697">
            <v>6</v>
          </cell>
          <cell r="F697">
            <v>3.35</v>
          </cell>
          <cell r="G697">
            <v>7.17</v>
          </cell>
        </row>
        <row r="698">
          <cell r="B698">
            <v>22100150</v>
          </cell>
          <cell r="C698" t="str">
            <v>VACANT</v>
          </cell>
          <cell r="D698" t="str">
            <v>LÉA</v>
          </cell>
          <cell r="E698">
            <v>6</v>
          </cell>
          <cell r="F698">
            <v>3.58</v>
          </cell>
          <cell r="G698">
            <v>7.74</v>
          </cell>
        </row>
        <row r="699">
          <cell r="B699">
            <v>22109908</v>
          </cell>
          <cell r="C699" t="str">
            <v>VAGNER</v>
          </cell>
          <cell r="D699" t="str">
            <v>INES</v>
          </cell>
          <cell r="E699">
            <v>10</v>
          </cell>
          <cell r="F699">
            <v>3.38</v>
          </cell>
          <cell r="G699">
            <v>7.4</v>
          </cell>
        </row>
        <row r="700">
          <cell r="B700">
            <v>22006058</v>
          </cell>
          <cell r="C700" t="str">
            <v>VALIBOUZE</v>
          </cell>
          <cell r="D700" t="str">
            <v>LÉO</v>
          </cell>
          <cell r="E700">
            <v>1</v>
          </cell>
          <cell r="F700">
            <v>3.14</v>
          </cell>
          <cell r="G700">
            <v>6.59</v>
          </cell>
        </row>
        <row r="701">
          <cell r="B701">
            <v>22006500</v>
          </cell>
          <cell r="C701" t="str">
            <v>VALLOT</v>
          </cell>
          <cell r="D701" t="str">
            <v>CLÉMENT</v>
          </cell>
          <cell r="E701">
            <v>4</v>
          </cell>
          <cell r="F701" t="str">
            <v>ABI</v>
          </cell>
          <cell r="G701" t="str">
            <v>ABI</v>
          </cell>
        </row>
        <row r="702">
          <cell r="B702">
            <v>22108240</v>
          </cell>
          <cell r="C702" t="str">
            <v>VALYNSEELE</v>
          </cell>
          <cell r="D702" t="str">
            <v>YANN</v>
          </cell>
          <cell r="E702">
            <v>10</v>
          </cell>
          <cell r="F702">
            <v>3.03</v>
          </cell>
          <cell r="G702">
            <v>6.54</v>
          </cell>
        </row>
        <row r="703">
          <cell r="B703">
            <v>22003623</v>
          </cell>
          <cell r="C703" t="str">
            <v>VO</v>
          </cell>
          <cell r="D703" t="str">
            <v>MEGHAN</v>
          </cell>
          <cell r="E703">
            <v>1</v>
          </cell>
          <cell r="F703" t="str">
            <v>ABI</v>
          </cell>
          <cell r="G703" t="str">
            <v>ABI</v>
          </cell>
        </row>
        <row r="704">
          <cell r="B704">
            <v>50200386</v>
          </cell>
          <cell r="C704" t="str">
            <v>VOGEL</v>
          </cell>
          <cell r="D704" t="str">
            <v>GREGORY</v>
          </cell>
          <cell r="E704">
            <v>8</v>
          </cell>
          <cell r="F704" t="str">
            <v>ABI</v>
          </cell>
          <cell r="G704" t="str">
            <v>ABI</v>
          </cell>
        </row>
        <row r="705">
          <cell r="B705">
            <v>22108340</v>
          </cell>
          <cell r="C705" t="str">
            <v>WABARTHA</v>
          </cell>
          <cell r="D705" t="str">
            <v>MARTIN</v>
          </cell>
          <cell r="E705">
            <v>10</v>
          </cell>
          <cell r="F705">
            <v>2.95</v>
          </cell>
          <cell r="G705">
            <v>6.34</v>
          </cell>
        </row>
        <row r="706">
          <cell r="B706">
            <v>22112368</v>
          </cell>
          <cell r="C706" t="str">
            <v>WACK</v>
          </cell>
          <cell r="D706" t="str">
            <v>TOMI</v>
          </cell>
          <cell r="E706">
            <v>10</v>
          </cell>
          <cell r="F706">
            <v>3.4</v>
          </cell>
          <cell r="G706">
            <v>7.32</v>
          </cell>
        </row>
        <row r="707">
          <cell r="B707">
            <v>22108271</v>
          </cell>
          <cell r="C707" t="str">
            <v>WAGNER</v>
          </cell>
          <cell r="D707" t="str">
            <v>CYPRIEN</v>
          </cell>
          <cell r="E707">
            <v>5</v>
          </cell>
          <cell r="F707">
            <v>3.32</v>
          </cell>
          <cell r="G707">
            <v>7.21</v>
          </cell>
        </row>
        <row r="708">
          <cell r="B708">
            <v>22007470</v>
          </cell>
          <cell r="C708" t="str">
            <v>WASSER</v>
          </cell>
          <cell r="D708" t="str">
            <v>YANNIS</v>
          </cell>
          <cell r="E708">
            <v>4</v>
          </cell>
          <cell r="F708" t="str">
            <v>ABI</v>
          </cell>
          <cell r="G708" t="str">
            <v>ABI</v>
          </cell>
        </row>
        <row r="709">
          <cell r="B709">
            <v>22003725</v>
          </cell>
          <cell r="C709" t="str">
            <v>WATRIN</v>
          </cell>
          <cell r="D709" t="str">
            <v>ANASTASIA</v>
          </cell>
          <cell r="E709">
            <v>4</v>
          </cell>
          <cell r="F709" t="str">
            <v>ABI</v>
          </cell>
          <cell r="G709" t="str">
            <v>ABI</v>
          </cell>
        </row>
        <row r="710">
          <cell r="B710">
            <v>22010160</v>
          </cell>
          <cell r="C710" t="str">
            <v>WATZKY</v>
          </cell>
          <cell r="D710" t="str">
            <v>EMMANUELLE</v>
          </cell>
          <cell r="E710">
            <v>10</v>
          </cell>
          <cell r="F710" t="str">
            <v>ABI</v>
          </cell>
          <cell r="G710" t="str">
            <v>ABI</v>
          </cell>
        </row>
        <row r="711">
          <cell r="B711">
            <v>22110511</v>
          </cell>
          <cell r="C711" t="str">
            <v>WEBER</v>
          </cell>
          <cell r="D711" t="str">
            <v>PIERRE</v>
          </cell>
          <cell r="E711">
            <v>4</v>
          </cell>
          <cell r="F711">
            <v>3.19</v>
          </cell>
          <cell r="G711">
            <v>6.71</v>
          </cell>
        </row>
        <row r="712">
          <cell r="B712">
            <v>22106540</v>
          </cell>
          <cell r="C712" t="str">
            <v>WEEBER</v>
          </cell>
          <cell r="D712" t="str">
            <v>EMILIE</v>
          </cell>
          <cell r="E712">
            <v>10</v>
          </cell>
          <cell r="F712">
            <v>3.69</v>
          </cell>
          <cell r="G712">
            <v>8.27</v>
          </cell>
        </row>
        <row r="713">
          <cell r="B713">
            <v>22109794</v>
          </cell>
          <cell r="C713" t="str">
            <v>WEINZAEPFLEN</v>
          </cell>
          <cell r="D713" t="str">
            <v>EMERIC</v>
          </cell>
          <cell r="E713">
            <v>10</v>
          </cell>
          <cell r="F713">
            <v>3.04</v>
          </cell>
          <cell r="G713">
            <v>6.5</v>
          </cell>
        </row>
        <row r="714">
          <cell r="B714">
            <v>22117150</v>
          </cell>
          <cell r="C714" t="str">
            <v>WEISS</v>
          </cell>
          <cell r="D714" t="str">
            <v>EMMY</v>
          </cell>
          <cell r="E714">
            <v>8</v>
          </cell>
          <cell r="F714">
            <v>4.01</v>
          </cell>
          <cell r="G714">
            <v>9.06</v>
          </cell>
        </row>
        <row r="715">
          <cell r="B715">
            <v>22010246</v>
          </cell>
          <cell r="C715" t="str">
            <v>WEISS</v>
          </cell>
          <cell r="D715" t="str">
            <v>LÉO</v>
          </cell>
          <cell r="E715">
            <v>6</v>
          </cell>
          <cell r="F715">
            <v>3.13</v>
          </cell>
          <cell r="G715">
            <v>6.53</v>
          </cell>
        </row>
        <row r="716">
          <cell r="B716">
            <v>21907437</v>
          </cell>
          <cell r="C716" t="str">
            <v>WENDLING</v>
          </cell>
          <cell r="D716" t="str">
            <v>ROBIN</v>
          </cell>
          <cell r="E716">
            <v>4</v>
          </cell>
          <cell r="F716" t="str">
            <v>ABI</v>
          </cell>
          <cell r="G716" t="str">
            <v>ABI</v>
          </cell>
        </row>
        <row r="717">
          <cell r="B717">
            <v>22109161</v>
          </cell>
          <cell r="C717" t="str">
            <v>WETZEL-KALTENBRUN</v>
          </cell>
          <cell r="D717" t="str">
            <v>CLÉMENT</v>
          </cell>
          <cell r="E717">
            <v>4</v>
          </cell>
          <cell r="F717">
            <v>3.21</v>
          </cell>
          <cell r="G717">
            <v>7.06</v>
          </cell>
        </row>
        <row r="718">
          <cell r="B718">
            <v>22104708</v>
          </cell>
          <cell r="C718" t="str">
            <v>WILHELM</v>
          </cell>
          <cell r="D718" t="str">
            <v>THIBAULT</v>
          </cell>
          <cell r="E718">
            <v>5</v>
          </cell>
          <cell r="F718">
            <v>3.26</v>
          </cell>
          <cell r="G718">
            <v>6.99</v>
          </cell>
        </row>
        <row r="719">
          <cell r="B719">
            <v>22107186</v>
          </cell>
          <cell r="C719" t="str">
            <v>WILLKOMM</v>
          </cell>
          <cell r="D719" t="str">
            <v>LISE</v>
          </cell>
          <cell r="E719">
            <v>5</v>
          </cell>
          <cell r="F719">
            <v>3.74</v>
          </cell>
          <cell r="G719">
            <v>7.88</v>
          </cell>
        </row>
        <row r="720">
          <cell r="B720">
            <v>22112087</v>
          </cell>
          <cell r="C720" t="str">
            <v>WIRCKEL</v>
          </cell>
          <cell r="D720" t="str">
            <v>TIMOTHEE</v>
          </cell>
          <cell r="E720">
            <v>3</v>
          </cell>
          <cell r="F720">
            <v>3.28</v>
          </cell>
          <cell r="G720">
            <v>6.87</v>
          </cell>
        </row>
        <row r="721">
          <cell r="B721">
            <v>22003883</v>
          </cell>
          <cell r="C721" t="str">
            <v>WITTMER</v>
          </cell>
          <cell r="D721" t="str">
            <v>NICOLAS</v>
          </cell>
          <cell r="E721">
            <v>7</v>
          </cell>
          <cell r="F721">
            <v>3.1</v>
          </cell>
          <cell r="G721">
            <v>6.53</v>
          </cell>
        </row>
        <row r="722">
          <cell r="B722">
            <v>22002955</v>
          </cell>
          <cell r="C722" t="str">
            <v>WOELFL</v>
          </cell>
          <cell r="D722" t="str">
            <v>VALENTIN</v>
          </cell>
          <cell r="E722">
            <v>3</v>
          </cell>
          <cell r="F722" t="str">
            <v>ABI</v>
          </cell>
          <cell r="G722" t="str">
            <v>ABI</v>
          </cell>
        </row>
        <row r="723">
          <cell r="B723">
            <v>22108104</v>
          </cell>
          <cell r="C723" t="str">
            <v>WOLFF</v>
          </cell>
          <cell r="D723" t="str">
            <v>ALEXANDRE</v>
          </cell>
          <cell r="E723">
            <v>7</v>
          </cell>
          <cell r="F723">
            <v>3.07</v>
          </cell>
          <cell r="G723">
            <v>6.7</v>
          </cell>
        </row>
        <row r="724">
          <cell r="B724">
            <v>22118439</v>
          </cell>
          <cell r="C724" t="str">
            <v>WURTZ</v>
          </cell>
          <cell r="D724" t="str">
            <v>LOÏC</v>
          </cell>
          <cell r="E724">
            <v>7</v>
          </cell>
          <cell r="F724" t="str">
            <v>ABI</v>
          </cell>
          <cell r="G724" t="str">
            <v>ABI</v>
          </cell>
        </row>
        <row r="725">
          <cell r="B725">
            <v>22120840</v>
          </cell>
          <cell r="C725" t="str">
            <v xml:space="preserve">YANAL </v>
          </cell>
          <cell r="D725" t="str">
            <v>MUSTAPHA</v>
          </cell>
          <cell r="E725">
            <v>1</v>
          </cell>
          <cell r="F725">
            <v>3.54</v>
          </cell>
          <cell r="G725">
            <v>7.44</v>
          </cell>
        </row>
        <row r="726">
          <cell r="B726">
            <v>22003194</v>
          </cell>
          <cell r="C726" t="str">
            <v>YANG</v>
          </cell>
          <cell r="D726" t="str">
            <v>DAVID</v>
          </cell>
          <cell r="E726">
            <v>7</v>
          </cell>
          <cell r="F726" t="str">
            <v>ABI</v>
          </cell>
          <cell r="G726" t="str">
            <v>ABI</v>
          </cell>
        </row>
        <row r="727">
          <cell r="B727">
            <v>22122644</v>
          </cell>
          <cell r="C727" t="str">
            <v>YERN</v>
          </cell>
          <cell r="D727" t="str">
            <v>ALEXANDRE</v>
          </cell>
          <cell r="E727">
            <v>7</v>
          </cell>
          <cell r="F727">
            <v>3.14</v>
          </cell>
          <cell r="G727">
            <v>6.5</v>
          </cell>
        </row>
        <row r="728">
          <cell r="B728">
            <v>22109082</v>
          </cell>
          <cell r="C728" t="str">
            <v>ZACHER</v>
          </cell>
          <cell r="D728" t="str">
            <v>ANTOINE</v>
          </cell>
          <cell r="E728">
            <v>5</v>
          </cell>
          <cell r="F728">
            <v>3.44</v>
          </cell>
          <cell r="G728">
            <v>7.33</v>
          </cell>
        </row>
        <row r="729">
          <cell r="B729">
            <v>22114415</v>
          </cell>
          <cell r="C729" t="str">
            <v>ZANETTI</v>
          </cell>
          <cell r="D729" t="str">
            <v>ELIO</v>
          </cell>
          <cell r="E729">
            <v>8</v>
          </cell>
          <cell r="F729">
            <v>3.27</v>
          </cell>
          <cell r="G729">
            <v>7.04</v>
          </cell>
        </row>
        <row r="730">
          <cell r="B730">
            <v>22107852</v>
          </cell>
          <cell r="C730" t="str">
            <v>ZARZOURI</v>
          </cell>
          <cell r="D730" t="str">
            <v>YOUNES</v>
          </cell>
          <cell r="E730">
            <v>6</v>
          </cell>
          <cell r="F730">
            <v>3.05</v>
          </cell>
          <cell r="G730">
            <v>6.43</v>
          </cell>
        </row>
        <row r="731">
          <cell r="B731">
            <v>22107014</v>
          </cell>
          <cell r="C731" t="str">
            <v>ZIEGLER</v>
          </cell>
          <cell r="D731" t="str">
            <v>GILLES</v>
          </cell>
          <cell r="E731">
            <v>10</v>
          </cell>
          <cell r="F731">
            <v>3.26</v>
          </cell>
          <cell r="G731">
            <v>7.19</v>
          </cell>
        </row>
        <row r="732">
          <cell r="B732">
            <v>22106796</v>
          </cell>
          <cell r="C732" t="str">
            <v>ZIMMER</v>
          </cell>
          <cell r="D732" t="str">
            <v>BAPTISTE</v>
          </cell>
          <cell r="E732">
            <v>4</v>
          </cell>
          <cell r="F732">
            <v>3.05</v>
          </cell>
          <cell r="G732">
            <v>6.61</v>
          </cell>
        </row>
        <row r="733">
          <cell r="B733">
            <v>22105551</v>
          </cell>
          <cell r="C733" t="str">
            <v>ZIMMERMANN</v>
          </cell>
          <cell r="D733" t="str">
            <v>JÉRÔME</v>
          </cell>
          <cell r="E733">
            <v>7</v>
          </cell>
          <cell r="F733">
            <v>3.39</v>
          </cell>
          <cell r="G733">
            <v>7.18</v>
          </cell>
        </row>
        <row r="734">
          <cell r="B734">
            <v>22122722</v>
          </cell>
          <cell r="C734" t="str">
            <v>ZOELLER</v>
          </cell>
          <cell r="D734" t="str">
            <v>JONATHAN</v>
          </cell>
          <cell r="E734">
            <v>1</v>
          </cell>
          <cell r="F734">
            <v>3.32</v>
          </cell>
          <cell r="G734">
            <v>6.99</v>
          </cell>
        </row>
      </sheetData>
      <sheetData sheetId="6">
        <row r="3">
          <cell r="B3">
            <v>21819964</v>
          </cell>
          <cell r="C3" t="str">
            <v>ABOU EL HASSEN</v>
          </cell>
          <cell r="D3" t="str">
            <v>ABDELKARIM</v>
          </cell>
          <cell r="E3">
            <v>2</v>
          </cell>
          <cell r="F3" t="str">
            <v>ABI</v>
          </cell>
        </row>
        <row r="4">
          <cell r="B4">
            <v>22004989</v>
          </cell>
          <cell r="C4" t="str">
            <v>ACAR</v>
          </cell>
          <cell r="D4" t="str">
            <v>AYLA</v>
          </cell>
          <cell r="E4">
            <v>3</v>
          </cell>
          <cell r="F4" t="str">
            <v>ABI</v>
          </cell>
        </row>
        <row r="5">
          <cell r="B5">
            <v>22102162</v>
          </cell>
          <cell r="C5" t="str">
            <v>ADAM</v>
          </cell>
          <cell r="D5" t="str">
            <v>MARINE</v>
          </cell>
          <cell r="E5">
            <v>6</v>
          </cell>
          <cell r="F5">
            <v>4</v>
          </cell>
        </row>
        <row r="6">
          <cell r="B6">
            <v>22105696</v>
          </cell>
          <cell r="C6" t="str">
            <v>AFFENBERGER</v>
          </cell>
          <cell r="D6" t="str">
            <v>LUKA</v>
          </cell>
          <cell r="E6">
            <v>4</v>
          </cell>
          <cell r="F6">
            <v>8</v>
          </cell>
        </row>
        <row r="7">
          <cell r="B7">
            <v>22110212</v>
          </cell>
          <cell r="C7" t="str">
            <v>AHMED BOUDOUDA</v>
          </cell>
          <cell r="D7" t="str">
            <v>YACINE</v>
          </cell>
          <cell r="E7">
            <v>9</v>
          </cell>
          <cell r="F7">
            <v>3</v>
          </cell>
        </row>
        <row r="8">
          <cell r="B8">
            <v>22008701</v>
          </cell>
          <cell r="C8" t="str">
            <v>AHRENS</v>
          </cell>
          <cell r="D8" t="str">
            <v>CÉCILIA</v>
          </cell>
          <cell r="E8">
            <v>4</v>
          </cell>
          <cell r="F8" t="str">
            <v>ABI</v>
          </cell>
        </row>
        <row r="9">
          <cell r="B9">
            <v>22108692</v>
          </cell>
          <cell r="C9" t="str">
            <v>AIT JLOULAT</v>
          </cell>
          <cell r="D9" t="str">
            <v>ZAYD</v>
          </cell>
          <cell r="E9">
            <v>3</v>
          </cell>
          <cell r="F9" t="str">
            <v>ABI</v>
          </cell>
        </row>
        <row r="10">
          <cell r="B10">
            <v>22105851</v>
          </cell>
          <cell r="C10" t="str">
            <v>AJENOE</v>
          </cell>
          <cell r="D10" t="str">
            <v>SYLKK</v>
          </cell>
          <cell r="E10">
            <v>9</v>
          </cell>
          <cell r="F10">
            <v>2</v>
          </cell>
        </row>
        <row r="11">
          <cell r="B11">
            <v>22016106</v>
          </cell>
          <cell r="C11" t="str">
            <v>AKBAL</v>
          </cell>
          <cell r="D11" t="str">
            <v>ERWIN</v>
          </cell>
          <cell r="E11">
            <v>8</v>
          </cell>
          <cell r="F11" t="str">
            <v>ABI</v>
          </cell>
        </row>
        <row r="12">
          <cell r="B12">
            <v>22115080</v>
          </cell>
          <cell r="C12" t="str">
            <v>ALEMSHIRAZI</v>
          </cell>
          <cell r="D12" t="str">
            <v>SEYEDEH YASAMAN</v>
          </cell>
          <cell r="E12">
            <v>7</v>
          </cell>
          <cell r="F12">
            <v>10</v>
          </cell>
        </row>
        <row r="13">
          <cell r="B13">
            <v>22111172</v>
          </cell>
          <cell r="C13" t="str">
            <v>ALJAF</v>
          </cell>
          <cell r="D13" t="str">
            <v>AHMAD</v>
          </cell>
          <cell r="E13">
            <v>5</v>
          </cell>
          <cell r="F13">
            <v>5</v>
          </cell>
        </row>
        <row r="14">
          <cell r="B14">
            <v>22107414</v>
          </cell>
          <cell r="C14" t="str">
            <v>ALLAND</v>
          </cell>
          <cell r="D14" t="str">
            <v>EMILE</v>
          </cell>
          <cell r="E14">
            <v>2</v>
          </cell>
          <cell r="F14">
            <v>1</v>
          </cell>
        </row>
        <row r="15">
          <cell r="B15">
            <v>22005960</v>
          </cell>
          <cell r="C15" t="str">
            <v>ALRIC</v>
          </cell>
          <cell r="D15" t="str">
            <v>MARIO</v>
          </cell>
          <cell r="E15">
            <v>8</v>
          </cell>
          <cell r="F15">
            <v>5</v>
          </cell>
        </row>
        <row r="16">
          <cell r="B16">
            <v>22121589</v>
          </cell>
          <cell r="C16" t="str">
            <v>AMBOS</v>
          </cell>
          <cell r="D16" t="str">
            <v>DORYAN</v>
          </cell>
          <cell r="E16">
            <v>10</v>
          </cell>
          <cell r="F16">
            <v>10</v>
          </cell>
        </row>
        <row r="17">
          <cell r="B17">
            <v>22122426</v>
          </cell>
          <cell r="C17" t="str">
            <v>AMRANI</v>
          </cell>
          <cell r="D17" t="str">
            <v>ZAKARYA</v>
          </cell>
          <cell r="E17">
            <v>8</v>
          </cell>
          <cell r="F17">
            <v>10</v>
          </cell>
        </row>
        <row r="18">
          <cell r="B18">
            <v>22107974</v>
          </cell>
          <cell r="C18" t="str">
            <v>ANDRÉ</v>
          </cell>
          <cell r="D18" t="str">
            <v>CAMILLE</v>
          </cell>
          <cell r="E18">
            <v>6</v>
          </cell>
          <cell r="F18">
            <v>5</v>
          </cell>
        </row>
        <row r="19">
          <cell r="B19">
            <v>22112812</v>
          </cell>
          <cell r="C19" t="str">
            <v>ANDRES</v>
          </cell>
          <cell r="D19" t="str">
            <v>LENNY</v>
          </cell>
          <cell r="E19">
            <v>7</v>
          </cell>
          <cell r="F19">
            <v>5</v>
          </cell>
        </row>
        <row r="20">
          <cell r="B20">
            <v>22119455</v>
          </cell>
          <cell r="C20" t="str">
            <v>ANDRIAMAMPIANINA</v>
          </cell>
          <cell r="D20" t="str">
            <v>TOKY</v>
          </cell>
          <cell r="E20">
            <v>8</v>
          </cell>
          <cell r="F20">
            <v>5</v>
          </cell>
        </row>
        <row r="21">
          <cell r="B21">
            <v>22113521</v>
          </cell>
          <cell r="C21" t="str">
            <v>ARNOLD</v>
          </cell>
          <cell r="D21" t="str">
            <v>ROMUALD</v>
          </cell>
          <cell r="E21">
            <v>9</v>
          </cell>
          <cell r="F21">
            <v>5</v>
          </cell>
        </row>
        <row r="22">
          <cell r="B22">
            <v>22005114</v>
          </cell>
          <cell r="C22" t="str">
            <v>ASLAN</v>
          </cell>
          <cell r="D22" t="str">
            <v>OZAN</v>
          </cell>
          <cell r="E22">
            <v>3</v>
          </cell>
          <cell r="F22" t="str">
            <v>ABI</v>
          </cell>
        </row>
        <row r="23">
          <cell r="B23">
            <v>22103342</v>
          </cell>
          <cell r="C23" t="str">
            <v>AUBUT</v>
          </cell>
          <cell r="D23" t="str">
            <v>SAMUEL</v>
          </cell>
          <cell r="E23">
            <v>3</v>
          </cell>
          <cell r="F23">
            <v>10</v>
          </cell>
        </row>
        <row r="24">
          <cell r="B24">
            <v>22101788</v>
          </cell>
          <cell r="C24" t="str">
            <v>AVAYSOV</v>
          </cell>
          <cell r="D24" t="str">
            <v>MANSUR</v>
          </cell>
          <cell r="E24">
            <v>3</v>
          </cell>
          <cell r="F24">
            <v>2</v>
          </cell>
        </row>
        <row r="25">
          <cell r="B25">
            <v>22120074</v>
          </cell>
          <cell r="C25" t="str">
            <v>AVOINE</v>
          </cell>
          <cell r="D25" t="str">
            <v>Milo</v>
          </cell>
          <cell r="E25">
            <v>3</v>
          </cell>
          <cell r="F25">
            <v>2</v>
          </cell>
        </row>
        <row r="26">
          <cell r="B26">
            <v>22106534</v>
          </cell>
          <cell r="C26" t="str">
            <v>BADER</v>
          </cell>
          <cell r="D26" t="str">
            <v>THIBAULT</v>
          </cell>
          <cell r="E26">
            <v>9</v>
          </cell>
          <cell r="F26">
            <v>6</v>
          </cell>
        </row>
        <row r="27">
          <cell r="B27">
            <v>22103595</v>
          </cell>
          <cell r="C27" t="str">
            <v>BAJORSKI</v>
          </cell>
          <cell r="D27" t="str">
            <v>HENRI</v>
          </cell>
          <cell r="E27">
            <v>8</v>
          </cell>
          <cell r="F27">
            <v>9</v>
          </cell>
        </row>
        <row r="28">
          <cell r="B28">
            <v>22107611</v>
          </cell>
          <cell r="C28" t="str">
            <v>BAKARI</v>
          </cell>
          <cell r="D28" t="str">
            <v>KASSIM</v>
          </cell>
          <cell r="E28">
            <v>9</v>
          </cell>
          <cell r="F28">
            <v>6</v>
          </cell>
        </row>
        <row r="29">
          <cell r="B29">
            <v>22119613</v>
          </cell>
          <cell r="C29" t="str">
            <v>BALTZER</v>
          </cell>
          <cell r="D29" t="str">
            <v>CHLOÉ</v>
          </cell>
          <cell r="E29">
            <v>3</v>
          </cell>
          <cell r="F29">
            <v>9</v>
          </cell>
        </row>
        <row r="30">
          <cell r="B30">
            <v>22012435</v>
          </cell>
          <cell r="C30" t="str">
            <v>BARTESCH</v>
          </cell>
          <cell r="D30" t="str">
            <v>EDELTRUD-MARIA</v>
          </cell>
          <cell r="E30">
            <v>5</v>
          </cell>
          <cell r="F30" t="str">
            <v>ABI</v>
          </cell>
        </row>
        <row r="31">
          <cell r="B31">
            <v>22106538</v>
          </cell>
          <cell r="C31" t="str">
            <v>BASSEVILLE</v>
          </cell>
          <cell r="D31" t="str">
            <v>STEEVEN</v>
          </cell>
          <cell r="E31">
            <v>7</v>
          </cell>
          <cell r="F31">
            <v>1</v>
          </cell>
        </row>
        <row r="32">
          <cell r="B32">
            <v>22106502</v>
          </cell>
          <cell r="C32" t="str">
            <v>BASTIAN</v>
          </cell>
          <cell r="D32" t="str">
            <v>ROMAIN</v>
          </cell>
          <cell r="E32">
            <v>3</v>
          </cell>
          <cell r="F32" t="str">
            <v>ABI</v>
          </cell>
        </row>
        <row r="33">
          <cell r="B33">
            <v>21909462</v>
          </cell>
          <cell r="C33" t="str">
            <v>BASTIER</v>
          </cell>
          <cell r="D33" t="str">
            <v>PAUL</v>
          </cell>
          <cell r="E33">
            <v>2</v>
          </cell>
          <cell r="F33" t="str">
            <v>DSP</v>
          </cell>
        </row>
        <row r="34">
          <cell r="B34">
            <v>22006991</v>
          </cell>
          <cell r="C34" t="str">
            <v>BAUMLIN</v>
          </cell>
          <cell r="D34" t="str">
            <v>TITOUAN</v>
          </cell>
          <cell r="E34">
            <v>4</v>
          </cell>
          <cell r="F34">
            <v>10</v>
          </cell>
        </row>
        <row r="35">
          <cell r="B35">
            <v>22008798</v>
          </cell>
          <cell r="C35" t="str">
            <v>BEAUDOING</v>
          </cell>
          <cell r="D35" t="str">
            <v>VIRGIL</v>
          </cell>
          <cell r="E35">
            <v>8</v>
          </cell>
          <cell r="F35">
            <v>0</v>
          </cell>
        </row>
        <row r="36">
          <cell r="B36">
            <v>22104735</v>
          </cell>
          <cell r="C36" t="str">
            <v>BECKER</v>
          </cell>
          <cell r="D36" t="str">
            <v>ANTONIN</v>
          </cell>
          <cell r="E36">
            <v>5</v>
          </cell>
          <cell r="F36">
            <v>1</v>
          </cell>
        </row>
        <row r="37">
          <cell r="B37">
            <v>22106935</v>
          </cell>
          <cell r="C37" t="str">
            <v>BECKER</v>
          </cell>
          <cell r="D37" t="str">
            <v>HECTOR</v>
          </cell>
          <cell r="E37">
            <v>8</v>
          </cell>
          <cell r="F37">
            <v>7</v>
          </cell>
        </row>
        <row r="38">
          <cell r="B38">
            <v>22110880</v>
          </cell>
          <cell r="C38" t="str">
            <v>BEI</v>
          </cell>
          <cell r="D38" t="str">
            <v>FÉLIX</v>
          </cell>
          <cell r="E38">
            <v>7</v>
          </cell>
          <cell r="F38" t="str">
            <v>ABI</v>
          </cell>
        </row>
        <row r="39">
          <cell r="B39">
            <v>22110970</v>
          </cell>
          <cell r="C39" t="str">
            <v>BELKAHLA</v>
          </cell>
          <cell r="D39" t="str">
            <v>YOUCEF AYOUB</v>
          </cell>
          <cell r="E39">
            <v>1</v>
          </cell>
          <cell r="F39">
            <v>4</v>
          </cell>
        </row>
        <row r="40">
          <cell r="B40">
            <v>22011094</v>
          </cell>
          <cell r="C40" t="str">
            <v>BELKHADIR</v>
          </cell>
          <cell r="D40" t="str">
            <v>MAHER</v>
          </cell>
          <cell r="E40">
            <v>3</v>
          </cell>
          <cell r="F40" t="str">
            <v>ABI</v>
          </cell>
        </row>
        <row r="41">
          <cell r="B41">
            <v>22012236</v>
          </cell>
          <cell r="C41" t="str">
            <v>BELLAHCENE</v>
          </cell>
          <cell r="D41" t="str">
            <v>MERIEM</v>
          </cell>
          <cell r="E41">
            <v>7</v>
          </cell>
          <cell r="F41" t="str">
            <v>ABI</v>
          </cell>
        </row>
        <row r="42">
          <cell r="B42">
            <v>22012236</v>
          </cell>
          <cell r="C42" t="str">
            <v xml:space="preserve">BELLAHCENE </v>
          </cell>
          <cell r="D42" t="str">
            <v>MERIEM</v>
          </cell>
          <cell r="E42">
            <v>7</v>
          </cell>
          <cell r="F42" t="str">
            <v>ABI</v>
          </cell>
        </row>
        <row r="43">
          <cell r="B43">
            <v>22016921</v>
          </cell>
          <cell r="C43" t="str">
            <v>BELMADANI</v>
          </cell>
          <cell r="D43" t="str">
            <v>MOHAMED</v>
          </cell>
          <cell r="E43">
            <v>4</v>
          </cell>
          <cell r="F43" t="str">
            <v>DSP</v>
          </cell>
        </row>
        <row r="44">
          <cell r="B44">
            <v>22014730</v>
          </cell>
          <cell r="C44" t="str">
            <v>BEN AMMAR</v>
          </cell>
          <cell r="D44" t="str">
            <v>ZIED</v>
          </cell>
          <cell r="E44">
            <v>2</v>
          </cell>
          <cell r="F44">
            <v>3</v>
          </cell>
        </row>
        <row r="45">
          <cell r="B45">
            <v>22113263</v>
          </cell>
          <cell r="C45" t="str">
            <v>BEN JABA</v>
          </cell>
          <cell r="D45" t="str">
            <v>HAKIM</v>
          </cell>
          <cell r="E45">
            <v>9</v>
          </cell>
          <cell r="F45">
            <v>10</v>
          </cell>
        </row>
        <row r="46">
          <cell r="B46">
            <v>21912101</v>
          </cell>
          <cell r="C46" t="str">
            <v>BENAALI</v>
          </cell>
          <cell r="D46" t="str">
            <v>ZAKARIA</v>
          </cell>
          <cell r="E46">
            <v>4</v>
          </cell>
          <cell r="F46" t="str">
            <v>ABJ</v>
          </cell>
        </row>
        <row r="47">
          <cell r="B47">
            <v>22103793</v>
          </cell>
          <cell r="C47" t="str">
            <v>BENAZAIZ</v>
          </cell>
          <cell r="D47" t="str">
            <v>YASSINE</v>
          </cell>
          <cell r="E47">
            <v>9</v>
          </cell>
          <cell r="F47">
            <v>0</v>
          </cell>
        </row>
        <row r="48">
          <cell r="B48">
            <v>21908765</v>
          </cell>
          <cell r="C48" t="str">
            <v>BENDER</v>
          </cell>
          <cell r="D48" t="str">
            <v>JEREMIE</v>
          </cell>
          <cell r="E48">
            <v>4</v>
          </cell>
          <cell r="F48" t="str">
            <v>ABI</v>
          </cell>
        </row>
        <row r="49">
          <cell r="B49">
            <v>22107449</v>
          </cell>
          <cell r="C49" t="str">
            <v>BENSAID</v>
          </cell>
          <cell r="D49" t="str">
            <v>SAMY</v>
          </cell>
          <cell r="E49">
            <v>9</v>
          </cell>
          <cell r="F49">
            <v>7</v>
          </cell>
        </row>
        <row r="50">
          <cell r="B50">
            <v>22011544</v>
          </cell>
          <cell r="C50" t="str">
            <v>BERGÉ</v>
          </cell>
          <cell r="D50" t="str">
            <v>TRISTAN</v>
          </cell>
          <cell r="E50">
            <v>2</v>
          </cell>
          <cell r="F50" t="str">
            <v>ABI</v>
          </cell>
        </row>
        <row r="51">
          <cell r="B51">
            <v>22118802</v>
          </cell>
          <cell r="C51" t="str">
            <v>BERGER</v>
          </cell>
          <cell r="D51" t="str">
            <v>MIA</v>
          </cell>
          <cell r="E51">
            <v>10</v>
          </cell>
          <cell r="F51">
            <v>8</v>
          </cell>
        </row>
        <row r="52">
          <cell r="B52">
            <v>22111111</v>
          </cell>
          <cell r="C52" t="str">
            <v>BERTAPELLE</v>
          </cell>
          <cell r="D52" t="str">
            <v>GABIN</v>
          </cell>
          <cell r="E52">
            <v>3</v>
          </cell>
          <cell r="F52">
            <v>6</v>
          </cell>
        </row>
        <row r="53">
          <cell r="B53">
            <v>22110662</v>
          </cell>
          <cell r="C53" t="str">
            <v>BERTIN</v>
          </cell>
          <cell r="D53" t="str">
            <v>ANAEL</v>
          </cell>
          <cell r="E53">
            <v>2</v>
          </cell>
          <cell r="F53">
            <v>7</v>
          </cell>
        </row>
        <row r="54">
          <cell r="B54">
            <v>22115139</v>
          </cell>
          <cell r="C54" t="str">
            <v>BERTOLI</v>
          </cell>
          <cell r="D54" t="str">
            <v>BASTIEN</v>
          </cell>
          <cell r="E54">
            <v>4</v>
          </cell>
          <cell r="F54">
            <v>4</v>
          </cell>
        </row>
        <row r="55">
          <cell r="B55">
            <v>22103920</v>
          </cell>
          <cell r="C55" t="str">
            <v>BESCOND</v>
          </cell>
          <cell r="D55" t="str">
            <v>YOAN</v>
          </cell>
          <cell r="E55">
            <v>3</v>
          </cell>
          <cell r="F55">
            <v>9</v>
          </cell>
        </row>
        <row r="56">
          <cell r="B56">
            <v>22108696</v>
          </cell>
          <cell r="C56" t="str">
            <v>BEYREUTHER</v>
          </cell>
          <cell r="D56" t="str">
            <v>LÉA</v>
          </cell>
          <cell r="E56">
            <v>5</v>
          </cell>
          <cell r="F56">
            <v>3</v>
          </cell>
        </row>
        <row r="57">
          <cell r="B57">
            <v>22012984</v>
          </cell>
          <cell r="C57" t="str">
            <v>BIECHLER</v>
          </cell>
          <cell r="D57" t="str">
            <v>THÉO</v>
          </cell>
          <cell r="E57">
            <v>2</v>
          </cell>
          <cell r="F57">
            <v>10</v>
          </cell>
        </row>
        <row r="58">
          <cell r="B58">
            <v>22111460</v>
          </cell>
          <cell r="C58" t="str">
            <v>BIGAULT</v>
          </cell>
          <cell r="D58" t="str">
            <v>EMELYNE</v>
          </cell>
          <cell r="E58">
            <v>1</v>
          </cell>
          <cell r="F58">
            <v>7</v>
          </cell>
        </row>
        <row r="59">
          <cell r="B59">
            <v>22004722</v>
          </cell>
          <cell r="C59" t="str">
            <v>BILGER--BERAUD</v>
          </cell>
          <cell r="D59" t="str">
            <v>LUDOVIC</v>
          </cell>
          <cell r="E59">
            <v>1</v>
          </cell>
          <cell r="F59">
            <v>9</v>
          </cell>
        </row>
        <row r="60">
          <cell r="B60">
            <v>22107599</v>
          </cell>
          <cell r="C60" t="str">
            <v>BILON</v>
          </cell>
          <cell r="D60" t="str">
            <v>CORENTIN</v>
          </cell>
          <cell r="E60">
            <v>8</v>
          </cell>
          <cell r="F60">
            <v>10</v>
          </cell>
        </row>
        <row r="61">
          <cell r="B61">
            <v>22005967</v>
          </cell>
          <cell r="C61" t="str">
            <v>BIOT</v>
          </cell>
          <cell r="D61" t="str">
            <v>ANTHONIN</v>
          </cell>
          <cell r="E61">
            <v>8</v>
          </cell>
          <cell r="F61">
            <v>9</v>
          </cell>
        </row>
        <row r="62">
          <cell r="B62">
            <v>22109811</v>
          </cell>
          <cell r="C62" t="str">
            <v>BIRKEL</v>
          </cell>
          <cell r="D62" t="str">
            <v>NOAH</v>
          </cell>
          <cell r="E62">
            <v>2</v>
          </cell>
          <cell r="F62">
            <v>1</v>
          </cell>
        </row>
        <row r="63">
          <cell r="B63">
            <v>22117909</v>
          </cell>
          <cell r="C63" t="str">
            <v>BISCHOPFF</v>
          </cell>
          <cell r="D63" t="str">
            <v>NOA</v>
          </cell>
          <cell r="E63">
            <v>6</v>
          </cell>
          <cell r="F63">
            <v>4</v>
          </cell>
        </row>
        <row r="64">
          <cell r="B64">
            <v>21805418</v>
          </cell>
          <cell r="C64" t="str">
            <v>BLANC</v>
          </cell>
          <cell r="D64" t="str">
            <v>LOREDANA</v>
          </cell>
          <cell r="E64">
            <v>2</v>
          </cell>
          <cell r="F64">
            <v>3</v>
          </cell>
        </row>
        <row r="65">
          <cell r="B65">
            <v>22108161</v>
          </cell>
          <cell r="C65" t="str">
            <v>BLANSCHÉ</v>
          </cell>
          <cell r="D65" t="str">
            <v>HUGO</v>
          </cell>
          <cell r="E65">
            <v>2</v>
          </cell>
          <cell r="F65">
            <v>10</v>
          </cell>
        </row>
        <row r="66">
          <cell r="B66">
            <v>22010652</v>
          </cell>
          <cell r="C66" t="str">
            <v>BLAZEVIC</v>
          </cell>
          <cell r="D66" t="str">
            <v>CHIARA</v>
          </cell>
          <cell r="E66">
            <v>8</v>
          </cell>
          <cell r="F66" t="str">
            <v>ABI</v>
          </cell>
        </row>
        <row r="67">
          <cell r="B67">
            <v>22123367</v>
          </cell>
          <cell r="C67" t="str">
            <v>BLOUIN</v>
          </cell>
          <cell r="D67" t="str">
            <v>TIM</v>
          </cell>
          <cell r="E67">
            <v>7</v>
          </cell>
          <cell r="F67">
            <v>10</v>
          </cell>
        </row>
        <row r="68">
          <cell r="B68">
            <v>22108997</v>
          </cell>
          <cell r="C68" t="str">
            <v>BOCHINGER</v>
          </cell>
          <cell r="D68" t="str">
            <v>NATHAN</v>
          </cell>
          <cell r="E68">
            <v>9</v>
          </cell>
          <cell r="F68" t="str">
            <v>ABI</v>
          </cell>
        </row>
        <row r="69">
          <cell r="B69">
            <v>22106811</v>
          </cell>
          <cell r="C69" t="str">
            <v>BOCK</v>
          </cell>
          <cell r="D69" t="str">
            <v>LUCAS</v>
          </cell>
          <cell r="E69">
            <v>9</v>
          </cell>
          <cell r="F69">
            <v>6</v>
          </cell>
        </row>
        <row r="70">
          <cell r="B70">
            <v>22004957</v>
          </cell>
          <cell r="C70" t="str">
            <v>BODENAN</v>
          </cell>
          <cell r="D70" t="str">
            <v>LÉO</v>
          </cell>
          <cell r="E70">
            <v>5</v>
          </cell>
          <cell r="F70" t="str">
            <v>ABI</v>
          </cell>
        </row>
        <row r="71">
          <cell r="B71">
            <v>21715774</v>
          </cell>
          <cell r="C71" t="str">
            <v>BOECKEL</v>
          </cell>
          <cell r="D71" t="str">
            <v>TOM</v>
          </cell>
          <cell r="E71">
            <v>5</v>
          </cell>
          <cell r="F71" t="str">
            <v>ABI</v>
          </cell>
        </row>
        <row r="72">
          <cell r="B72">
            <v>22110832</v>
          </cell>
          <cell r="C72" t="str">
            <v>BOEHLER</v>
          </cell>
          <cell r="D72" t="str">
            <v>YOAN</v>
          </cell>
          <cell r="E72">
            <v>5</v>
          </cell>
          <cell r="F72">
            <v>7</v>
          </cell>
        </row>
        <row r="73">
          <cell r="B73">
            <v>22121139</v>
          </cell>
          <cell r="C73" t="str">
            <v>BOEHM</v>
          </cell>
          <cell r="D73" t="str">
            <v>JEROME</v>
          </cell>
          <cell r="E73">
            <v>2</v>
          </cell>
          <cell r="F73" t="str">
            <v>ABI</v>
          </cell>
        </row>
        <row r="74">
          <cell r="B74">
            <v>22006680</v>
          </cell>
          <cell r="C74" t="str">
            <v>BOHONOS</v>
          </cell>
          <cell r="D74" t="str">
            <v>LUCIE</v>
          </cell>
          <cell r="E74">
            <v>8</v>
          </cell>
          <cell r="F74" t="str">
            <v>ABI</v>
          </cell>
        </row>
        <row r="75">
          <cell r="B75">
            <v>22007199</v>
          </cell>
          <cell r="C75" t="str">
            <v>BOLLINGER</v>
          </cell>
          <cell r="D75" t="str">
            <v>THOMAS</v>
          </cell>
          <cell r="E75">
            <v>4</v>
          </cell>
          <cell r="F75">
            <v>6</v>
          </cell>
        </row>
        <row r="76">
          <cell r="B76">
            <v>22112176</v>
          </cell>
          <cell r="C76" t="str">
            <v>BORG</v>
          </cell>
          <cell r="D76" t="str">
            <v>QUENTIN</v>
          </cell>
          <cell r="E76">
            <v>3</v>
          </cell>
          <cell r="F76">
            <v>6</v>
          </cell>
        </row>
        <row r="77">
          <cell r="B77">
            <v>22109909</v>
          </cell>
          <cell r="C77" t="str">
            <v>BORNI</v>
          </cell>
          <cell r="D77" t="str">
            <v>MATEO</v>
          </cell>
          <cell r="E77">
            <v>9</v>
          </cell>
          <cell r="F77">
            <v>6</v>
          </cell>
        </row>
        <row r="78">
          <cell r="B78">
            <v>22010666</v>
          </cell>
          <cell r="C78" t="str">
            <v>BOTOUMAMOU</v>
          </cell>
          <cell r="D78" t="str">
            <v>MÉLISSA</v>
          </cell>
          <cell r="E78">
            <v>3</v>
          </cell>
          <cell r="F78" t="str">
            <v>ABI</v>
          </cell>
        </row>
        <row r="79">
          <cell r="B79">
            <v>22115110</v>
          </cell>
          <cell r="C79" t="str">
            <v>BOUANOU</v>
          </cell>
          <cell r="D79" t="str">
            <v>RICARDO</v>
          </cell>
          <cell r="E79">
            <v>8</v>
          </cell>
          <cell r="F79">
            <v>8</v>
          </cell>
        </row>
        <row r="80">
          <cell r="B80">
            <v>22114073</v>
          </cell>
          <cell r="C80" t="str">
            <v>BOUAZIZ</v>
          </cell>
          <cell r="D80" t="str">
            <v>DAMIEN</v>
          </cell>
          <cell r="E80">
            <v>8</v>
          </cell>
          <cell r="F80">
            <v>6</v>
          </cell>
        </row>
        <row r="81">
          <cell r="B81">
            <v>22108797</v>
          </cell>
          <cell r="C81" t="str">
            <v>BOUCHELKIA--ANGELIER</v>
          </cell>
          <cell r="D81" t="str">
            <v>TAMARA</v>
          </cell>
          <cell r="E81">
            <v>6</v>
          </cell>
          <cell r="F81">
            <v>3</v>
          </cell>
        </row>
        <row r="82">
          <cell r="B82">
            <v>22107182</v>
          </cell>
          <cell r="C82" t="str">
            <v>BOUCLET</v>
          </cell>
          <cell r="D82" t="str">
            <v>OSCAR</v>
          </cell>
          <cell r="E82">
            <v>3</v>
          </cell>
          <cell r="F82">
            <v>2</v>
          </cell>
        </row>
        <row r="83">
          <cell r="B83">
            <v>22017391</v>
          </cell>
          <cell r="C83" t="str">
            <v>BOUDJEMA</v>
          </cell>
          <cell r="D83" t="str">
            <v>NEHAUT</v>
          </cell>
          <cell r="E83">
            <v>8</v>
          </cell>
          <cell r="F83">
            <v>5</v>
          </cell>
        </row>
        <row r="84">
          <cell r="B84">
            <v>22012782</v>
          </cell>
          <cell r="C84" t="str">
            <v>BOUFFAY</v>
          </cell>
          <cell r="D84" t="str">
            <v>AXEL</v>
          </cell>
          <cell r="E84">
            <v>2</v>
          </cell>
          <cell r="F84">
            <v>3</v>
          </cell>
        </row>
        <row r="85">
          <cell r="B85">
            <v>22113295</v>
          </cell>
          <cell r="C85" t="str">
            <v>BOUNOUA</v>
          </cell>
          <cell r="D85" t="str">
            <v>ANTOINE</v>
          </cell>
          <cell r="E85">
            <v>2</v>
          </cell>
          <cell r="F85">
            <v>10</v>
          </cell>
        </row>
        <row r="86">
          <cell r="B86">
            <v>22111547</v>
          </cell>
          <cell r="C86" t="str">
            <v>BOURTALE</v>
          </cell>
          <cell r="D86" t="str">
            <v>ILIAS</v>
          </cell>
          <cell r="E86">
            <v>7</v>
          </cell>
          <cell r="F86" t="str">
            <v>ABI</v>
          </cell>
        </row>
        <row r="87">
          <cell r="B87">
            <v>22007311</v>
          </cell>
          <cell r="C87" t="str">
            <v>BOUSSIF</v>
          </cell>
          <cell r="D87" t="str">
            <v>RIMANE</v>
          </cell>
          <cell r="E87">
            <v>8</v>
          </cell>
          <cell r="F87">
            <v>9</v>
          </cell>
        </row>
        <row r="88">
          <cell r="B88">
            <v>22102681</v>
          </cell>
          <cell r="C88" t="str">
            <v>BOUTS</v>
          </cell>
          <cell r="D88" t="str">
            <v>LOANE</v>
          </cell>
          <cell r="E88">
            <v>8</v>
          </cell>
          <cell r="F88" t="str">
            <v>ABI</v>
          </cell>
        </row>
        <row r="89">
          <cell r="B89">
            <v>22000538</v>
          </cell>
          <cell r="C89" t="str">
            <v>BOUZEGGOU</v>
          </cell>
          <cell r="D89" t="str">
            <v>IHSSANE</v>
          </cell>
          <cell r="E89">
            <v>4</v>
          </cell>
          <cell r="F89">
            <v>4</v>
          </cell>
        </row>
        <row r="90">
          <cell r="B90">
            <v>22113147</v>
          </cell>
          <cell r="C90" t="str">
            <v>BOUZEKRI</v>
          </cell>
          <cell r="D90" t="str">
            <v>ERWAN</v>
          </cell>
          <cell r="E90">
            <v>3</v>
          </cell>
          <cell r="F90">
            <v>10</v>
          </cell>
        </row>
        <row r="91">
          <cell r="B91">
            <v>22111220</v>
          </cell>
          <cell r="C91" t="str">
            <v>BRANCO RODRIGUES</v>
          </cell>
          <cell r="D91" t="str">
            <v>DORIANO</v>
          </cell>
          <cell r="E91">
            <v>9</v>
          </cell>
          <cell r="F91">
            <v>5</v>
          </cell>
        </row>
        <row r="92">
          <cell r="B92">
            <v>22118865</v>
          </cell>
          <cell r="C92" t="str">
            <v>BRAND</v>
          </cell>
          <cell r="D92" t="str">
            <v>MELINA</v>
          </cell>
          <cell r="E92">
            <v>5</v>
          </cell>
          <cell r="F92">
            <v>3</v>
          </cell>
        </row>
        <row r="93">
          <cell r="B93">
            <v>22111904</v>
          </cell>
          <cell r="C93" t="str">
            <v>BRECHENMACHER</v>
          </cell>
          <cell r="D93" t="str">
            <v>LUCAS</v>
          </cell>
          <cell r="E93">
            <v>9</v>
          </cell>
          <cell r="F93">
            <v>2</v>
          </cell>
        </row>
        <row r="94">
          <cell r="B94">
            <v>22010454</v>
          </cell>
          <cell r="C94" t="str">
            <v>BREITEL</v>
          </cell>
          <cell r="D94" t="str">
            <v>AMANDINE</v>
          </cell>
          <cell r="E94">
            <v>2</v>
          </cell>
          <cell r="F94">
            <v>8</v>
          </cell>
        </row>
        <row r="95">
          <cell r="B95">
            <v>22118263</v>
          </cell>
          <cell r="C95" t="str">
            <v>BRIAND</v>
          </cell>
          <cell r="D95" t="str">
            <v>ANTOINE</v>
          </cell>
          <cell r="E95">
            <v>8</v>
          </cell>
          <cell r="F95">
            <v>8</v>
          </cell>
        </row>
        <row r="96">
          <cell r="B96">
            <v>22109263</v>
          </cell>
          <cell r="C96" t="str">
            <v>BRIESCH</v>
          </cell>
          <cell r="D96" t="str">
            <v>LOUIS</v>
          </cell>
          <cell r="E96">
            <v>5</v>
          </cell>
          <cell r="F96" t="str">
            <v>ABI</v>
          </cell>
        </row>
        <row r="97">
          <cell r="B97">
            <v>22108351</v>
          </cell>
          <cell r="C97" t="str">
            <v>BROCKER</v>
          </cell>
          <cell r="D97" t="str">
            <v>NOÉ</v>
          </cell>
          <cell r="E97">
            <v>4</v>
          </cell>
          <cell r="F97">
            <v>8</v>
          </cell>
        </row>
        <row r="98">
          <cell r="B98">
            <v>22110541</v>
          </cell>
          <cell r="C98" t="str">
            <v>BROUILLARD</v>
          </cell>
          <cell r="D98" t="str">
            <v>JASON</v>
          </cell>
          <cell r="E98">
            <v>3</v>
          </cell>
          <cell r="F98">
            <v>4</v>
          </cell>
        </row>
        <row r="99">
          <cell r="B99">
            <v>22107314</v>
          </cell>
          <cell r="C99" t="str">
            <v>BRUGNANO</v>
          </cell>
          <cell r="D99" t="str">
            <v>THOMAS</v>
          </cell>
          <cell r="E99">
            <v>2</v>
          </cell>
          <cell r="F99" t="str">
            <v>ABI</v>
          </cell>
        </row>
        <row r="100">
          <cell r="B100">
            <v>22019828</v>
          </cell>
          <cell r="C100" t="str">
            <v>BRUNING</v>
          </cell>
          <cell r="D100" t="str">
            <v>GAUTHIER</v>
          </cell>
          <cell r="E100">
            <v>1</v>
          </cell>
          <cell r="F100">
            <v>10</v>
          </cell>
        </row>
        <row r="101">
          <cell r="B101">
            <v>22109075</v>
          </cell>
          <cell r="C101" t="str">
            <v>BURIG</v>
          </cell>
          <cell r="D101" t="str">
            <v>GAYANE</v>
          </cell>
          <cell r="E101">
            <v>1</v>
          </cell>
          <cell r="F101">
            <v>4</v>
          </cell>
        </row>
        <row r="102">
          <cell r="B102">
            <v>22107271</v>
          </cell>
          <cell r="C102" t="str">
            <v>BUSCHÉ</v>
          </cell>
          <cell r="D102" t="str">
            <v>MARGAUX</v>
          </cell>
          <cell r="E102">
            <v>5</v>
          </cell>
          <cell r="F102">
            <v>7</v>
          </cell>
        </row>
        <row r="103">
          <cell r="B103">
            <v>22110148</v>
          </cell>
          <cell r="C103" t="str">
            <v>BUSSER</v>
          </cell>
          <cell r="D103" t="str">
            <v>BENJAMIN</v>
          </cell>
          <cell r="E103">
            <v>3</v>
          </cell>
          <cell r="F103">
            <v>6</v>
          </cell>
        </row>
        <row r="104">
          <cell r="B104">
            <v>22102896</v>
          </cell>
          <cell r="C104" t="str">
            <v>CACHEUX</v>
          </cell>
          <cell r="D104" t="str">
            <v>LILI</v>
          </cell>
          <cell r="E104">
            <v>4</v>
          </cell>
          <cell r="F104">
            <v>5</v>
          </cell>
        </row>
        <row r="105">
          <cell r="B105">
            <v>21903666</v>
          </cell>
          <cell r="C105" t="str">
            <v>CAMBON</v>
          </cell>
          <cell r="D105" t="str">
            <v>MAËL</v>
          </cell>
          <cell r="E105">
            <v>5</v>
          </cell>
          <cell r="F105">
            <v>10</v>
          </cell>
        </row>
        <row r="106">
          <cell r="B106">
            <v>22117276</v>
          </cell>
          <cell r="C106" t="str">
            <v>CANAVY</v>
          </cell>
          <cell r="D106" t="str">
            <v>ALIK</v>
          </cell>
          <cell r="E106">
            <v>1</v>
          </cell>
          <cell r="F106">
            <v>10</v>
          </cell>
        </row>
        <row r="107">
          <cell r="B107">
            <v>22010121</v>
          </cell>
          <cell r="C107" t="str">
            <v>CANEVA</v>
          </cell>
          <cell r="D107" t="str">
            <v>MELISSA</v>
          </cell>
          <cell r="E107">
            <v>6</v>
          </cell>
          <cell r="F107" t="str">
            <v>ABI</v>
          </cell>
        </row>
        <row r="108">
          <cell r="B108">
            <v>22000556</v>
          </cell>
          <cell r="C108" t="str">
            <v>CARON</v>
          </cell>
          <cell r="D108" t="str">
            <v>MARGAUX</v>
          </cell>
          <cell r="E108">
            <v>2</v>
          </cell>
          <cell r="F108" t="str">
            <v>ABI</v>
          </cell>
        </row>
        <row r="109">
          <cell r="B109">
            <v>22113318</v>
          </cell>
          <cell r="C109" t="str">
            <v>CARPANEN</v>
          </cell>
          <cell r="D109" t="str">
            <v>ELISA</v>
          </cell>
          <cell r="E109">
            <v>7</v>
          </cell>
          <cell r="F109">
            <v>5</v>
          </cell>
        </row>
        <row r="110">
          <cell r="B110">
            <v>22109689</v>
          </cell>
          <cell r="C110" t="str">
            <v>CASPAR</v>
          </cell>
          <cell r="D110" t="str">
            <v>CORENTIN</v>
          </cell>
          <cell r="E110">
            <v>2</v>
          </cell>
          <cell r="F110">
            <v>10</v>
          </cell>
        </row>
        <row r="111">
          <cell r="B111">
            <v>22110748</v>
          </cell>
          <cell r="C111" t="str">
            <v>CAVALIER</v>
          </cell>
          <cell r="D111" t="str">
            <v>JONATHAN</v>
          </cell>
          <cell r="E111">
            <v>9</v>
          </cell>
          <cell r="F111">
            <v>3</v>
          </cell>
        </row>
        <row r="112">
          <cell r="B112">
            <v>22110278</v>
          </cell>
          <cell r="C112" t="str">
            <v>CAZANOVE</v>
          </cell>
          <cell r="D112" t="str">
            <v>NATHAN</v>
          </cell>
          <cell r="E112">
            <v>7</v>
          </cell>
          <cell r="F112" t="str">
            <v>ABI</v>
          </cell>
        </row>
        <row r="113">
          <cell r="B113">
            <v>22007447</v>
          </cell>
          <cell r="C113" t="str">
            <v>CENGIZ</v>
          </cell>
          <cell r="D113" t="str">
            <v>DILARA</v>
          </cell>
          <cell r="E113">
            <v>4</v>
          </cell>
          <cell r="F113">
            <v>5</v>
          </cell>
        </row>
        <row r="114">
          <cell r="B114">
            <v>22009997</v>
          </cell>
          <cell r="C114" t="str">
            <v>CESCA</v>
          </cell>
          <cell r="D114" t="str">
            <v>LÉO</v>
          </cell>
          <cell r="E114">
            <v>3</v>
          </cell>
          <cell r="F114" t="str">
            <v>ABI</v>
          </cell>
        </row>
        <row r="115">
          <cell r="B115">
            <v>22011429</v>
          </cell>
          <cell r="C115" t="str">
            <v>CETIN</v>
          </cell>
          <cell r="D115" t="str">
            <v>YAKUP-HAN</v>
          </cell>
          <cell r="E115">
            <v>1</v>
          </cell>
          <cell r="F115" t="str">
            <v>ABI</v>
          </cell>
        </row>
        <row r="116">
          <cell r="B116">
            <v>22108570</v>
          </cell>
          <cell r="C116" t="str">
            <v>CHAIB</v>
          </cell>
          <cell r="D116" t="str">
            <v>MOHAMED-ALI</v>
          </cell>
          <cell r="E116">
            <v>9</v>
          </cell>
          <cell r="F116">
            <v>3</v>
          </cell>
        </row>
        <row r="117">
          <cell r="B117">
            <v>22111159</v>
          </cell>
          <cell r="C117" t="str">
            <v>CHAMSOUDINOV</v>
          </cell>
          <cell r="D117" t="str">
            <v>RAS-BOULAT</v>
          </cell>
          <cell r="E117">
            <v>9</v>
          </cell>
          <cell r="F117">
            <v>2</v>
          </cell>
        </row>
        <row r="118">
          <cell r="B118">
            <v>22111566</v>
          </cell>
          <cell r="C118" t="str">
            <v>CHANCEL</v>
          </cell>
          <cell r="D118" t="str">
            <v>CLEMENT</v>
          </cell>
          <cell r="E118">
            <v>8</v>
          </cell>
          <cell r="F118" t="str">
            <v>ABI</v>
          </cell>
        </row>
        <row r="119">
          <cell r="B119">
            <v>22110924</v>
          </cell>
          <cell r="C119" t="str">
            <v>CHEKATT</v>
          </cell>
          <cell r="D119" t="str">
            <v>AMINE</v>
          </cell>
          <cell r="E119">
            <v>9</v>
          </cell>
          <cell r="F119" t="str">
            <v>DSP</v>
          </cell>
        </row>
        <row r="120">
          <cell r="B120">
            <v>22113415</v>
          </cell>
          <cell r="C120" t="str">
            <v>CHEKATT</v>
          </cell>
          <cell r="D120" t="str">
            <v>YANIS</v>
          </cell>
          <cell r="E120">
            <v>9</v>
          </cell>
          <cell r="F120">
            <v>6</v>
          </cell>
        </row>
        <row r="121">
          <cell r="B121">
            <v>22009690</v>
          </cell>
          <cell r="C121" t="str">
            <v>CHÉNILCO</v>
          </cell>
          <cell r="D121" t="str">
            <v>DIOLINDA</v>
          </cell>
          <cell r="E121">
            <v>4</v>
          </cell>
          <cell r="F121" t="str">
            <v>ABI</v>
          </cell>
        </row>
        <row r="122">
          <cell r="B122">
            <v>22104014</v>
          </cell>
          <cell r="C122" t="str">
            <v>CHERNINE</v>
          </cell>
          <cell r="D122" t="str">
            <v>MATÉO</v>
          </cell>
          <cell r="E122">
            <v>8</v>
          </cell>
          <cell r="F122">
            <v>2</v>
          </cell>
        </row>
        <row r="123">
          <cell r="B123">
            <v>22109975</v>
          </cell>
          <cell r="C123" t="str">
            <v>CHEVAL</v>
          </cell>
          <cell r="D123" t="str">
            <v>ROBIN</v>
          </cell>
          <cell r="E123">
            <v>3</v>
          </cell>
          <cell r="F123">
            <v>9</v>
          </cell>
        </row>
        <row r="124">
          <cell r="B124">
            <v>22109831</v>
          </cell>
          <cell r="C124" t="str">
            <v>CHIESA</v>
          </cell>
          <cell r="D124" t="str">
            <v>ANAÏS</v>
          </cell>
          <cell r="E124">
            <v>1</v>
          </cell>
          <cell r="F124">
            <v>1</v>
          </cell>
        </row>
        <row r="125">
          <cell r="B125">
            <v>22118048</v>
          </cell>
          <cell r="C125" t="str">
            <v>CHRISTMANN</v>
          </cell>
          <cell r="D125" t="str">
            <v>SALOME</v>
          </cell>
          <cell r="E125">
            <v>4</v>
          </cell>
          <cell r="F125">
            <v>6</v>
          </cell>
        </row>
        <row r="126">
          <cell r="B126">
            <v>22004788</v>
          </cell>
          <cell r="C126" t="str">
            <v>CIANCI</v>
          </cell>
          <cell r="D126" t="str">
            <v>JEAN</v>
          </cell>
          <cell r="E126">
            <v>5</v>
          </cell>
          <cell r="F126" t="str">
            <v>ABI</v>
          </cell>
        </row>
        <row r="127">
          <cell r="B127">
            <v>22117574</v>
          </cell>
          <cell r="C127" t="str">
            <v>CIESLIK</v>
          </cell>
          <cell r="D127" t="str">
            <v>ANDRZEJ</v>
          </cell>
          <cell r="E127">
            <v>2</v>
          </cell>
          <cell r="F127" t="str">
            <v>ABI</v>
          </cell>
        </row>
        <row r="128">
          <cell r="B128">
            <v>21806458</v>
          </cell>
          <cell r="C128" t="str">
            <v>CIFT</v>
          </cell>
          <cell r="D128" t="str">
            <v>KEREM</v>
          </cell>
          <cell r="E128">
            <v>8</v>
          </cell>
          <cell r="F128">
            <v>5</v>
          </cell>
        </row>
        <row r="129">
          <cell r="B129">
            <v>22106633</v>
          </cell>
          <cell r="C129" t="str">
            <v>ÇIL</v>
          </cell>
          <cell r="D129" t="str">
            <v>VEYSEL</v>
          </cell>
          <cell r="E129">
            <v>9</v>
          </cell>
          <cell r="F129">
            <v>4</v>
          </cell>
        </row>
        <row r="130">
          <cell r="B130">
            <v>22109998</v>
          </cell>
          <cell r="C130" t="str">
            <v>CLAUDEL</v>
          </cell>
          <cell r="D130" t="str">
            <v>LÉANE</v>
          </cell>
          <cell r="E130">
            <v>2</v>
          </cell>
          <cell r="F130" t="str">
            <v>DSP</v>
          </cell>
        </row>
        <row r="131">
          <cell r="B131">
            <v>22011752</v>
          </cell>
          <cell r="C131" t="str">
            <v>CLISSON</v>
          </cell>
          <cell r="D131" t="str">
            <v>MAËL</v>
          </cell>
          <cell r="E131">
            <v>5</v>
          </cell>
          <cell r="F131" t="str">
            <v>ABI</v>
          </cell>
        </row>
        <row r="132">
          <cell r="B132">
            <v>22009700</v>
          </cell>
          <cell r="C132" t="str">
            <v>COFFRE</v>
          </cell>
          <cell r="D132" t="str">
            <v>ENZO</v>
          </cell>
          <cell r="E132">
            <v>8</v>
          </cell>
          <cell r="F132" t="str">
            <v>ABI</v>
          </cell>
        </row>
        <row r="133">
          <cell r="B133">
            <v>22102676</v>
          </cell>
          <cell r="C133" t="str">
            <v>COHONER</v>
          </cell>
          <cell r="D133" t="str">
            <v>YANIS</v>
          </cell>
          <cell r="E133">
            <v>3</v>
          </cell>
          <cell r="F133">
            <v>1</v>
          </cell>
        </row>
        <row r="134">
          <cell r="B134">
            <v>22105494</v>
          </cell>
          <cell r="C134" t="str">
            <v>COLLARD</v>
          </cell>
          <cell r="D134" t="str">
            <v>CHARLOTTE</v>
          </cell>
          <cell r="E134">
            <v>5</v>
          </cell>
          <cell r="F134">
            <v>3</v>
          </cell>
        </row>
        <row r="135">
          <cell r="B135">
            <v>22106824</v>
          </cell>
          <cell r="C135" t="str">
            <v>COLLARDÉ</v>
          </cell>
          <cell r="D135" t="str">
            <v>LÉA</v>
          </cell>
          <cell r="E135">
            <v>8</v>
          </cell>
          <cell r="F135">
            <v>5</v>
          </cell>
        </row>
        <row r="136">
          <cell r="B136">
            <v>22008064</v>
          </cell>
          <cell r="C136" t="str">
            <v>COLLE</v>
          </cell>
          <cell r="D136" t="str">
            <v>BENJAMIN</v>
          </cell>
          <cell r="E136">
            <v>5</v>
          </cell>
          <cell r="F136">
            <v>10</v>
          </cell>
        </row>
        <row r="137">
          <cell r="B137">
            <v>22117525</v>
          </cell>
          <cell r="C137" t="str">
            <v>COLSON</v>
          </cell>
          <cell r="D137" t="str">
            <v>MÉLISSA</v>
          </cell>
          <cell r="E137">
            <v>3</v>
          </cell>
          <cell r="F137">
            <v>5</v>
          </cell>
        </row>
        <row r="138">
          <cell r="B138">
            <v>22010027</v>
          </cell>
          <cell r="C138" t="str">
            <v>COMMUN</v>
          </cell>
          <cell r="D138" t="str">
            <v>HUGO</v>
          </cell>
          <cell r="E138">
            <v>5</v>
          </cell>
          <cell r="F138" t="str">
            <v>ABI</v>
          </cell>
        </row>
        <row r="139">
          <cell r="B139">
            <v>22110151</v>
          </cell>
          <cell r="C139" t="str">
            <v>CORA</v>
          </cell>
          <cell r="D139" t="str">
            <v>VALENTIN</v>
          </cell>
          <cell r="E139">
            <v>1</v>
          </cell>
          <cell r="F139">
            <v>9</v>
          </cell>
        </row>
        <row r="140">
          <cell r="B140">
            <v>22006544</v>
          </cell>
          <cell r="C140" t="str">
            <v>CORDIER</v>
          </cell>
          <cell r="D140" t="str">
            <v>ANTHONY</v>
          </cell>
          <cell r="E140">
            <v>8</v>
          </cell>
          <cell r="F140">
            <v>3</v>
          </cell>
        </row>
        <row r="141">
          <cell r="B141">
            <v>22110487</v>
          </cell>
          <cell r="C141" t="str">
            <v>COUÉ</v>
          </cell>
          <cell r="D141" t="str">
            <v>MARTIN</v>
          </cell>
          <cell r="E141">
            <v>7</v>
          </cell>
          <cell r="F141">
            <v>10</v>
          </cell>
        </row>
        <row r="142">
          <cell r="B142">
            <v>22010179</v>
          </cell>
          <cell r="C142" t="str">
            <v>COULPIED</v>
          </cell>
          <cell r="D142" t="str">
            <v>LÉO</v>
          </cell>
          <cell r="E142">
            <v>1</v>
          </cell>
          <cell r="F142">
            <v>10</v>
          </cell>
        </row>
        <row r="143">
          <cell r="B143">
            <v>22016086</v>
          </cell>
          <cell r="C143" t="str">
            <v>COURTEAU</v>
          </cell>
          <cell r="D143" t="str">
            <v>VINCENT</v>
          </cell>
          <cell r="E143">
            <v>9</v>
          </cell>
          <cell r="F143">
            <v>6</v>
          </cell>
        </row>
        <row r="144">
          <cell r="B144">
            <v>22003939</v>
          </cell>
          <cell r="C144" t="str">
            <v>CROS--FABRE</v>
          </cell>
          <cell r="D144" t="str">
            <v>CHRISTOPHE</v>
          </cell>
          <cell r="E144">
            <v>2</v>
          </cell>
          <cell r="F144" t="str">
            <v>ABI</v>
          </cell>
        </row>
        <row r="145">
          <cell r="B145">
            <v>22112711</v>
          </cell>
          <cell r="C145" t="str">
            <v>CSUKA</v>
          </cell>
          <cell r="D145" t="str">
            <v>BAPTISTE</v>
          </cell>
          <cell r="E145">
            <v>1</v>
          </cell>
          <cell r="F145">
            <v>1</v>
          </cell>
        </row>
        <row r="146">
          <cell r="B146">
            <v>22109543</v>
          </cell>
          <cell r="C146" t="str">
            <v>CUISINIER</v>
          </cell>
          <cell r="D146" t="str">
            <v>EDGAR</v>
          </cell>
          <cell r="E146">
            <v>9</v>
          </cell>
          <cell r="F146">
            <v>10</v>
          </cell>
        </row>
        <row r="147">
          <cell r="B147">
            <v>22121412</v>
          </cell>
          <cell r="C147" t="str">
            <v>CUREAU</v>
          </cell>
          <cell r="D147" t="str">
            <v>BAPTISTE</v>
          </cell>
          <cell r="E147">
            <v>7</v>
          </cell>
          <cell r="F147">
            <v>2</v>
          </cell>
        </row>
        <row r="148">
          <cell r="B148">
            <v>22108128</v>
          </cell>
          <cell r="C148" t="str">
            <v>DA COSTA</v>
          </cell>
          <cell r="D148" t="str">
            <v>SIMON</v>
          </cell>
          <cell r="E148">
            <v>9</v>
          </cell>
          <cell r="F148">
            <v>9</v>
          </cell>
        </row>
        <row r="149">
          <cell r="B149">
            <v>22105259</v>
          </cell>
          <cell r="C149" t="str">
            <v>DA FONSECA</v>
          </cell>
          <cell r="D149" t="str">
            <v>MATTÉO</v>
          </cell>
          <cell r="E149">
            <v>9</v>
          </cell>
          <cell r="F149">
            <v>1</v>
          </cell>
        </row>
        <row r="150">
          <cell r="B150">
            <v>22110172</v>
          </cell>
          <cell r="C150" t="str">
            <v>DANDURAND</v>
          </cell>
          <cell r="D150" t="str">
            <v>LIZA</v>
          </cell>
          <cell r="E150">
            <v>8</v>
          </cell>
          <cell r="F150">
            <v>8</v>
          </cell>
        </row>
        <row r="151">
          <cell r="B151">
            <v>22116504</v>
          </cell>
          <cell r="C151" t="str">
            <v>DAO</v>
          </cell>
          <cell r="D151" t="str">
            <v>LOANN</v>
          </cell>
          <cell r="E151">
            <v>8</v>
          </cell>
          <cell r="F151">
            <v>10</v>
          </cell>
        </row>
        <row r="152">
          <cell r="B152">
            <v>21710237</v>
          </cell>
          <cell r="C152" t="str">
            <v>DAOUDI</v>
          </cell>
          <cell r="D152" t="str">
            <v>ZAKARYA</v>
          </cell>
          <cell r="E152">
            <v>8</v>
          </cell>
          <cell r="F152">
            <v>4</v>
          </cell>
        </row>
        <row r="153">
          <cell r="B153">
            <v>22102327</v>
          </cell>
          <cell r="C153" t="str">
            <v>DAVIOT</v>
          </cell>
          <cell r="D153" t="str">
            <v>QUENTIN</v>
          </cell>
          <cell r="E153">
            <v>9</v>
          </cell>
          <cell r="F153">
            <v>5</v>
          </cell>
        </row>
        <row r="154">
          <cell r="B154">
            <v>22103812</v>
          </cell>
          <cell r="C154" t="str">
            <v>DE CARVALHO</v>
          </cell>
          <cell r="D154" t="str">
            <v>JÉRÔME</v>
          </cell>
          <cell r="E154">
            <v>9</v>
          </cell>
          <cell r="F154">
            <v>4</v>
          </cell>
        </row>
        <row r="155">
          <cell r="B155">
            <v>22100234</v>
          </cell>
          <cell r="C155" t="str">
            <v>DE CARVALHO</v>
          </cell>
          <cell r="D155" t="str">
            <v>NATANIEL</v>
          </cell>
          <cell r="E155">
            <v>5</v>
          </cell>
          <cell r="F155">
            <v>8</v>
          </cell>
        </row>
        <row r="156">
          <cell r="B156">
            <v>22105785</v>
          </cell>
          <cell r="C156" t="str">
            <v>DE CRISTO</v>
          </cell>
          <cell r="D156" t="str">
            <v>THOMAS</v>
          </cell>
          <cell r="E156">
            <v>4</v>
          </cell>
          <cell r="F156">
            <v>4</v>
          </cell>
        </row>
        <row r="157">
          <cell r="B157">
            <v>22004309</v>
          </cell>
          <cell r="C157" t="str">
            <v>DE OLIVEIRA</v>
          </cell>
          <cell r="D157" t="str">
            <v>CORENTIN</v>
          </cell>
          <cell r="E157">
            <v>5</v>
          </cell>
          <cell r="F157" t="str">
            <v>ABI</v>
          </cell>
        </row>
        <row r="158">
          <cell r="B158">
            <v>22108774</v>
          </cell>
          <cell r="C158" t="str">
            <v>DEBES</v>
          </cell>
          <cell r="D158" t="str">
            <v>LÉONIE</v>
          </cell>
          <cell r="E158">
            <v>9</v>
          </cell>
          <cell r="F158">
            <v>7</v>
          </cell>
        </row>
        <row r="159">
          <cell r="B159">
            <v>22001914</v>
          </cell>
          <cell r="C159" t="str">
            <v>DECOOL</v>
          </cell>
          <cell r="D159" t="str">
            <v>NOÉMIE</v>
          </cell>
          <cell r="E159">
            <v>3</v>
          </cell>
          <cell r="F159" t="str">
            <v>ABI</v>
          </cell>
        </row>
        <row r="160">
          <cell r="B160">
            <v>22106346</v>
          </cell>
          <cell r="C160" t="str">
            <v>DECUBBER</v>
          </cell>
          <cell r="D160" t="str">
            <v>LILOU</v>
          </cell>
          <cell r="E160">
            <v>3</v>
          </cell>
          <cell r="F160" t="str">
            <v>ABI</v>
          </cell>
        </row>
        <row r="161">
          <cell r="B161">
            <v>22110402</v>
          </cell>
          <cell r="C161" t="str">
            <v>DEGRAS</v>
          </cell>
          <cell r="D161" t="str">
            <v>LENNY</v>
          </cell>
          <cell r="E161">
            <v>9</v>
          </cell>
          <cell r="F161">
            <v>2</v>
          </cell>
        </row>
        <row r="162">
          <cell r="B162">
            <v>22012492</v>
          </cell>
          <cell r="C162" t="str">
            <v>DEHBI</v>
          </cell>
          <cell r="D162" t="str">
            <v>MÉLISSA</v>
          </cell>
          <cell r="E162">
            <v>6</v>
          </cell>
          <cell r="F162">
            <v>4</v>
          </cell>
        </row>
        <row r="163">
          <cell r="B163">
            <v>21905617</v>
          </cell>
          <cell r="C163" t="str">
            <v>DELANOTTE</v>
          </cell>
          <cell r="D163" t="str">
            <v>MAËL</v>
          </cell>
          <cell r="E163">
            <v>4</v>
          </cell>
          <cell r="F163" t="str">
            <v>ABI</v>
          </cell>
        </row>
        <row r="164">
          <cell r="B164">
            <v>22001626</v>
          </cell>
          <cell r="C164" t="str">
            <v>DELATOUR</v>
          </cell>
          <cell r="D164" t="str">
            <v>COLIN</v>
          </cell>
          <cell r="E164">
            <v>5</v>
          </cell>
          <cell r="F164">
            <v>1</v>
          </cell>
        </row>
        <row r="165">
          <cell r="B165">
            <v>22106573</v>
          </cell>
          <cell r="C165" t="str">
            <v>DENIS</v>
          </cell>
          <cell r="D165" t="str">
            <v>VINCENT</v>
          </cell>
          <cell r="E165">
            <v>7</v>
          </cell>
          <cell r="F165">
            <v>7</v>
          </cell>
        </row>
        <row r="166">
          <cell r="B166">
            <v>22112852</v>
          </cell>
          <cell r="C166" t="str">
            <v>DERDINGER</v>
          </cell>
          <cell r="D166" t="str">
            <v>NICOLAS</v>
          </cell>
          <cell r="E166">
            <v>9</v>
          </cell>
          <cell r="F166">
            <v>5</v>
          </cell>
        </row>
        <row r="167">
          <cell r="B167">
            <v>22105352</v>
          </cell>
          <cell r="C167" t="str">
            <v>DESCLOS</v>
          </cell>
          <cell r="D167" t="str">
            <v>SIMON</v>
          </cell>
          <cell r="E167">
            <v>8</v>
          </cell>
          <cell r="F167">
            <v>10</v>
          </cell>
        </row>
        <row r="168">
          <cell r="B168">
            <v>22003137</v>
          </cell>
          <cell r="C168" t="str">
            <v>DEUSCHER</v>
          </cell>
          <cell r="D168" t="str">
            <v>VALENTIN</v>
          </cell>
          <cell r="E168">
            <v>4</v>
          </cell>
          <cell r="F168" t="str">
            <v>ABI</v>
          </cell>
        </row>
        <row r="169">
          <cell r="B169">
            <v>22114635</v>
          </cell>
          <cell r="C169" t="str">
            <v>DI BLASI</v>
          </cell>
          <cell r="D169" t="str">
            <v>ANGELO</v>
          </cell>
          <cell r="E169">
            <v>8</v>
          </cell>
          <cell r="F169">
            <v>8</v>
          </cell>
        </row>
        <row r="170">
          <cell r="B170">
            <v>22110685</v>
          </cell>
          <cell r="C170" t="str">
            <v>DIALLO</v>
          </cell>
          <cell r="D170" t="str">
            <v>TIERNO-TUMANI</v>
          </cell>
          <cell r="E170">
            <v>8</v>
          </cell>
          <cell r="F170">
            <v>5</v>
          </cell>
        </row>
        <row r="171">
          <cell r="B171">
            <v>22108836</v>
          </cell>
          <cell r="C171" t="str">
            <v>DIARRA</v>
          </cell>
          <cell r="D171" t="str">
            <v>DAH</v>
          </cell>
          <cell r="E171">
            <v>9</v>
          </cell>
          <cell r="F171">
            <v>8</v>
          </cell>
        </row>
        <row r="172">
          <cell r="B172">
            <v>22008633</v>
          </cell>
          <cell r="C172" t="str">
            <v>DIB</v>
          </cell>
          <cell r="D172" t="str">
            <v>NASSIM /RAYANNE</v>
          </cell>
          <cell r="E172">
            <v>4</v>
          </cell>
          <cell r="F172">
            <v>9</v>
          </cell>
        </row>
        <row r="173">
          <cell r="B173">
            <v>22112401</v>
          </cell>
          <cell r="C173" t="str">
            <v>DIDIER</v>
          </cell>
          <cell r="D173" t="str">
            <v>BENJAMIN</v>
          </cell>
          <cell r="E173">
            <v>9</v>
          </cell>
          <cell r="F173">
            <v>5</v>
          </cell>
        </row>
        <row r="174">
          <cell r="B174">
            <v>22013896</v>
          </cell>
          <cell r="C174" t="str">
            <v>DIEBOLD</v>
          </cell>
          <cell r="D174" t="str">
            <v>VINCENT</v>
          </cell>
          <cell r="E174">
            <v>3</v>
          </cell>
          <cell r="F174">
            <v>3</v>
          </cell>
        </row>
        <row r="175">
          <cell r="B175">
            <v>22120003</v>
          </cell>
          <cell r="C175" t="str">
            <v>DI-MEGLIO</v>
          </cell>
          <cell r="D175" t="str">
            <v>HUGO</v>
          </cell>
          <cell r="E175">
            <v>8</v>
          </cell>
          <cell r="F175">
            <v>2</v>
          </cell>
        </row>
        <row r="176">
          <cell r="B176">
            <v>22011845</v>
          </cell>
          <cell r="C176" t="str">
            <v>DINAR</v>
          </cell>
          <cell r="D176" t="str">
            <v>ATILA</v>
          </cell>
          <cell r="E176">
            <v>8</v>
          </cell>
          <cell r="F176" t="str">
            <v>ABI</v>
          </cell>
        </row>
        <row r="177">
          <cell r="B177">
            <v>22006827</v>
          </cell>
          <cell r="C177" t="str">
            <v>DJORDJEVIC</v>
          </cell>
          <cell r="D177" t="str">
            <v>NOA</v>
          </cell>
          <cell r="E177">
            <v>9</v>
          </cell>
          <cell r="F177" t="str">
            <v>ABI</v>
          </cell>
        </row>
        <row r="178">
          <cell r="B178">
            <v>22010734</v>
          </cell>
          <cell r="C178" t="str">
            <v>DOLIS</v>
          </cell>
          <cell r="D178" t="str">
            <v>LAETITIA</v>
          </cell>
          <cell r="E178">
            <v>4</v>
          </cell>
          <cell r="F178">
            <v>6</v>
          </cell>
        </row>
        <row r="179">
          <cell r="B179">
            <v>22119793</v>
          </cell>
          <cell r="C179" t="str">
            <v>DOLOU</v>
          </cell>
          <cell r="D179" t="str">
            <v>GWENHAËL</v>
          </cell>
          <cell r="E179">
            <v>5</v>
          </cell>
          <cell r="F179">
            <v>3</v>
          </cell>
        </row>
        <row r="180">
          <cell r="B180">
            <v>22112276</v>
          </cell>
          <cell r="C180" t="str">
            <v>DOMENJOUD</v>
          </cell>
          <cell r="D180" t="str">
            <v>LISE</v>
          </cell>
          <cell r="E180">
            <v>8</v>
          </cell>
          <cell r="F180" t="str">
            <v>ABI</v>
          </cell>
        </row>
        <row r="181">
          <cell r="B181">
            <v>22107396</v>
          </cell>
          <cell r="C181" t="str">
            <v>DONES</v>
          </cell>
          <cell r="D181" t="str">
            <v>LÉA</v>
          </cell>
          <cell r="E181">
            <v>8</v>
          </cell>
          <cell r="F181">
            <v>5</v>
          </cell>
        </row>
        <row r="182">
          <cell r="B182">
            <v>22112237</v>
          </cell>
          <cell r="C182" t="str">
            <v>DUDEZAC</v>
          </cell>
          <cell r="D182" t="str">
            <v>CAMILLE</v>
          </cell>
          <cell r="E182">
            <v>4</v>
          </cell>
          <cell r="F182">
            <v>4</v>
          </cell>
        </row>
        <row r="183">
          <cell r="B183">
            <v>22007492</v>
          </cell>
          <cell r="C183" t="str">
            <v>DUPONT</v>
          </cell>
          <cell r="D183" t="str">
            <v>LAURIANE</v>
          </cell>
          <cell r="E183">
            <v>3</v>
          </cell>
          <cell r="F183" t="str">
            <v>ABI</v>
          </cell>
        </row>
        <row r="184">
          <cell r="B184">
            <v>22107525</v>
          </cell>
          <cell r="C184" t="str">
            <v>DUPREY</v>
          </cell>
          <cell r="D184" t="str">
            <v>HÉLOÏSE</v>
          </cell>
          <cell r="E184">
            <v>1</v>
          </cell>
          <cell r="F184">
            <v>10</v>
          </cell>
        </row>
        <row r="185">
          <cell r="B185">
            <v>22105065</v>
          </cell>
          <cell r="C185" t="str">
            <v>DUPREZ</v>
          </cell>
          <cell r="D185" t="str">
            <v>CHARLES</v>
          </cell>
          <cell r="E185">
            <v>9</v>
          </cell>
          <cell r="F185">
            <v>5</v>
          </cell>
        </row>
        <row r="186">
          <cell r="B186">
            <v>22011960</v>
          </cell>
          <cell r="C186" t="str">
            <v>DUQUE</v>
          </cell>
          <cell r="D186" t="str">
            <v>VICTOR</v>
          </cell>
          <cell r="E186">
            <v>4</v>
          </cell>
          <cell r="F186" t="str">
            <v>ABI</v>
          </cell>
        </row>
        <row r="187">
          <cell r="B187">
            <v>22010830</v>
          </cell>
          <cell r="C187" t="str">
            <v>DURANTON-KATCHAVENDA</v>
          </cell>
          <cell r="D187" t="str">
            <v>LINO</v>
          </cell>
          <cell r="E187">
            <v>3</v>
          </cell>
          <cell r="F187" t="str">
            <v>ABI</v>
          </cell>
        </row>
        <row r="188">
          <cell r="B188">
            <v>22005658</v>
          </cell>
          <cell r="C188" t="str">
            <v>DUSEHU</v>
          </cell>
          <cell r="D188" t="str">
            <v>NATHAN</v>
          </cell>
          <cell r="E188">
            <v>7</v>
          </cell>
          <cell r="F188" t="str">
            <v>ABI</v>
          </cell>
        </row>
        <row r="189">
          <cell r="B189">
            <v>22007122</v>
          </cell>
          <cell r="C189" t="str">
            <v>DUSSART</v>
          </cell>
          <cell r="D189" t="str">
            <v>CLOTILDE</v>
          </cell>
          <cell r="E189">
            <v>5</v>
          </cell>
          <cell r="F189">
            <v>10</v>
          </cell>
        </row>
        <row r="190">
          <cell r="B190">
            <v>22119519</v>
          </cell>
          <cell r="C190" t="str">
            <v>DUVERNOIR</v>
          </cell>
          <cell r="D190" t="str">
            <v>JULIEN</v>
          </cell>
          <cell r="E190">
            <v>1</v>
          </cell>
          <cell r="F190">
            <v>10</v>
          </cell>
        </row>
        <row r="191">
          <cell r="B191">
            <v>22112013</v>
          </cell>
          <cell r="C191" t="str">
            <v>DZIGAL</v>
          </cell>
          <cell r="D191" t="str">
            <v>MERDAN</v>
          </cell>
          <cell r="E191">
            <v>7</v>
          </cell>
          <cell r="F191">
            <v>10</v>
          </cell>
        </row>
        <row r="192">
          <cell r="B192">
            <v>22111459</v>
          </cell>
          <cell r="C192" t="str">
            <v>EDEL</v>
          </cell>
          <cell r="D192" t="str">
            <v>THIBAUT</v>
          </cell>
          <cell r="E192">
            <v>6</v>
          </cell>
          <cell r="F192">
            <v>5</v>
          </cell>
        </row>
        <row r="193">
          <cell r="B193">
            <v>22015982</v>
          </cell>
          <cell r="C193" t="str">
            <v>EHLERS</v>
          </cell>
          <cell r="D193" t="str">
            <v>SVEN</v>
          </cell>
          <cell r="E193">
            <v>7</v>
          </cell>
          <cell r="F193" t="str">
            <v>ABI</v>
          </cell>
        </row>
        <row r="194">
          <cell r="B194">
            <v>22105346</v>
          </cell>
          <cell r="C194" t="str">
            <v>EHRHARD</v>
          </cell>
          <cell r="D194" t="str">
            <v>SARAH</v>
          </cell>
          <cell r="E194">
            <v>10</v>
          </cell>
          <cell r="F194">
            <v>6</v>
          </cell>
        </row>
        <row r="195">
          <cell r="B195">
            <v>22007464</v>
          </cell>
          <cell r="C195" t="str">
            <v>EHSAN ZIAH</v>
          </cell>
          <cell r="D195" t="str">
            <v>TOM</v>
          </cell>
          <cell r="E195">
            <v>5</v>
          </cell>
          <cell r="F195" t="str">
            <v>ABI</v>
          </cell>
        </row>
        <row r="196">
          <cell r="B196">
            <v>21905629</v>
          </cell>
          <cell r="C196" t="str">
            <v>EL ARABI</v>
          </cell>
          <cell r="D196" t="str">
            <v>ZAKARIA</v>
          </cell>
          <cell r="E196">
            <v>5</v>
          </cell>
          <cell r="F196" t="str">
            <v>ABI</v>
          </cell>
        </row>
        <row r="197">
          <cell r="B197">
            <v>22111185</v>
          </cell>
          <cell r="C197" t="str">
            <v>EL HANA</v>
          </cell>
          <cell r="D197" t="str">
            <v>NAEL</v>
          </cell>
          <cell r="E197">
            <v>8</v>
          </cell>
          <cell r="F197">
            <v>10</v>
          </cell>
        </row>
        <row r="198">
          <cell r="B198">
            <v>22007265</v>
          </cell>
          <cell r="C198" t="str">
            <v>EL IDRISSI</v>
          </cell>
          <cell r="D198" t="str">
            <v>IBRAHIM</v>
          </cell>
          <cell r="E198">
            <v>3</v>
          </cell>
          <cell r="F198" t="str">
            <v>ABI</v>
          </cell>
        </row>
        <row r="199">
          <cell r="B199">
            <v>22109640</v>
          </cell>
          <cell r="C199" t="str">
            <v>EL MANSSOURI</v>
          </cell>
          <cell r="D199" t="str">
            <v>AYOUB</v>
          </cell>
          <cell r="E199">
            <v>8</v>
          </cell>
          <cell r="F199">
            <v>6</v>
          </cell>
        </row>
        <row r="200">
          <cell r="B200">
            <v>22119193</v>
          </cell>
          <cell r="C200" t="str">
            <v>EL MOUNAOUI</v>
          </cell>
          <cell r="D200" t="str">
            <v>INES</v>
          </cell>
          <cell r="E200">
            <v>10</v>
          </cell>
          <cell r="F200" t="str">
            <v>ABI</v>
          </cell>
        </row>
        <row r="201">
          <cell r="B201">
            <v>22100282</v>
          </cell>
          <cell r="C201" t="str">
            <v>ELALI</v>
          </cell>
          <cell r="D201" t="str">
            <v>ABDUL KARIM</v>
          </cell>
          <cell r="E201">
            <v>1</v>
          </cell>
          <cell r="F201">
            <v>4</v>
          </cell>
        </row>
        <row r="202">
          <cell r="B202">
            <v>22009293</v>
          </cell>
          <cell r="C202" t="str">
            <v>ENDERLIN</v>
          </cell>
          <cell r="D202" t="str">
            <v>LAURIE</v>
          </cell>
          <cell r="E202">
            <v>7</v>
          </cell>
          <cell r="F202" t="str">
            <v>DSP</v>
          </cell>
        </row>
        <row r="203">
          <cell r="B203">
            <v>22112562</v>
          </cell>
          <cell r="C203" t="str">
            <v>ENNIH</v>
          </cell>
          <cell r="D203" t="str">
            <v>HOUYEM</v>
          </cell>
          <cell r="E203">
            <v>5</v>
          </cell>
          <cell r="F203">
            <v>0</v>
          </cell>
        </row>
        <row r="204">
          <cell r="B204">
            <v>22111914</v>
          </cell>
          <cell r="C204" t="str">
            <v>ERCAN</v>
          </cell>
          <cell r="D204" t="str">
            <v>NUMAN</v>
          </cell>
          <cell r="E204">
            <v>3</v>
          </cell>
          <cell r="F204">
            <v>6</v>
          </cell>
        </row>
        <row r="205">
          <cell r="B205">
            <v>22105542</v>
          </cell>
          <cell r="C205" t="str">
            <v>ERHART</v>
          </cell>
          <cell r="D205" t="str">
            <v>LÉON</v>
          </cell>
          <cell r="E205">
            <v>5</v>
          </cell>
          <cell r="F205">
            <v>4</v>
          </cell>
        </row>
        <row r="206">
          <cell r="B206">
            <v>22102895</v>
          </cell>
          <cell r="C206" t="str">
            <v>ESCHBACH</v>
          </cell>
          <cell r="D206" t="str">
            <v>THOMAS</v>
          </cell>
          <cell r="E206">
            <v>9</v>
          </cell>
          <cell r="F206">
            <v>5</v>
          </cell>
        </row>
        <row r="207">
          <cell r="B207">
            <v>22015623</v>
          </cell>
          <cell r="C207" t="str">
            <v>ESTIOT</v>
          </cell>
          <cell r="D207" t="str">
            <v>HUGO</v>
          </cell>
          <cell r="E207">
            <v>3</v>
          </cell>
          <cell r="F207">
            <v>4</v>
          </cell>
        </row>
        <row r="208">
          <cell r="B208">
            <v>22114469</v>
          </cell>
          <cell r="C208" t="str">
            <v>ETTWILLER</v>
          </cell>
          <cell r="D208" t="str">
            <v>GAËL</v>
          </cell>
          <cell r="E208">
            <v>2</v>
          </cell>
          <cell r="F208">
            <v>7</v>
          </cell>
        </row>
        <row r="209">
          <cell r="B209">
            <v>22104407</v>
          </cell>
          <cell r="C209" t="str">
            <v>FABRE</v>
          </cell>
          <cell r="D209" t="str">
            <v>LÉO</v>
          </cell>
          <cell r="E209">
            <v>8</v>
          </cell>
          <cell r="F209">
            <v>8</v>
          </cell>
        </row>
        <row r="210">
          <cell r="B210">
            <v>22011103</v>
          </cell>
          <cell r="C210" t="str">
            <v>FAGOT</v>
          </cell>
          <cell r="D210" t="str">
            <v>YAËL</v>
          </cell>
          <cell r="E210">
            <v>7</v>
          </cell>
          <cell r="F210" t="str">
            <v>ABI</v>
          </cell>
        </row>
        <row r="211">
          <cell r="B211">
            <v>22106942</v>
          </cell>
          <cell r="C211" t="str">
            <v>FALGON</v>
          </cell>
          <cell r="D211" t="str">
            <v>JULIE</v>
          </cell>
          <cell r="E211">
            <v>7</v>
          </cell>
          <cell r="F211">
            <v>3</v>
          </cell>
        </row>
        <row r="212">
          <cell r="B212">
            <v>22106200</v>
          </cell>
          <cell r="C212" t="str">
            <v>FARNER--STOLL</v>
          </cell>
          <cell r="D212" t="str">
            <v>MATHIEU</v>
          </cell>
          <cell r="E212">
            <v>9</v>
          </cell>
          <cell r="F212">
            <v>2</v>
          </cell>
        </row>
        <row r="213">
          <cell r="B213">
            <v>22102602</v>
          </cell>
          <cell r="C213" t="str">
            <v>FAUFAU</v>
          </cell>
          <cell r="D213" t="str">
            <v>JASON</v>
          </cell>
          <cell r="E213">
            <v>5</v>
          </cell>
          <cell r="F213">
            <v>6</v>
          </cell>
        </row>
        <row r="214">
          <cell r="B214">
            <v>22116456</v>
          </cell>
          <cell r="C214" t="str">
            <v>FEISTHAUER</v>
          </cell>
          <cell r="D214" t="str">
            <v>YANNIS</v>
          </cell>
          <cell r="E214">
            <v>2</v>
          </cell>
          <cell r="F214" t="str">
            <v>ABI</v>
          </cell>
        </row>
        <row r="215">
          <cell r="B215">
            <v>22109208</v>
          </cell>
          <cell r="C215" t="str">
            <v>FELMY</v>
          </cell>
          <cell r="D215" t="str">
            <v>TITOUAN</v>
          </cell>
          <cell r="E215">
            <v>5</v>
          </cell>
          <cell r="F215">
            <v>0</v>
          </cell>
        </row>
        <row r="216">
          <cell r="B216">
            <v>22120090</v>
          </cell>
          <cell r="C216" t="str">
            <v>FERNANDEZ</v>
          </cell>
          <cell r="D216" t="str">
            <v>TIMOTHE</v>
          </cell>
          <cell r="E216">
            <v>2</v>
          </cell>
          <cell r="F216">
            <v>3</v>
          </cell>
        </row>
        <row r="217">
          <cell r="B217">
            <v>22108611</v>
          </cell>
          <cell r="C217" t="str">
            <v>FERREIRA</v>
          </cell>
          <cell r="D217" t="str">
            <v>SAMI</v>
          </cell>
          <cell r="E217">
            <v>8</v>
          </cell>
          <cell r="F217">
            <v>9</v>
          </cell>
        </row>
        <row r="218">
          <cell r="B218">
            <v>22112516</v>
          </cell>
          <cell r="C218" t="str">
            <v>FERRY</v>
          </cell>
          <cell r="D218" t="str">
            <v>LOUIS</v>
          </cell>
          <cell r="E218">
            <v>3</v>
          </cell>
          <cell r="F218">
            <v>6</v>
          </cell>
        </row>
        <row r="219">
          <cell r="B219">
            <v>22013296</v>
          </cell>
          <cell r="C219" t="str">
            <v>FERUZI</v>
          </cell>
          <cell r="D219" t="str">
            <v>MARINE</v>
          </cell>
          <cell r="E219">
            <v>1</v>
          </cell>
          <cell r="F219" t="str">
            <v>ABI</v>
          </cell>
        </row>
        <row r="220">
          <cell r="B220">
            <v>22105712</v>
          </cell>
          <cell r="C220" t="str">
            <v>FICHTER</v>
          </cell>
          <cell r="D220" t="str">
            <v>LOUIS</v>
          </cell>
          <cell r="E220">
            <v>10</v>
          </cell>
          <cell r="F220">
            <v>6</v>
          </cell>
        </row>
        <row r="221">
          <cell r="B221">
            <v>22107397</v>
          </cell>
          <cell r="C221" t="str">
            <v>FITTERER</v>
          </cell>
          <cell r="D221" t="str">
            <v>LUCAS</v>
          </cell>
          <cell r="E221">
            <v>10</v>
          </cell>
          <cell r="F221" t="str">
            <v>ABI</v>
          </cell>
        </row>
        <row r="222">
          <cell r="B222">
            <v>22107659</v>
          </cell>
          <cell r="C222" t="str">
            <v>FIX</v>
          </cell>
          <cell r="D222" t="str">
            <v>THOMAS</v>
          </cell>
          <cell r="E222">
            <v>1</v>
          </cell>
          <cell r="F222">
            <v>10</v>
          </cell>
        </row>
        <row r="223">
          <cell r="B223">
            <v>22106493</v>
          </cell>
          <cell r="C223" t="str">
            <v>FOND</v>
          </cell>
          <cell r="D223" t="str">
            <v>ALEXIS</v>
          </cell>
          <cell r="E223">
            <v>2</v>
          </cell>
          <cell r="F223">
            <v>5</v>
          </cell>
        </row>
        <row r="224">
          <cell r="B224">
            <v>22113762</v>
          </cell>
          <cell r="C224" t="str">
            <v>FORTES GOMES</v>
          </cell>
          <cell r="D224" t="str">
            <v>BRYAN</v>
          </cell>
          <cell r="E224">
            <v>6</v>
          </cell>
          <cell r="F224">
            <v>6</v>
          </cell>
        </row>
        <row r="225">
          <cell r="B225">
            <v>22106228</v>
          </cell>
          <cell r="C225" t="str">
            <v>FORTHOFFER</v>
          </cell>
          <cell r="D225" t="str">
            <v>MARINE</v>
          </cell>
          <cell r="E225">
            <v>5</v>
          </cell>
          <cell r="F225">
            <v>4</v>
          </cell>
        </row>
        <row r="226">
          <cell r="B226">
            <v>22112036</v>
          </cell>
          <cell r="C226" t="str">
            <v>FOURIER</v>
          </cell>
          <cell r="D226" t="str">
            <v>AXEL</v>
          </cell>
          <cell r="E226">
            <v>3</v>
          </cell>
          <cell r="F226">
            <v>4</v>
          </cell>
        </row>
        <row r="227">
          <cell r="B227">
            <v>21905701</v>
          </cell>
          <cell r="C227" t="str">
            <v>FRANCIS</v>
          </cell>
          <cell r="D227" t="str">
            <v>YANNIS</v>
          </cell>
          <cell r="E227">
            <v>5</v>
          </cell>
          <cell r="F227" t="str">
            <v>ABI</v>
          </cell>
        </row>
        <row r="228">
          <cell r="B228">
            <v>22120139</v>
          </cell>
          <cell r="C228" t="str">
            <v>FRANCOIS</v>
          </cell>
          <cell r="D228" t="str">
            <v>LUCAS</v>
          </cell>
          <cell r="E228">
            <v>10</v>
          </cell>
          <cell r="F228">
            <v>8</v>
          </cell>
        </row>
        <row r="229">
          <cell r="B229">
            <v>22113431</v>
          </cell>
          <cell r="C229" t="str">
            <v>FRASSINELLI</v>
          </cell>
          <cell r="D229" t="str">
            <v>MARTIN</v>
          </cell>
          <cell r="E229">
            <v>7</v>
          </cell>
          <cell r="F229">
            <v>8</v>
          </cell>
        </row>
        <row r="230">
          <cell r="B230">
            <v>22102438</v>
          </cell>
          <cell r="C230" t="str">
            <v>FRINDEL</v>
          </cell>
          <cell r="D230" t="str">
            <v>LEO</v>
          </cell>
          <cell r="E230">
            <v>8</v>
          </cell>
          <cell r="F230">
            <v>6</v>
          </cell>
        </row>
        <row r="231">
          <cell r="B231">
            <v>22107838</v>
          </cell>
          <cell r="C231" t="str">
            <v>FRITZ</v>
          </cell>
          <cell r="D231" t="str">
            <v>LINDA</v>
          </cell>
          <cell r="E231">
            <v>1</v>
          </cell>
          <cell r="F231">
            <v>0</v>
          </cell>
        </row>
        <row r="232">
          <cell r="B232">
            <v>22006465</v>
          </cell>
          <cell r="C232" t="str">
            <v>FUCHS</v>
          </cell>
          <cell r="D232" t="str">
            <v>PAUL</v>
          </cell>
          <cell r="E232">
            <v>4</v>
          </cell>
          <cell r="F232">
            <v>10</v>
          </cell>
        </row>
        <row r="233">
          <cell r="B233">
            <v>22103676</v>
          </cell>
          <cell r="C233" t="str">
            <v>FUCHS</v>
          </cell>
          <cell r="D233" t="str">
            <v>VALENTIN</v>
          </cell>
          <cell r="E233">
            <v>3</v>
          </cell>
          <cell r="F233">
            <v>10</v>
          </cell>
        </row>
        <row r="234">
          <cell r="B234">
            <v>22108667</v>
          </cell>
          <cell r="C234" t="str">
            <v>FUTSCHIK</v>
          </cell>
          <cell r="D234" t="str">
            <v>BENJAMIN</v>
          </cell>
          <cell r="E234">
            <v>8</v>
          </cell>
          <cell r="F234">
            <v>0</v>
          </cell>
        </row>
        <row r="235">
          <cell r="B235">
            <v>22015504</v>
          </cell>
          <cell r="C235" t="str">
            <v>GABOR</v>
          </cell>
          <cell r="D235" t="str">
            <v>STEVEN</v>
          </cell>
          <cell r="E235">
            <v>7</v>
          </cell>
          <cell r="F235" t="str">
            <v>ABI</v>
          </cell>
        </row>
        <row r="236">
          <cell r="B236">
            <v>22100118</v>
          </cell>
          <cell r="C236" t="str">
            <v>GALLARD</v>
          </cell>
          <cell r="D236" t="str">
            <v>ANTOINE</v>
          </cell>
          <cell r="E236">
            <v>10</v>
          </cell>
          <cell r="F236">
            <v>9</v>
          </cell>
        </row>
        <row r="237">
          <cell r="B237">
            <v>22009399</v>
          </cell>
          <cell r="C237" t="str">
            <v>GALLIATH</v>
          </cell>
          <cell r="D237" t="str">
            <v>ADRIEN</v>
          </cell>
          <cell r="E237">
            <v>5</v>
          </cell>
          <cell r="F237" t="str">
            <v>ABI</v>
          </cell>
        </row>
        <row r="238">
          <cell r="B238">
            <v>22006628</v>
          </cell>
          <cell r="C238" t="str">
            <v>GANGLOFF</v>
          </cell>
          <cell r="D238" t="str">
            <v>ÉMILIE</v>
          </cell>
          <cell r="E238">
            <v>5</v>
          </cell>
          <cell r="F238">
            <v>10</v>
          </cell>
        </row>
        <row r="239">
          <cell r="B239">
            <v>22102043</v>
          </cell>
          <cell r="C239" t="str">
            <v>GARCIA</v>
          </cell>
          <cell r="D239" t="str">
            <v>NICOLAS</v>
          </cell>
          <cell r="E239">
            <v>8</v>
          </cell>
          <cell r="F239">
            <v>2</v>
          </cell>
        </row>
        <row r="240">
          <cell r="B240">
            <v>22023438</v>
          </cell>
          <cell r="C240" t="str">
            <v>GARIN</v>
          </cell>
          <cell r="D240" t="str">
            <v>MELANIE</v>
          </cell>
          <cell r="E240">
            <v>7</v>
          </cell>
          <cell r="F240">
            <v>8</v>
          </cell>
        </row>
        <row r="241">
          <cell r="B241">
            <v>22108661</v>
          </cell>
          <cell r="C241" t="str">
            <v>GASPARRI</v>
          </cell>
          <cell r="D241" t="str">
            <v>EMELINE</v>
          </cell>
          <cell r="E241">
            <v>7</v>
          </cell>
          <cell r="F241">
            <v>10</v>
          </cell>
        </row>
        <row r="242">
          <cell r="B242">
            <v>22104542</v>
          </cell>
          <cell r="C242" t="str">
            <v>GEOFFROY</v>
          </cell>
          <cell r="D242" t="str">
            <v>AMANDINE</v>
          </cell>
          <cell r="E242">
            <v>5</v>
          </cell>
          <cell r="F242">
            <v>5</v>
          </cell>
        </row>
        <row r="243">
          <cell r="B243">
            <v>22115288</v>
          </cell>
          <cell r="C243" t="str">
            <v>GERHARD</v>
          </cell>
          <cell r="D243" t="str">
            <v>HUGO</v>
          </cell>
          <cell r="E243">
            <v>8</v>
          </cell>
          <cell r="F243">
            <v>5</v>
          </cell>
        </row>
        <row r="244">
          <cell r="B244">
            <v>22117883</v>
          </cell>
          <cell r="C244" t="str">
            <v>GERVAIS</v>
          </cell>
          <cell r="D244" t="str">
            <v>KIYÂN NILS</v>
          </cell>
          <cell r="E244">
            <v>7</v>
          </cell>
          <cell r="F244">
            <v>10</v>
          </cell>
        </row>
        <row r="245">
          <cell r="B245">
            <v>22108552</v>
          </cell>
          <cell r="C245" t="str">
            <v>GESLIN</v>
          </cell>
          <cell r="D245" t="str">
            <v>ELOAN</v>
          </cell>
          <cell r="E245">
            <v>8</v>
          </cell>
          <cell r="F245">
            <v>8</v>
          </cell>
        </row>
        <row r="246">
          <cell r="B246">
            <v>22111428</v>
          </cell>
          <cell r="C246" t="str">
            <v>GHEMET</v>
          </cell>
          <cell r="D246" t="str">
            <v>WHALID</v>
          </cell>
          <cell r="E246">
            <v>7</v>
          </cell>
          <cell r="F246">
            <v>2</v>
          </cell>
        </row>
        <row r="247">
          <cell r="B247">
            <v>22106772</v>
          </cell>
          <cell r="C247" t="str">
            <v>GHINOLFI</v>
          </cell>
          <cell r="D247" t="str">
            <v>FLORINE</v>
          </cell>
          <cell r="E247">
            <v>3</v>
          </cell>
          <cell r="F247">
            <v>10</v>
          </cell>
        </row>
        <row r="248">
          <cell r="B248">
            <v>22108010</v>
          </cell>
          <cell r="C248" t="str">
            <v>GIECK</v>
          </cell>
          <cell r="D248" t="str">
            <v>ARNAUD</v>
          </cell>
          <cell r="E248">
            <v>6</v>
          </cell>
          <cell r="F248">
            <v>4</v>
          </cell>
        </row>
        <row r="249">
          <cell r="B249">
            <v>22115374</v>
          </cell>
          <cell r="C249" t="str">
            <v>GIESE</v>
          </cell>
          <cell r="D249" t="str">
            <v>YANN</v>
          </cell>
          <cell r="E249">
            <v>10</v>
          </cell>
          <cell r="F249">
            <v>4</v>
          </cell>
        </row>
        <row r="250">
          <cell r="B250">
            <v>22101971</v>
          </cell>
          <cell r="C250" t="str">
            <v>GINTER</v>
          </cell>
          <cell r="D250" t="str">
            <v>SACHA</v>
          </cell>
          <cell r="E250">
            <v>7</v>
          </cell>
          <cell r="F250">
            <v>10</v>
          </cell>
        </row>
        <row r="251">
          <cell r="B251">
            <v>22107617</v>
          </cell>
          <cell r="C251" t="str">
            <v>GIORDANO</v>
          </cell>
          <cell r="D251" t="str">
            <v>MATÉO</v>
          </cell>
          <cell r="E251">
            <v>7</v>
          </cell>
          <cell r="F251">
            <v>10</v>
          </cell>
        </row>
        <row r="252">
          <cell r="B252">
            <v>22114999</v>
          </cell>
          <cell r="C252" t="str">
            <v>GIRARDOT</v>
          </cell>
          <cell r="D252" t="str">
            <v>GUILLAUME</v>
          </cell>
          <cell r="E252">
            <v>8</v>
          </cell>
          <cell r="F252">
            <v>8</v>
          </cell>
        </row>
        <row r="253">
          <cell r="B253">
            <v>22113662</v>
          </cell>
          <cell r="C253" t="str">
            <v>GIROLD</v>
          </cell>
          <cell r="D253" t="str">
            <v>LUCAS</v>
          </cell>
          <cell r="E253">
            <v>7</v>
          </cell>
          <cell r="F253">
            <v>9</v>
          </cell>
        </row>
        <row r="254">
          <cell r="B254">
            <v>22105638</v>
          </cell>
          <cell r="C254" t="str">
            <v>GLESS</v>
          </cell>
          <cell r="D254" t="str">
            <v>ALEXANDRE</v>
          </cell>
          <cell r="E254">
            <v>2</v>
          </cell>
          <cell r="F254">
            <v>4</v>
          </cell>
        </row>
        <row r="255">
          <cell r="B255">
            <v>22110696</v>
          </cell>
          <cell r="C255" t="str">
            <v>GOETZ</v>
          </cell>
          <cell r="D255" t="str">
            <v>LENA</v>
          </cell>
          <cell r="E255">
            <v>7</v>
          </cell>
          <cell r="F255">
            <v>6</v>
          </cell>
        </row>
        <row r="256">
          <cell r="B256">
            <v>22110121</v>
          </cell>
          <cell r="C256" t="str">
            <v>GOMES</v>
          </cell>
          <cell r="D256" t="str">
            <v>HUGO</v>
          </cell>
          <cell r="E256">
            <v>8</v>
          </cell>
          <cell r="F256">
            <v>6</v>
          </cell>
        </row>
        <row r="257">
          <cell r="B257">
            <v>22008852</v>
          </cell>
          <cell r="C257" t="str">
            <v>GOSSMANN</v>
          </cell>
          <cell r="D257" t="str">
            <v>ELODIE</v>
          </cell>
          <cell r="E257">
            <v>5</v>
          </cell>
          <cell r="F257" t="str">
            <v>ABI</v>
          </cell>
        </row>
        <row r="258">
          <cell r="B258">
            <v>22119690</v>
          </cell>
          <cell r="C258" t="str">
            <v>GOZUACIK</v>
          </cell>
          <cell r="D258" t="str">
            <v>FURKAN</v>
          </cell>
          <cell r="E258">
            <v>5</v>
          </cell>
          <cell r="F258">
            <v>10</v>
          </cell>
        </row>
        <row r="259">
          <cell r="B259">
            <v>21916446</v>
          </cell>
          <cell r="C259" t="str">
            <v>GRADIT</v>
          </cell>
          <cell r="D259" t="str">
            <v>CHARLOTTE</v>
          </cell>
          <cell r="E259">
            <v>5</v>
          </cell>
          <cell r="F259" t="str">
            <v>ABI</v>
          </cell>
        </row>
        <row r="260">
          <cell r="B260">
            <v>22105308</v>
          </cell>
          <cell r="C260" t="str">
            <v>GRAILLOT--BUNING</v>
          </cell>
          <cell r="D260" t="str">
            <v>HANNA</v>
          </cell>
          <cell r="E260">
            <v>4</v>
          </cell>
          <cell r="F260">
            <v>2</v>
          </cell>
        </row>
        <row r="261">
          <cell r="B261">
            <v>22107212</v>
          </cell>
          <cell r="C261" t="str">
            <v>GRAW</v>
          </cell>
          <cell r="D261" t="str">
            <v>MARKUS</v>
          </cell>
          <cell r="E261">
            <v>8</v>
          </cell>
          <cell r="F261" t="str">
            <v>ABI</v>
          </cell>
        </row>
        <row r="262">
          <cell r="B262">
            <v>21914241</v>
          </cell>
          <cell r="C262" t="str">
            <v>GRELING</v>
          </cell>
          <cell r="D262" t="str">
            <v>BRYAN</v>
          </cell>
          <cell r="E262">
            <v>3</v>
          </cell>
          <cell r="F262" t="str">
            <v>ABI</v>
          </cell>
        </row>
        <row r="263">
          <cell r="B263">
            <v>22111356</v>
          </cell>
          <cell r="C263" t="str">
            <v>GRENACKER</v>
          </cell>
          <cell r="D263" t="str">
            <v>WILLIAM</v>
          </cell>
          <cell r="E263">
            <v>7</v>
          </cell>
          <cell r="F263" t="str">
            <v>ABI</v>
          </cell>
        </row>
        <row r="264">
          <cell r="B264">
            <v>22105632</v>
          </cell>
          <cell r="C264" t="str">
            <v>GRIMMER</v>
          </cell>
          <cell r="D264" t="str">
            <v>JULIE</v>
          </cell>
          <cell r="E264">
            <v>5</v>
          </cell>
          <cell r="F264">
            <v>5</v>
          </cell>
        </row>
        <row r="265">
          <cell r="B265">
            <v>22109710</v>
          </cell>
          <cell r="C265" t="str">
            <v>GROB</v>
          </cell>
          <cell r="D265" t="str">
            <v>CAPUCINE</v>
          </cell>
          <cell r="E265">
            <v>6</v>
          </cell>
          <cell r="F265">
            <v>3</v>
          </cell>
        </row>
        <row r="266">
          <cell r="B266">
            <v>22104399</v>
          </cell>
          <cell r="C266" t="str">
            <v>GROS</v>
          </cell>
          <cell r="D266" t="str">
            <v>MATHIAS</v>
          </cell>
          <cell r="E266">
            <v>7</v>
          </cell>
          <cell r="F266">
            <v>2</v>
          </cell>
        </row>
        <row r="267">
          <cell r="B267">
            <v>22104704</v>
          </cell>
          <cell r="C267" t="str">
            <v>GROSCLAUDE</v>
          </cell>
          <cell r="D267" t="str">
            <v>SACHA</v>
          </cell>
          <cell r="E267">
            <v>7</v>
          </cell>
          <cell r="F267">
            <v>1</v>
          </cell>
        </row>
        <row r="268">
          <cell r="B268">
            <v>22004474</v>
          </cell>
          <cell r="C268" t="str">
            <v>GUILLARD</v>
          </cell>
          <cell r="D268" t="str">
            <v>CORENTIN</v>
          </cell>
          <cell r="E268">
            <v>8</v>
          </cell>
          <cell r="F268" t="str">
            <v>ABI</v>
          </cell>
        </row>
        <row r="269">
          <cell r="B269">
            <v>22113420</v>
          </cell>
          <cell r="C269" t="str">
            <v>GUIRA</v>
          </cell>
          <cell r="D269" t="str">
            <v>RYAN</v>
          </cell>
          <cell r="E269">
            <v>8</v>
          </cell>
          <cell r="F269">
            <v>5</v>
          </cell>
        </row>
        <row r="270">
          <cell r="B270">
            <v>22109728</v>
          </cell>
          <cell r="C270" t="str">
            <v>GUTH</v>
          </cell>
          <cell r="D270" t="str">
            <v>LOUIS</v>
          </cell>
          <cell r="E270">
            <v>6</v>
          </cell>
          <cell r="F270">
            <v>10</v>
          </cell>
        </row>
        <row r="271">
          <cell r="B271">
            <v>22108691</v>
          </cell>
          <cell r="C271" t="str">
            <v>GUTH</v>
          </cell>
          <cell r="D271" t="str">
            <v>LUCY</v>
          </cell>
          <cell r="E271">
            <v>4</v>
          </cell>
          <cell r="F271" t="str">
            <v>DSP</v>
          </cell>
        </row>
        <row r="272">
          <cell r="B272">
            <v>22107813</v>
          </cell>
          <cell r="C272" t="str">
            <v>GUTMANN</v>
          </cell>
          <cell r="D272" t="str">
            <v>CHLOÉ</v>
          </cell>
          <cell r="E272">
            <v>6</v>
          </cell>
          <cell r="F272">
            <v>10</v>
          </cell>
        </row>
        <row r="273">
          <cell r="B273">
            <v>22107929</v>
          </cell>
          <cell r="C273" t="str">
            <v>GUTMANN</v>
          </cell>
          <cell r="D273" t="str">
            <v>NICOLAS</v>
          </cell>
          <cell r="E273">
            <v>5</v>
          </cell>
          <cell r="F273">
            <v>5</v>
          </cell>
        </row>
        <row r="274">
          <cell r="B274">
            <v>22109555</v>
          </cell>
          <cell r="C274" t="str">
            <v>HADDAD</v>
          </cell>
          <cell r="D274" t="str">
            <v>AMINE</v>
          </cell>
          <cell r="E274">
            <v>5</v>
          </cell>
          <cell r="F274">
            <v>9</v>
          </cell>
        </row>
        <row r="275">
          <cell r="B275">
            <v>22108072</v>
          </cell>
          <cell r="C275" t="str">
            <v>HADJADJ</v>
          </cell>
          <cell r="D275" t="str">
            <v>AUBIN</v>
          </cell>
          <cell r="E275">
            <v>5</v>
          </cell>
          <cell r="F275">
            <v>4</v>
          </cell>
        </row>
        <row r="276">
          <cell r="B276">
            <v>22003828</v>
          </cell>
          <cell r="C276" t="str">
            <v>HAENSEL</v>
          </cell>
          <cell r="D276" t="str">
            <v>JORDAN</v>
          </cell>
          <cell r="E276">
            <v>4</v>
          </cell>
          <cell r="F276" t="str">
            <v>ABI</v>
          </cell>
        </row>
        <row r="277">
          <cell r="B277">
            <v>22103003</v>
          </cell>
          <cell r="C277" t="str">
            <v>HAGELBERGER</v>
          </cell>
          <cell r="D277" t="str">
            <v>PAUL</v>
          </cell>
          <cell r="E277">
            <v>5</v>
          </cell>
          <cell r="F277">
            <v>2</v>
          </cell>
        </row>
        <row r="278">
          <cell r="B278">
            <v>22109040</v>
          </cell>
          <cell r="C278" t="str">
            <v>HAJLI</v>
          </cell>
          <cell r="D278" t="str">
            <v>SOFIANE</v>
          </cell>
          <cell r="E278">
            <v>9</v>
          </cell>
          <cell r="F278" t="str">
            <v>ABI</v>
          </cell>
        </row>
        <row r="279">
          <cell r="B279">
            <v>22121851</v>
          </cell>
          <cell r="C279" t="str">
            <v>HALAOUI</v>
          </cell>
          <cell r="D279" t="str">
            <v>Melek</v>
          </cell>
          <cell r="E279">
            <v>1</v>
          </cell>
          <cell r="F279" t="str">
            <v>ABI</v>
          </cell>
        </row>
        <row r="280">
          <cell r="B280">
            <v>22011671</v>
          </cell>
          <cell r="C280" t="str">
            <v>HAMDAN</v>
          </cell>
          <cell r="D280" t="str">
            <v>MAHMOUD</v>
          </cell>
          <cell r="E280">
            <v>2</v>
          </cell>
          <cell r="F280">
            <v>6</v>
          </cell>
        </row>
        <row r="281">
          <cell r="B281">
            <v>22108053</v>
          </cell>
          <cell r="C281" t="str">
            <v>HAMEL</v>
          </cell>
          <cell r="D281" t="str">
            <v>ROMAIN</v>
          </cell>
          <cell r="E281">
            <v>8</v>
          </cell>
          <cell r="F281">
            <v>5</v>
          </cell>
        </row>
        <row r="282">
          <cell r="B282">
            <v>22119629</v>
          </cell>
          <cell r="C282" t="str">
            <v xml:space="preserve">HAMEL </v>
          </cell>
          <cell r="D282" t="str">
            <v>NAHEL</v>
          </cell>
          <cell r="E282">
            <v>8</v>
          </cell>
          <cell r="F282">
            <v>8</v>
          </cell>
        </row>
        <row r="283">
          <cell r="B283">
            <v>22111073</v>
          </cell>
          <cell r="C283" t="str">
            <v>HAMMERER</v>
          </cell>
          <cell r="D283" t="str">
            <v>THEO</v>
          </cell>
          <cell r="E283">
            <v>8</v>
          </cell>
          <cell r="F283">
            <v>3</v>
          </cell>
        </row>
        <row r="284">
          <cell r="B284">
            <v>22007847</v>
          </cell>
          <cell r="C284" t="str">
            <v>HAMZA</v>
          </cell>
          <cell r="D284" t="str">
            <v>ELIAS</v>
          </cell>
          <cell r="E284">
            <v>7</v>
          </cell>
          <cell r="F284" t="str">
            <v>ABI</v>
          </cell>
        </row>
        <row r="285">
          <cell r="B285">
            <v>22005241</v>
          </cell>
          <cell r="C285" t="str">
            <v>HAMZA</v>
          </cell>
          <cell r="D285" t="str">
            <v>NASSIM</v>
          </cell>
          <cell r="E285">
            <v>5</v>
          </cell>
          <cell r="F285" t="str">
            <v>ABI</v>
          </cell>
        </row>
        <row r="286">
          <cell r="B286">
            <v>22000655</v>
          </cell>
          <cell r="C286" t="str">
            <v>HAOUAOUSSA</v>
          </cell>
          <cell r="D286" t="str">
            <v>NARJIS</v>
          </cell>
          <cell r="E286">
            <v>1</v>
          </cell>
          <cell r="F286">
            <v>3</v>
          </cell>
        </row>
        <row r="287">
          <cell r="B287">
            <v>22001847</v>
          </cell>
          <cell r="C287" t="str">
            <v>HARB</v>
          </cell>
          <cell r="D287" t="str">
            <v>AMER</v>
          </cell>
          <cell r="E287">
            <v>7</v>
          </cell>
          <cell r="F287">
            <v>5</v>
          </cell>
        </row>
        <row r="288">
          <cell r="B288">
            <v>22106440</v>
          </cell>
          <cell r="C288" t="str">
            <v>HARIDI</v>
          </cell>
          <cell r="D288" t="str">
            <v>MOHAMED-SKANDER</v>
          </cell>
          <cell r="E288">
            <v>9</v>
          </cell>
          <cell r="F288">
            <v>5</v>
          </cell>
        </row>
        <row r="289">
          <cell r="B289">
            <v>22106331</v>
          </cell>
          <cell r="C289" t="str">
            <v>HARTMANN</v>
          </cell>
          <cell r="D289" t="str">
            <v>GEORGES</v>
          </cell>
          <cell r="E289">
            <v>6</v>
          </cell>
          <cell r="F289">
            <v>9</v>
          </cell>
        </row>
        <row r="290">
          <cell r="B290">
            <v>22107185</v>
          </cell>
          <cell r="C290" t="str">
            <v>HATTENBERGER</v>
          </cell>
          <cell r="D290" t="str">
            <v>ELIOTT</v>
          </cell>
          <cell r="E290">
            <v>9</v>
          </cell>
          <cell r="F290">
            <v>10</v>
          </cell>
        </row>
        <row r="291">
          <cell r="B291">
            <v>22014146</v>
          </cell>
          <cell r="C291" t="str">
            <v>HAUMESSER</v>
          </cell>
          <cell r="D291" t="str">
            <v>HUGO</v>
          </cell>
          <cell r="E291">
            <v>4</v>
          </cell>
          <cell r="F291" t="str">
            <v>ABI</v>
          </cell>
        </row>
        <row r="292">
          <cell r="B292">
            <v>22108189</v>
          </cell>
          <cell r="C292" t="str">
            <v>HÄUSSLER</v>
          </cell>
          <cell r="D292" t="str">
            <v>ANTHONY</v>
          </cell>
          <cell r="E292">
            <v>3</v>
          </cell>
          <cell r="F292">
            <v>10</v>
          </cell>
        </row>
        <row r="293">
          <cell r="B293">
            <v>22003815</v>
          </cell>
          <cell r="C293" t="str">
            <v>HAUSWALD</v>
          </cell>
          <cell r="D293" t="str">
            <v>JUSTINE</v>
          </cell>
          <cell r="E293">
            <v>4</v>
          </cell>
          <cell r="F293" t="str">
            <v>ABI</v>
          </cell>
        </row>
        <row r="294">
          <cell r="B294">
            <v>22107260</v>
          </cell>
          <cell r="C294" t="str">
            <v>HAZEMANN</v>
          </cell>
          <cell r="D294" t="str">
            <v>JULES</v>
          </cell>
          <cell r="E294">
            <v>9</v>
          </cell>
          <cell r="F294">
            <v>3</v>
          </cell>
        </row>
        <row r="295">
          <cell r="B295">
            <v>22112088</v>
          </cell>
          <cell r="C295" t="str">
            <v>HBIB</v>
          </cell>
          <cell r="D295" t="str">
            <v>HICHAM</v>
          </cell>
          <cell r="E295">
            <v>8</v>
          </cell>
          <cell r="F295">
            <v>6</v>
          </cell>
        </row>
        <row r="296">
          <cell r="B296">
            <v>22103391</v>
          </cell>
          <cell r="C296" t="str">
            <v>HEILIG</v>
          </cell>
          <cell r="D296" t="str">
            <v>GUILLAUME</v>
          </cell>
          <cell r="E296">
            <v>9</v>
          </cell>
          <cell r="F296">
            <v>10</v>
          </cell>
        </row>
        <row r="297">
          <cell r="B297">
            <v>22106683</v>
          </cell>
          <cell r="C297" t="str">
            <v>HEIN</v>
          </cell>
          <cell r="D297" t="str">
            <v>EVA</v>
          </cell>
          <cell r="E297">
            <v>6</v>
          </cell>
          <cell r="F297">
            <v>4</v>
          </cell>
        </row>
        <row r="298">
          <cell r="B298">
            <v>22103438</v>
          </cell>
          <cell r="C298" t="str">
            <v>HELL</v>
          </cell>
          <cell r="D298" t="str">
            <v>LUCAS</v>
          </cell>
          <cell r="E298">
            <v>5</v>
          </cell>
          <cell r="F298" t="str">
            <v>ABI</v>
          </cell>
        </row>
        <row r="299">
          <cell r="B299">
            <v>22105075</v>
          </cell>
          <cell r="C299" t="str">
            <v>HELL</v>
          </cell>
          <cell r="D299" t="str">
            <v>QUENTIN</v>
          </cell>
          <cell r="E299">
            <v>10</v>
          </cell>
          <cell r="F299">
            <v>2</v>
          </cell>
        </row>
        <row r="300">
          <cell r="B300">
            <v>22108966</v>
          </cell>
          <cell r="C300" t="str">
            <v>HELLMANN</v>
          </cell>
          <cell r="D300" t="str">
            <v>MARINE</v>
          </cell>
          <cell r="E300">
            <v>8</v>
          </cell>
          <cell r="F300">
            <v>5</v>
          </cell>
        </row>
        <row r="301">
          <cell r="B301">
            <v>22007485</v>
          </cell>
          <cell r="C301" t="str">
            <v>HERRGOTT</v>
          </cell>
          <cell r="D301" t="str">
            <v>JULIEN</v>
          </cell>
          <cell r="E301">
            <v>2</v>
          </cell>
          <cell r="F301" t="str">
            <v>ABI</v>
          </cell>
        </row>
        <row r="302">
          <cell r="B302">
            <v>22104638</v>
          </cell>
          <cell r="C302" t="str">
            <v>HERTRICH</v>
          </cell>
          <cell r="D302" t="str">
            <v>BASTIAN</v>
          </cell>
          <cell r="E302">
            <v>10</v>
          </cell>
          <cell r="F302" t="str">
            <v>DSP</v>
          </cell>
        </row>
        <row r="303">
          <cell r="B303">
            <v>22107990</v>
          </cell>
          <cell r="C303" t="str">
            <v>HERTZOG</v>
          </cell>
          <cell r="D303" t="str">
            <v>GAUTHIER</v>
          </cell>
          <cell r="E303">
            <v>8</v>
          </cell>
          <cell r="F303">
            <v>5</v>
          </cell>
        </row>
        <row r="304">
          <cell r="B304">
            <v>22004047</v>
          </cell>
          <cell r="C304" t="str">
            <v>HESSMANN</v>
          </cell>
          <cell r="D304" t="str">
            <v>LUCIE</v>
          </cell>
          <cell r="E304">
            <v>4</v>
          </cell>
          <cell r="F304" t="str">
            <v>ABI</v>
          </cell>
        </row>
        <row r="305">
          <cell r="B305">
            <v>22022262</v>
          </cell>
          <cell r="C305" t="str">
            <v>HEZARIFEND</v>
          </cell>
          <cell r="D305" t="str">
            <v>ANTOINE</v>
          </cell>
          <cell r="E305">
            <v>7</v>
          </cell>
          <cell r="F305">
            <v>9</v>
          </cell>
        </row>
        <row r="306">
          <cell r="B306">
            <v>22111327</v>
          </cell>
          <cell r="C306" t="str">
            <v>HIEBEL</v>
          </cell>
          <cell r="D306" t="str">
            <v>ENZO</v>
          </cell>
          <cell r="E306">
            <v>6</v>
          </cell>
          <cell r="F306" t="str">
            <v>ABI</v>
          </cell>
        </row>
        <row r="307">
          <cell r="B307">
            <v>22009593</v>
          </cell>
          <cell r="C307" t="str">
            <v>HIRSCHMULLER</v>
          </cell>
          <cell r="D307" t="str">
            <v>MARTIN</v>
          </cell>
          <cell r="E307">
            <v>2</v>
          </cell>
          <cell r="F307" t="str">
            <v>ABI</v>
          </cell>
        </row>
        <row r="308">
          <cell r="B308">
            <v>22106630</v>
          </cell>
          <cell r="C308" t="str">
            <v>HOEFS</v>
          </cell>
          <cell r="D308" t="str">
            <v>FEMKE</v>
          </cell>
          <cell r="E308">
            <v>3</v>
          </cell>
          <cell r="F308">
            <v>2</v>
          </cell>
        </row>
        <row r="309">
          <cell r="B309">
            <v>22109688</v>
          </cell>
          <cell r="C309" t="str">
            <v>HOUNGUEVOU ZOSSOU</v>
          </cell>
          <cell r="D309" t="str">
            <v>ANGÉLO</v>
          </cell>
          <cell r="E309">
            <v>5</v>
          </cell>
          <cell r="F309">
            <v>8</v>
          </cell>
        </row>
        <row r="310">
          <cell r="B310">
            <v>22103277</v>
          </cell>
          <cell r="C310" t="str">
            <v>HOUPLINE</v>
          </cell>
          <cell r="D310" t="str">
            <v>LOLA</v>
          </cell>
          <cell r="E310">
            <v>4</v>
          </cell>
          <cell r="F310">
            <v>1</v>
          </cell>
        </row>
        <row r="311">
          <cell r="B311">
            <v>22121793</v>
          </cell>
          <cell r="C311" t="str">
            <v>HRICH</v>
          </cell>
          <cell r="D311" t="str">
            <v>RYAD</v>
          </cell>
          <cell r="E311">
            <v>9</v>
          </cell>
          <cell r="F311" t="str">
            <v>ABI</v>
          </cell>
        </row>
        <row r="312">
          <cell r="B312">
            <v>22104520</v>
          </cell>
          <cell r="C312" t="str">
            <v>HUCK</v>
          </cell>
          <cell r="D312" t="str">
            <v>CHARLOTTE</v>
          </cell>
          <cell r="E312">
            <v>10</v>
          </cell>
          <cell r="F312">
            <v>8</v>
          </cell>
        </row>
        <row r="313">
          <cell r="B313">
            <v>22111162</v>
          </cell>
          <cell r="C313" t="str">
            <v>HUET</v>
          </cell>
          <cell r="D313" t="str">
            <v>AXEL</v>
          </cell>
          <cell r="E313">
            <v>8</v>
          </cell>
          <cell r="F313">
            <v>7</v>
          </cell>
        </row>
        <row r="314">
          <cell r="B314">
            <v>22105882</v>
          </cell>
          <cell r="C314" t="str">
            <v>HUET</v>
          </cell>
          <cell r="D314" t="str">
            <v>LENNY</v>
          </cell>
          <cell r="E314">
            <v>3</v>
          </cell>
          <cell r="F314">
            <v>6</v>
          </cell>
        </row>
        <row r="315">
          <cell r="B315">
            <v>22012861</v>
          </cell>
          <cell r="C315" t="str">
            <v>HUMMEL</v>
          </cell>
          <cell r="D315" t="str">
            <v>LAURE</v>
          </cell>
          <cell r="E315">
            <v>7</v>
          </cell>
          <cell r="F315" t="str">
            <v>ABI</v>
          </cell>
        </row>
        <row r="316">
          <cell r="B316">
            <v>22009082</v>
          </cell>
          <cell r="C316" t="str">
            <v>HUSER</v>
          </cell>
          <cell r="D316" t="str">
            <v>BAPTISTE</v>
          </cell>
          <cell r="E316">
            <v>2</v>
          </cell>
          <cell r="F316" t="str">
            <v>ABI</v>
          </cell>
        </row>
        <row r="317">
          <cell r="B317">
            <v>22004416</v>
          </cell>
          <cell r="C317" t="str">
            <v>HUVÉ</v>
          </cell>
          <cell r="D317" t="str">
            <v>ROBIN</v>
          </cell>
          <cell r="E317">
            <v>4</v>
          </cell>
          <cell r="F317" t="str">
            <v>ABI</v>
          </cell>
        </row>
        <row r="318">
          <cell r="B318">
            <v>22117637</v>
          </cell>
          <cell r="C318" t="str">
            <v>IBANAY</v>
          </cell>
          <cell r="D318" t="str">
            <v>SOFIAN</v>
          </cell>
          <cell r="E318">
            <v>8</v>
          </cell>
          <cell r="F318">
            <v>10</v>
          </cell>
        </row>
        <row r="319">
          <cell r="B319">
            <v>22107839</v>
          </cell>
          <cell r="C319" t="str">
            <v>IBRAGIMOV</v>
          </cell>
          <cell r="D319" t="str">
            <v>KHAMID</v>
          </cell>
          <cell r="E319">
            <v>2</v>
          </cell>
          <cell r="F319">
            <v>9</v>
          </cell>
        </row>
        <row r="320">
          <cell r="B320">
            <v>22112240</v>
          </cell>
          <cell r="C320" t="str">
            <v>ILLY</v>
          </cell>
          <cell r="D320" t="str">
            <v>QUENTIN</v>
          </cell>
          <cell r="E320">
            <v>5</v>
          </cell>
          <cell r="F320">
            <v>6</v>
          </cell>
        </row>
        <row r="321">
          <cell r="B321">
            <v>22109302</v>
          </cell>
          <cell r="C321" t="str">
            <v>IMENEZ</v>
          </cell>
          <cell r="D321" t="str">
            <v>THOMAS</v>
          </cell>
          <cell r="E321">
            <v>2</v>
          </cell>
          <cell r="F321">
            <v>4</v>
          </cell>
        </row>
        <row r="322">
          <cell r="B322">
            <v>22113050</v>
          </cell>
          <cell r="C322" t="str">
            <v>IMHOFF</v>
          </cell>
          <cell r="D322" t="str">
            <v>ANTOINE</v>
          </cell>
          <cell r="E322">
            <v>8</v>
          </cell>
          <cell r="F322">
            <v>0</v>
          </cell>
        </row>
        <row r="323">
          <cell r="B323">
            <v>22105766</v>
          </cell>
          <cell r="C323" t="str">
            <v>ISSELE</v>
          </cell>
          <cell r="D323" t="str">
            <v>ESTÉBAN</v>
          </cell>
          <cell r="E323">
            <v>8</v>
          </cell>
          <cell r="F323">
            <v>3</v>
          </cell>
        </row>
        <row r="324">
          <cell r="B324">
            <v>22105441</v>
          </cell>
          <cell r="C324" t="str">
            <v>IUNG</v>
          </cell>
          <cell r="D324" t="str">
            <v>GAËTAN</v>
          </cell>
          <cell r="E324">
            <v>4</v>
          </cell>
          <cell r="F324">
            <v>9</v>
          </cell>
        </row>
        <row r="325">
          <cell r="B325">
            <v>22100244</v>
          </cell>
          <cell r="C325" t="str">
            <v>JABBO</v>
          </cell>
          <cell r="D325" t="str">
            <v>ARKAN</v>
          </cell>
          <cell r="E325">
            <v>8</v>
          </cell>
          <cell r="F325">
            <v>10</v>
          </cell>
        </row>
        <row r="326">
          <cell r="B326">
            <v>22105701</v>
          </cell>
          <cell r="C326" t="str">
            <v>JACQUIN</v>
          </cell>
          <cell r="D326" t="str">
            <v>AXEL</v>
          </cell>
          <cell r="E326">
            <v>4</v>
          </cell>
          <cell r="F326">
            <v>5</v>
          </cell>
        </row>
        <row r="327">
          <cell r="B327">
            <v>22108950</v>
          </cell>
          <cell r="C327" t="str">
            <v>JAECK</v>
          </cell>
          <cell r="D327" t="str">
            <v>FLORENT</v>
          </cell>
          <cell r="E327">
            <v>5</v>
          </cell>
          <cell r="F327">
            <v>8</v>
          </cell>
        </row>
        <row r="328">
          <cell r="B328">
            <v>22109061</v>
          </cell>
          <cell r="C328" t="str">
            <v>JAECKER</v>
          </cell>
          <cell r="D328" t="str">
            <v>BAPTISTE</v>
          </cell>
          <cell r="E328">
            <v>10</v>
          </cell>
          <cell r="F328">
            <v>4</v>
          </cell>
        </row>
        <row r="329">
          <cell r="B329">
            <v>22116572</v>
          </cell>
          <cell r="C329" t="str">
            <v>JAEGER</v>
          </cell>
          <cell r="D329" t="str">
            <v>EMILIEN</v>
          </cell>
          <cell r="E329">
            <v>8</v>
          </cell>
          <cell r="F329">
            <v>4</v>
          </cell>
        </row>
        <row r="330">
          <cell r="B330">
            <v>22011756</v>
          </cell>
          <cell r="C330" t="str">
            <v>JAEGER</v>
          </cell>
          <cell r="D330" t="str">
            <v>THOMAS</v>
          </cell>
          <cell r="E330">
            <v>2</v>
          </cell>
          <cell r="F330">
            <v>9</v>
          </cell>
        </row>
        <row r="331">
          <cell r="B331">
            <v>22110716</v>
          </cell>
          <cell r="C331" t="str">
            <v>JAEGER</v>
          </cell>
          <cell r="D331" t="str">
            <v>TRISTAN</v>
          </cell>
          <cell r="E331">
            <v>8</v>
          </cell>
          <cell r="F331">
            <v>5</v>
          </cell>
        </row>
        <row r="332">
          <cell r="B332">
            <v>22001511</v>
          </cell>
          <cell r="C332" t="str">
            <v>JANON</v>
          </cell>
          <cell r="D332" t="str">
            <v>MARIE</v>
          </cell>
          <cell r="E332">
            <v>7</v>
          </cell>
          <cell r="F332" t="str">
            <v>ABI</v>
          </cell>
        </row>
        <row r="333">
          <cell r="B333">
            <v>22008976</v>
          </cell>
          <cell r="C333" t="str">
            <v>JAUSS</v>
          </cell>
          <cell r="D333" t="str">
            <v>FABIEN</v>
          </cell>
          <cell r="E333">
            <v>3</v>
          </cell>
          <cell r="F333" t="str">
            <v>ABI</v>
          </cell>
        </row>
        <row r="334">
          <cell r="B334">
            <v>22112459</v>
          </cell>
          <cell r="C334" t="str">
            <v>JAVOIS</v>
          </cell>
          <cell r="D334" t="str">
            <v>YANIS</v>
          </cell>
          <cell r="E334">
            <v>8</v>
          </cell>
          <cell r="F334">
            <v>8</v>
          </cell>
        </row>
        <row r="335">
          <cell r="B335">
            <v>22010640</v>
          </cell>
          <cell r="C335" t="str">
            <v>JEAN DIT CADET</v>
          </cell>
          <cell r="D335" t="str">
            <v>TIÉFEN</v>
          </cell>
          <cell r="E335">
            <v>8</v>
          </cell>
          <cell r="F335">
            <v>8</v>
          </cell>
        </row>
        <row r="336">
          <cell r="B336">
            <v>22004211</v>
          </cell>
          <cell r="C336" t="str">
            <v>JEHL</v>
          </cell>
          <cell r="D336" t="str">
            <v>SWANN</v>
          </cell>
          <cell r="E336">
            <v>2</v>
          </cell>
          <cell r="F336" t="str">
            <v>ABI</v>
          </cell>
        </row>
        <row r="337">
          <cell r="B337">
            <v>22111076</v>
          </cell>
          <cell r="C337" t="str">
            <v>JNIBI</v>
          </cell>
          <cell r="D337" t="str">
            <v>NAOUFAL</v>
          </cell>
          <cell r="E337">
            <v>8</v>
          </cell>
          <cell r="F337">
            <v>10</v>
          </cell>
        </row>
        <row r="338">
          <cell r="B338">
            <v>22104624</v>
          </cell>
          <cell r="C338" t="str">
            <v>JOBERT</v>
          </cell>
          <cell r="D338" t="str">
            <v>NOÉ</v>
          </cell>
          <cell r="E338">
            <v>8</v>
          </cell>
          <cell r="F338">
            <v>2</v>
          </cell>
        </row>
        <row r="339">
          <cell r="B339">
            <v>22114866</v>
          </cell>
          <cell r="C339" t="str">
            <v>JOECKLE</v>
          </cell>
          <cell r="D339" t="str">
            <v>ALEXIS</v>
          </cell>
          <cell r="E339">
            <v>10</v>
          </cell>
          <cell r="F339">
            <v>9</v>
          </cell>
        </row>
        <row r="340">
          <cell r="B340">
            <v>22017921</v>
          </cell>
          <cell r="C340" t="str">
            <v>JULIAN</v>
          </cell>
          <cell r="D340" t="str">
            <v>AMÉLIE</v>
          </cell>
          <cell r="E340">
            <v>6</v>
          </cell>
          <cell r="F340">
            <v>7</v>
          </cell>
        </row>
        <row r="341">
          <cell r="B341">
            <v>22108619</v>
          </cell>
          <cell r="C341" t="str">
            <v>JULIARD</v>
          </cell>
          <cell r="D341" t="str">
            <v>JURANE</v>
          </cell>
          <cell r="E341">
            <v>7</v>
          </cell>
          <cell r="F341">
            <v>1</v>
          </cell>
        </row>
        <row r="342">
          <cell r="B342">
            <v>22109855</v>
          </cell>
          <cell r="C342" t="str">
            <v>JULIEN</v>
          </cell>
          <cell r="D342" t="str">
            <v>ALEXIS</v>
          </cell>
          <cell r="E342">
            <v>1</v>
          </cell>
          <cell r="F342">
            <v>6</v>
          </cell>
        </row>
        <row r="343">
          <cell r="B343">
            <v>22110337</v>
          </cell>
          <cell r="C343" t="str">
            <v>KAAG</v>
          </cell>
          <cell r="D343" t="str">
            <v>FRANCOIS</v>
          </cell>
          <cell r="E343">
            <v>7</v>
          </cell>
          <cell r="F343">
            <v>10</v>
          </cell>
        </row>
        <row r="344">
          <cell r="B344">
            <v>22001627</v>
          </cell>
          <cell r="C344" t="str">
            <v>KABAOGLU</v>
          </cell>
          <cell r="D344" t="str">
            <v>SALEH</v>
          </cell>
          <cell r="E344">
            <v>8</v>
          </cell>
          <cell r="F344">
            <v>7</v>
          </cell>
        </row>
        <row r="345">
          <cell r="B345">
            <v>22111402</v>
          </cell>
          <cell r="C345" t="str">
            <v>KAMMERER</v>
          </cell>
          <cell r="D345" t="str">
            <v>LOLA</v>
          </cell>
          <cell r="E345">
            <v>5</v>
          </cell>
          <cell r="F345">
            <v>10</v>
          </cell>
        </row>
        <row r="346">
          <cell r="B346">
            <v>22110444</v>
          </cell>
          <cell r="C346" t="str">
            <v>KAMPER</v>
          </cell>
          <cell r="D346" t="str">
            <v>GAËL</v>
          </cell>
          <cell r="E346">
            <v>5</v>
          </cell>
          <cell r="F346">
            <v>2</v>
          </cell>
        </row>
        <row r="347">
          <cell r="B347">
            <v>22002602</v>
          </cell>
          <cell r="C347" t="str">
            <v>KARA</v>
          </cell>
          <cell r="D347" t="str">
            <v>LAHOUNA</v>
          </cell>
          <cell r="E347">
            <v>9</v>
          </cell>
          <cell r="F347" t="str">
            <v>ABI</v>
          </cell>
        </row>
        <row r="348">
          <cell r="B348">
            <v>22110966</v>
          </cell>
          <cell r="C348" t="str">
            <v>KARTAL</v>
          </cell>
          <cell r="D348" t="str">
            <v>METIN</v>
          </cell>
          <cell r="E348">
            <v>8</v>
          </cell>
          <cell r="F348" t="str">
            <v>ABI</v>
          </cell>
        </row>
        <row r="349">
          <cell r="B349">
            <v>22014863</v>
          </cell>
          <cell r="C349" t="str">
            <v>KASPER</v>
          </cell>
          <cell r="D349" t="str">
            <v>SAMUEL</v>
          </cell>
          <cell r="E349">
            <v>2</v>
          </cell>
          <cell r="F349" t="str">
            <v>ABI</v>
          </cell>
        </row>
        <row r="350">
          <cell r="B350">
            <v>22010605</v>
          </cell>
          <cell r="C350" t="str">
            <v>KAUFFMANN</v>
          </cell>
          <cell r="D350" t="str">
            <v>IROY</v>
          </cell>
          <cell r="E350">
            <v>10</v>
          </cell>
          <cell r="F350" t="str">
            <v>ABI</v>
          </cell>
        </row>
        <row r="351">
          <cell r="B351">
            <v>22001927</v>
          </cell>
          <cell r="C351" t="str">
            <v>KEIFLIN</v>
          </cell>
          <cell r="D351" t="str">
            <v>ALEXIS</v>
          </cell>
          <cell r="E351">
            <v>5</v>
          </cell>
          <cell r="F351" t="str">
            <v>ABI</v>
          </cell>
        </row>
        <row r="352">
          <cell r="B352">
            <v>22109570</v>
          </cell>
          <cell r="C352" t="str">
            <v>KELLER</v>
          </cell>
          <cell r="D352" t="str">
            <v>ALEXANDRE</v>
          </cell>
          <cell r="E352">
            <v>2</v>
          </cell>
          <cell r="F352">
            <v>5</v>
          </cell>
        </row>
        <row r="353">
          <cell r="B353">
            <v>22001333</v>
          </cell>
          <cell r="C353" t="str">
            <v>KELLNER</v>
          </cell>
          <cell r="D353" t="str">
            <v>MATTEO</v>
          </cell>
          <cell r="E353">
            <v>5</v>
          </cell>
          <cell r="F353" t="str">
            <v>ABI</v>
          </cell>
        </row>
        <row r="354">
          <cell r="B354">
            <v>22102671</v>
          </cell>
          <cell r="C354" t="str">
            <v>KHANNAT</v>
          </cell>
          <cell r="D354" t="str">
            <v>YOUNES</v>
          </cell>
          <cell r="E354">
            <v>8</v>
          </cell>
          <cell r="F354" t="str">
            <v>DSP</v>
          </cell>
        </row>
        <row r="355">
          <cell r="B355">
            <v>22111770</v>
          </cell>
          <cell r="C355" t="str">
            <v>KHELLAF</v>
          </cell>
          <cell r="D355" t="str">
            <v>SID AHMED</v>
          </cell>
          <cell r="E355">
            <v>7</v>
          </cell>
          <cell r="F355">
            <v>10</v>
          </cell>
        </row>
        <row r="356">
          <cell r="B356">
            <v>22010022</v>
          </cell>
          <cell r="C356" t="str">
            <v>KHELLAFI</v>
          </cell>
          <cell r="D356" t="str">
            <v>YOUNESS</v>
          </cell>
          <cell r="E356">
            <v>8</v>
          </cell>
          <cell r="F356">
            <v>10</v>
          </cell>
        </row>
        <row r="357">
          <cell r="B357">
            <v>22002112</v>
          </cell>
          <cell r="C357" t="str">
            <v>KHEMIS</v>
          </cell>
          <cell r="D357" t="str">
            <v>MERLIN</v>
          </cell>
          <cell r="E357">
            <v>4</v>
          </cell>
          <cell r="F357" t="str">
            <v>ABI</v>
          </cell>
        </row>
        <row r="358">
          <cell r="B358">
            <v>22014733</v>
          </cell>
          <cell r="C358" t="str">
            <v>KHODIKHUZHAEV</v>
          </cell>
          <cell r="D358" t="str">
            <v>AMIRBEK</v>
          </cell>
          <cell r="E358">
            <v>8</v>
          </cell>
          <cell r="F358" t="str">
            <v>ABI</v>
          </cell>
        </row>
        <row r="359">
          <cell r="B359">
            <v>22112958</v>
          </cell>
          <cell r="C359" t="str">
            <v>KIEFER</v>
          </cell>
          <cell r="D359" t="str">
            <v>PHILIPPE</v>
          </cell>
          <cell r="E359">
            <v>7</v>
          </cell>
          <cell r="F359">
            <v>10</v>
          </cell>
        </row>
        <row r="360">
          <cell r="B360">
            <v>22001122</v>
          </cell>
          <cell r="C360" t="str">
            <v>KIEFFER</v>
          </cell>
          <cell r="D360" t="str">
            <v>MATHIEU</v>
          </cell>
          <cell r="E360">
            <v>5</v>
          </cell>
          <cell r="F360" t="str">
            <v>ABI</v>
          </cell>
        </row>
        <row r="361">
          <cell r="B361">
            <v>22108860</v>
          </cell>
          <cell r="C361" t="str">
            <v>KIEFFER</v>
          </cell>
          <cell r="D361" t="str">
            <v>MAUD</v>
          </cell>
          <cell r="E361">
            <v>5</v>
          </cell>
          <cell r="F361">
            <v>6</v>
          </cell>
        </row>
        <row r="362">
          <cell r="B362">
            <v>22104125</v>
          </cell>
          <cell r="C362" t="str">
            <v>KIENTZLER</v>
          </cell>
          <cell r="D362" t="str">
            <v>ALEXANDRE</v>
          </cell>
          <cell r="E362">
            <v>8</v>
          </cell>
          <cell r="F362">
            <v>2</v>
          </cell>
        </row>
        <row r="363">
          <cell r="B363">
            <v>22017548</v>
          </cell>
          <cell r="C363" t="str">
            <v>KILIC</v>
          </cell>
          <cell r="D363" t="str">
            <v>CEMANUR</v>
          </cell>
          <cell r="E363">
            <v>6</v>
          </cell>
          <cell r="F363">
            <v>0</v>
          </cell>
        </row>
        <row r="364">
          <cell r="B364">
            <v>22119635</v>
          </cell>
          <cell r="C364" t="str">
            <v>KIPPELEN</v>
          </cell>
          <cell r="D364" t="str">
            <v>FABIEN</v>
          </cell>
          <cell r="E364">
            <v>10</v>
          </cell>
          <cell r="F364">
            <v>3</v>
          </cell>
        </row>
        <row r="365">
          <cell r="B365">
            <v>22102255</v>
          </cell>
          <cell r="C365" t="str">
            <v>KLEIN</v>
          </cell>
          <cell r="D365" t="str">
            <v>MEHDI</v>
          </cell>
          <cell r="E365">
            <v>5</v>
          </cell>
          <cell r="F365" t="str">
            <v>ABI</v>
          </cell>
        </row>
        <row r="366">
          <cell r="B366">
            <v>22004751</v>
          </cell>
          <cell r="C366" t="str">
            <v>KLEINMANN</v>
          </cell>
          <cell r="D366" t="str">
            <v>THÉO</v>
          </cell>
          <cell r="E366">
            <v>5</v>
          </cell>
          <cell r="F366" t="str">
            <v>ABI</v>
          </cell>
        </row>
        <row r="367">
          <cell r="B367">
            <v>22005623</v>
          </cell>
          <cell r="C367" t="str">
            <v>KNOPPERS</v>
          </cell>
          <cell r="D367" t="str">
            <v>GWENN</v>
          </cell>
          <cell r="E367">
            <v>3</v>
          </cell>
          <cell r="F367" t="str">
            <v>ABI</v>
          </cell>
        </row>
        <row r="368">
          <cell r="B368">
            <v>22109023</v>
          </cell>
          <cell r="C368" t="str">
            <v>KOENIG</v>
          </cell>
          <cell r="D368" t="str">
            <v>ANITA</v>
          </cell>
          <cell r="E368">
            <v>8</v>
          </cell>
          <cell r="F368">
            <v>2</v>
          </cell>
        </row>
        <row r="369">
          <cell r="B369">
            <v>22009622</v>
          </cell>
          <cell r="C369" t="str">
            <v>KOENIG</v>
          </cell>
          <cell r="D369" t="str">
            <v>LARA</v>
          </cell>
          <cell r="E369">
            <v>5</v>
          </cell>
          <cell r="F369">
            <v>8</v>
          </cell>
        </row>
        <row r="370">
          <cell r="B370">
            <v>22005110</v>
          </cell>
          <cell r="C370" t="str">
            <v>KOERCKEL</v>
          </cell>
          <cell r="D370" t="str">
            <v>TOM</v>
          </cell>
          <cell r="E370">
            <v>5</v>
          </cell>
          <cell r="F370" t="str">
            <v>ABI</v>
          </cell>
        </row>
        <row r="371">
          <cell r="B371">
            <v>22112357</v>
          </cell>
          <cell r="C371" t="str">
            <v>KOKO</v>
          </cell>
          <cell r="D371" t="str">
            <v>MARC-EMMANUEL</v>
          </cell>
          <cell r="E371">
            <v>9</v>
          </cell>
          <cell r="F371">
            <v>5</v>
          </cell>
        </row>
        <row r="372">
          <cell r="B372">
            <v>22106643</v>
          </cell>
          <cell r="C372" t="str">
            <v>KOLHEB</v>
          </cell>
          <cell r="D372" t="str">
            <v>ANTONIN</v>
          </cell>
          <cell r="E372">
            <v>6</v>
          </cell>
          <cell r="F372">
            <v>7</v>
          </cell>
        </row>
        <row r="373">
          <cell r="B373">
            <v>21814620</v>
          </cell>
          <cell r="C373" t="str">
            <v>KONSTANTINIDIS</v>
          </cell>
          <cell r="D373" t="str">
            <v>LIO</v>
          </cell>
          <cell r="E373">
            <v>2</v>
          </cell>
          <cell r="F373">
            <v>1</v>
          </cell>
        </row>
        <row r="374">
          <cell r="B374">
            <v>22004175</v>
          </cell>
          <cell r="C374" t="str">
            <v>KOUADJIA</v>
          </cell>
          <cell r="D374" t="str">
            <v>ZENO</v>
          </cell>
          <cell r="E374">
            <v>1</v>
          </cell>
          <cell r="F374" t="str">
            <v>ABI</v>
          </cell>
        </row>
        <row r="375">
          <cell r="B375">
            <v>22104781</v>
          </cell>
          <cell r="C375" t="str">
            <v>KRAEMER</v>
          </cell>
          <cell r="D375" t="str">
            <v>XAVIER</v>
          </cell>
          <cell r="E375">
            <v>4</v>
          </cell>
          <cell r="F375">
            <v>3</v>
          </cell>
        </row>
        <row r="376">
          <cell r="B376">
            <v>22108485</v>
          </cell>
          <cell r="C376" t="str">
            <v>KRATZ</v>
          </cell>
          <cell r="D376" t="str">
            <v>ALEXIS</v>
          </cell>
          <cell r="E376">
            <v>5</v>
          </cell>
          <cell r="F376">
            <v>0</v>
          </cell>
        </row>
        <row r="377">
          <cell r="B377">
            <v>22102375</v>
          </cell>
          <cell r="C377" t="str">
            <v>KRIER</v>
          </cell>
          <cell r="D377" t="str">
            <v>LEON</v>
          </cell>
          <cell r="E377">
            <v>3</v>
          </cell>
          <cell r="F377">
            <v>4</v>
          </cell>
        </row>
        <row r="378">
          <cell r="B378">
            <v>22109745</v>
          </cell>
          <cell r="C378" t="str">
            <v>KRIKA</v>
          </cell>
          <cell r="D378" t="str">
            <v>BILAL</v>
          </cell>
          <cell r="E378">
            <v>10</v>
          </cell>
          <cell r="F378" t="str">
            <v>ABI</v>
          </cell>
        </row>
        <row r="379">
          <cell r="B379">
            <v>22016064</v>
          </cell>
          <cell r="C379" t="str">
            <v>KUHN</v>
          </cell>
          <cell r="D379" t="str">
            <v>STAN</v>
          </cell>
          <cell r="E379">
            <v>7</v>
          </cell>
          <cell r="F379" t="str">
            <v>ABI</v>
          </cell>
        </row>
        <row r="380">
          <cell r="B380">
            <v>22108993</v>
          </cell>
          <cell r="C380" t="str">
            <v>KUHNER</v>
          </cell>
          <cell r="D380" t="str">
            <v>ELSA</v>
          </cell>
          <cell r="E380">
            <v>4</v>
          </cell>
          <cell r="F380">
            <v>0</v>
          </cell>
        </row>
        <row r="381">
          <cell r="B381">
            <v>22111706</v>
          </cell>
          <cell r="C381" t="str">
            <v>KUMULIA</v>
          </cell>
          <cell r="D381" t="str">
            <v>DERRICK</v>
          </cell>
          <cell r="E381">
            <v>7</v>
          </cell>
          <cell r="F381">
            <v>2</v>
          </cell>
        </row>
        <row r="382">
          <cell r="B382">
            <v>22111578</v>
          </cell>
          <cell r="C382" t="str">
            <v>LA FERRARA</v>
          </cell>
          <cell r="D382" t="str">
            <v>MATHIAS</v>
          </cell>
          <cell r="E382">
            <v>9</v>
          </cell>
          <cell r="F382">
            <v>9</v>
          </cell>
        </row>
        <row r="383">
          <cell r="B383">
            <v>22111830</v>
          </cell>
          <cell r="C383" t="str">
            <v>LA LEGGIA</v>
          </cell>
          <cell r="D383" t="str">
            <v>SIMONE</v>
          </cell>
          <cell r="E383">
            <v>9</v>
          </cell>
          <cell r="F383">
            <v>10</v>
          </cell>
        </row>
        <row r="384">
          <cell r="B384">
            <v>22001092</v>
          </cell>
          <cell r="C384" t="str">
            <v>LA LOGGIA</v>
          </cell>
          <cell r="D384" t="str">
            <v>ELLIOTT</v>
          </cell>
          <cell r="E384">
            <v>5</v>
          </cell>
          <cell r="F384">
            <v>10</v>
          </cell>
        </row>
        <row r="385">
          <cell r="B385">
            <v>22105635</v>
          </cell>
          <cell r="C385" t="str">
            <v>LACK</v>
          </cell>
          <cell r="D385" t="str">
            <v>AXEL</v>
          </cell>
          <cell r="E385">
            <v>10</v>
          </cell>
          <cell r="F385">
            <v>5</v>
          </cell>
        </row>
        <row r="386">
          <cell r="B386">
            <v>22105676</v>
          </cell>
          <cell r="C386" t="str">
            <v>LAGANNE</v>
          </cell>
          <cell r="D386" t="str">
            <v>GABIN</v>
          </cell>
          <cell r="E386">
            <v>9</v>
          </cell>
          <cell r="F386">
            <v>4</v>
          </cell>
        </row>
        <row r="387">
          <cell r="B387">
            <v>22118189</v>
          </cell>
          <cell r="C387" t="str">
            <v>LAHRAOUI</v>
          </cell>
          <cell r="D387" t="str">
            <v>YOUSSEF</v>
          </cell>
          <cell r="E387">
            <v>9</v>
          </cell>
          <cell r="F387">
            <v>5</v>
          </cell>
        </row>
        <row r="388">
          <cell r="B388">
            <v>22100199</v>
          </cell>
          <cell r="C388" t="str">
            <v>LAKIS</v>
          </cell>
          <cell r="D388" t="str">
            <v>FIRAS</v>
          </cell>
          <cell r="E388">
            <v>10</v>
          </cell>
          <cell r="F388">
            <v>10</v>
          </cell>
        </row>
        <row r="389">
          <cell r="B389">
            <v>22118566</v>
          </cell>
          <cell r="C389" t="str">
            <v>LAMBONI</v>
          </cell>
          <cell r="D389" t="str">
            <v>GEOFFREY-YOBE</v>
          </cell>
          <cell r="E389">
            <v>6</v>
          </cell>
          <cell r="F389">
            <v>10</v>
          </cell>
        </row>
        <row r="390">
          <cell r="B390">
            <v>22000928</v>
          </cell>
          <cell r="C390" t="str">
            <v>LAMBOUR</v>
          </cell>
          <cell r="D390" t="str">
            <v>EMMA</v>
          </cell>
          <cell r="E390">
            <v>4</v>
          </cell>
          <cell r="F390" t="str">
            <v>ABI</v>
          </cell>
        </row>
        <row r="391">
          <cell r="B391">
            <v>22104197</v>
          </cell>
          <cell r="C391" t="str">
            <v>LAMOUCHE</v>
          </cell>
          <cell r="D391" t="str">
            <v>CÉCILE</v>
          </cell>
          <cell r="E391">
            <v>5</v>
          </cell>
          <cell r="F391">
            <v>10</v>
          </cell>
        </row>
        <row r="392">
          <cell r="B392">
            <v>22105432</v>
          </cell>
          <cell r="C392" t="str">
            <v>LANASPÈZE</v>
          </cell>
          <cell r="D392" t="str">
            <v>CLÉMENTINE</v>
          </cell>
          <cell r="E392">
            <v>10</v>
          </cell>
          <cell r="F392">
            <v>10</v>
          </cell>
        </row>
        <row r="393">
          <cell r="B393">
            <v>22101642</v>
          </cell>
          <cell r="C393" t="str">
            <v>LANDAUER</v>
          </cell>
          <cell r="D393" t="str">
            <v>GUILLAUME</v>
          </cell>
          <cell r="E393">
            <v>7</v>
          </cell>
          <cell r="F393">
            <v>7</v>
          </cell>
        </row>
        <row r="394">
          <cell r="B394">
            <v>22016691</v>
          </cell>
          <cell r="C394" t="str">
            <v>LANDOLFO</v>
          </cell>
          <cell r="D394" t="str">
            <v>DONATO</v>
          </cell>
          <cell r="E394">
            <v>1</v>
          </cell>
          <cell r="F394" t="str">
            <v>ABI</v>
          </cell>
        </row>
        <row r="395">
          <cell r="B395">
            <v>22109131</v>
          </cell>
          <cell r="C395" t="str">
            <v>LANG</v>
          </cell>
          <cell r="D395" t="str">
            <v>BAPTISTE</v>
          </cell>
          <cell r="E395">
            <v>8</v>
          </cell>
          <cell r="F395">
            <v>9</v>
          </cell>
        </row>
        <row r="396">
          <cell r="B396">
            <v>22112718</v>
          </cell>
          <cell r="C396" t="str">
            <v>LARCHE</v>
          </cell>
          <cell r="D396" t="str">
            <v>YOHAN</v>
          </cell>
          <cell r="E396">
            <v>1</v>
          </cell>
          <cell r="F396">
            <v>5</v>
          </cell>
        </row>
        <row r="397">
          <cell r="B397">
            <v>22119492</v>
          </cell>
          <cell r="C397" t="str">
            <v>LAROCHELLE</v>
          </cell>
          <cell r="D397" t="str">
            <v>THEO</v>
          </cell>
          <cell r="E397">
            <v>7</v>
          </cell>
          <cell r="F397">
            <v>10</v>
          </cell>
        </row>
        <row r="398">
          <cell r="B398">
            <v>22104175</v>
          </cell>
          <cell r="C398" t="str">
            <v>LASAK</v>
          </cell>
          <cell r="D398" t="str">
            <v>ADAM</v>
          </cell>
          <cell r="E398">
            <v>4</v>
          </cell>
          <cell r="F398">
            <v>2</v>
          </cell>
        </row>
        <row r="399">
          <cell r="B399">
            <v>22109621</v>
          </cell>
          <cell r="C399" t="str">
            <v>LAUGEL</v>
          </cell>
          <cell r="D399" t="str">
            <v>NATHAN</v>
          </cell>
          <cell r="E399">
            <v>7</v>
          </cell>
          <cell r="F399" t="str">
            <v>ABI</v>
          </cell>
        </row>
        <row r="400">
          <cell r="B400">
            <v>22111580</v>
          </cell>
          <cell r="C400" t="str">
            <v>LAYMAND</v>
          </cell>
          <cell r="D400" t="str">
            <v>EWAN</v>
          </cell>
          <cell r="E400">
            <v>6</v>
          </cell>
          <cell r="F400">
            <v>10</v>
          </cell>
        </row>
        <row r="401">
          <cell r="B401">
            <v>22009343</v>
          </cell>
          <cell r="C401" t="str">
            <v>LAZRAQUE</v>
          </cell>
          <cell r="D401" t="str">
            <v>JAWED</v>
          </cell>
          <cell r="E401">
            <v>5</v>
          </cell>
          <cell r="F401">
            <v>9</v>
          </cell>
        </row>
        <row r="402">
          <cell r="B402">
            <v>22008859</v>
          </cell>
          <cell r="C402" t="str">
            <v>LE NAGARD</v>
          </cell>
          <cell r="D402" t="str">
            <v>THIBAUT</v>
          </cell>
          <cell r="E402">
            <v>3</v>
          </cell>
          <cell r="F402" t="str">
            <v>ABI</v>
          </cell>
        </row>
        <row r="403">
          <cell r="B403">
            <v>22105266</v>
          </cell>
          <cell r="C403" t="str">
            <v>LÉA</v>
          </cell>
          <cell r="D403" t="str">
            <v>BRYANO</v>
          </cell>
          <cell r="E403">
            <v>8</v>
          </cell>
          <cell r="F403">
            <v>3</v>
          </cell>
        </row>
        <row r="404">
          <cell r="B404">
            <v>22107254</v>
          </cell>
          <cell r="C404" t="str">
            <v>LECCA</v>
          </cell>
          <cell r="D404" t="str">
            <v>THOMAS</v>
          </cell>
          <cell r="E404">
            <v>7</v>
          </cell>
          <cell r="F404">
            <v>10</v>
          </cell>
        </row>
        <row r="405">
          <cell r="B405">
            <v>22013263</v>
          </cell>
          <cell r="C405" t="str">
            <v>LECCE</v>
          </cell>
          <cell r="D405" t="str">
            <v>BAPTISTE</v>
          </cell>
          <cell r="E405">
            <v>1</v>
          </cell>
          <cell r="F405" t="str">
            <v>ABI</v>
          </cell>
        </row>
        <row r="406">
          <cell r="B406">
            <v>22103270</v>
          </cell>
          <cell r="C406" t="str">
            <v>LECHNER</v>
          </cell>
          <cell r="D406" t="str">
            <v>LUCAS</v>
          </cell>
          <cell r="E406">
            <v>6</v>
          </cell>
          <cell r="F406">
            <v>8</v>
          </cell>
        </row>
        <row r="407">
          <cell r="B407">
            <v>22106506</v>
          </cell>
          <cell r="C407" t="str">
            <v>LEDRU</v>
          </cell>
          <cell r="D407" t="str">
            <v>NOE</v>
          </cell>
          <cell r="E407">
            <v>9</v>
          </cell>
          <cell r="F407">
            <v>9</v>
          </cell>
        </row>
        <row r="408">
          <cell r="B408">
            <v>22102926</v>
          </cell>
          <cell r="C408" t="str">
            <v>LEGER</v>
          </cell>
          <cell r="D408" t="str">
            <v>CORENTIN</v>
          </cell>
          <cell r="E408">
            <v>3</v>
          </cell>
          <cell r="F408">
            <v>7</v>
          </cell>
        </row>
        <row r="409">
          <cell r="B409">
            <v>22108937</v>
          </cell>
          <cell r="C409" t="str">
            <v>LEICHTENBERG</v>
          </cell>
          <cell r="D409" t="str">
            <v>BENOÎT</v>
          </cell>
          <cell r="E409">
            <v>7</v>
          </cell>
          <cell r="F409">
            <v>3</v>
          </cell>
        </row>
        <row r="410">
          <cell r="B410">
            <v>22005085</v>
          </cell>
          <cell r="C410" t="str">
            <v>LEIPP</v>
          </cell>
          <cell r="D410" t="str">
            <v>CORENTIN</v>
          </cell>
          <cell r="E410">
            <v>1</v>
          </cell>
          <cell r="F410" t="str">
            <v>ABI</v>
          </cell>
        </row>
        <row r="411">
          <cell r="B411">
            <v>22123372</v>
          </cell>
          <cell r="C411" t="str">
            <v xml:space="preserve">LEKHNATI </v>
          </cell>
          <cell r="D411" t="str">
            <v>BADR</v>
          </cell>
          <cell r="E411">
            <v>10</v>
          </cell>
          <cell r="F411" t="str">
            <v>ABI</v>
          </cell>
        </row>
        <row r="412">
          <cell r="B412">
            <v>22005752</v>
          </cell>
          <cell r="C412" t="str">
            <v>LELIÈVRE</v>
          </cell>
          <cell r="D412" t="str">
            <v>JORIS</v>
          </cell>
          <cell r="E412">
            <v>4</v>
          </cell>
          <cell r="F412" t="str">
            <v>DSP</v>
          </cell>
        </row>
        <row r="413">
          <cell r="B413">
            <v>22107417</v>
          </cell>
          <cell r="C413" t="str">
            <v>LEMPEREUR</v>
          </cell>
          <cell r="D413" t="str">
            <v>ELWEN</v>
          </cell>
          <cell r="E413">
            <v>6</v>
          </cell>
          <cell r="F413">
            <v>10</v>
          </cell>
        </row>
        <row r="414">
          <cell r="B414">
            <v>22120079</v>
          </cell>
          <cell r="C414" t="str">
            <v>LEMPEREUR</v>
          </cell>
          <cell r="D414" t="str">
            <v>LOÏC</v>
          </cell>
          <cell r="E414">
            <v>7</v>
          </cell>
          <cell r="F414">
            <v>2</v>
          </cell>
        </row>
        <row r="415">
          <cell r="B415">
            <v>22114611</v>
          </cell>
          <cell r="C415" t="str">
            <v>LERSCH</v>
          </cell>
          <cell r="D415" t="str">
            <v>MATEO</v>
          </cell>
          <cell r="E415">
            <v>8</v>
          </cell>
          <cell r="F415" t="str">
            <v>ABI</v>
          </cell>
        </row>
        <row r="416">
          <cell r="B416">
            <v>22107550</v>
          </cell>
          <cell r="C416" t="str">
            <v>LESCOUT</v>
          </cell>
          <cell r="D416" t="str">
            <v>ROBIN</v>
          </cell>
          <cell r="E416">
            <v>1</v>
          </cell>
          <cell r="F416">
            <v>9</v>
          </cell>
        </row>
        <row r="417">
          <cell r="B417">
            <v>22109554</v>
          </cell>
          <cell r="C417" t="str">
            <v>LESCOUTE</v>
          </cell>
          <cell r="D417" t="str">
            <v>DJIBRIL</v>
          </cell>
          <cell r="E417">
            <v>10</v>
          </cell>
          <cell r="F417">
            <v>6</v>
          </cell>
        </row>
        <row r="418">
          <cell r="B418">
            <v>22108132</v>
          </cell>
          <cell r="C418" t="str">
            <v>LESNIAK</v>
          </cell>
          <cell r="D418" t="str">
            <v>BAPTISTE</v>
          </cell>
          <cell r="E418">
            <v>9</v>
          </cell>
          <cell r="F418">
            <v>3</v>
          </cell>
        </row>
        <row r="419">
          <cell r="B419">
            <v>21909616</v>
          </cell>
          <cell r="C419" t="str">
            <v>LEVACHER</v>
          </cell>
          <cell r="D419" t="str">
            <v>FABIEN</v>
          </cell>
          <cell r="E419">
            <v>3</v>
          </cell>
          <cell r="F419" t="str">
            <v>ABI</v>
          </cell>
        </row>
        <row r="420">
          <cell r="B420">
            <v>21913775</v>
          </cell>
          <cell r="C420" t="str">
            <v>LIDIN</v>
          </cell>
          <cell r="D420" t="str">
            <v>LUCAS</v>
          </cell>
          <cell r="E420">
            <v>3</v>
          </cell>
          <cell r="F420">
            <v>9</v>
          </cell>
        </row>
        <row r="421">
          <cell r="B421">
            <v>22103157</v>
          </cell>
          <cell r="C421" t="str">
            <v>LIEBER</v>
          </cell>
          <cell r="D421" t="str">
            <v>NOAH</v>
          </cell>
          <cell r="E421">
            <v>3</v>
          </cell>
          <cell r="F421">
            <v>7</v>
          </cell>
        </row>
        <row r="422">
          <cell r="B422">
            <v>22111846</v>
          </cell>
          <cell r="C422" t="str">
            <v>LIENHARD</v>
          </cell>
          <cell r="D422" t="str">
            <v>TITOUAN</v>
          </cell>
          <cell r="E422">
            <v>2</v>
          </cell>
          <cell r="F422">
            <v>8</v>
          </cell>
        </row>
        <row r="423">
          <cell r="B423">
            <v>22104657</v>
          </cell>
          <cell r="C423" t="str">
            <v>LINDAUER</v>
          </cell>
          <cell r="D423" t="str">
            <v>EMMA</v>
          </cell>
          <cell r="E423">
            <v>1</v>
          </cell>
          <cell r="F423">
            <v>8</v>
          </cell>
        </row>
        <row r="424">
          <cell r="B424">
            <v>22013728</v>
          </cell>
          <cell r="C424" t="str">
            <v>LIROT</v>
          </cell>
          <cell r="D424" t="str">
            <v>BAPTISTE</v>
          </cell>
          <cell r="E424">
            <v>4</v>
          </cell>
          <cell r="F424">
            <v>10</v>
          </cell>
        </row>
        <row r="425">
          <cell r="B425">
            <v>22100209</v>
          </cell>
          <cell r="C425" t="str">
            <v>LO</v>
          </cell>
          <cell r="D425" t="str">
            <v>THI LINA</v>
          </cell>
          <cell r="E425">
            <v>7</v>
          </cell>
          <cell r="F425">
            <v>3</v>
          </cell>
        </row>
        <row r="426">
          <cell r="B426">
            <v>22104610</v>
          </cell>
          <cell r="C426" t="str">
            <v>LOBSTEIN</v>
          </cell>
          <cell r="D426" t="str">
            <v>CHARLOTTE</v>
          </cell>
          <cell r="E426">
            <v>2</v>
          </cell>
          <cell r="F426" t="str">
            <v>DSP</v>
          </cell>
        </row>
        <row r="427">
          <cell r="B427">
            <v>21902474</v>
          </cell>
          <cell r="C427" t="str">
            <v>LOEHR</v>
          </cell>
          <cell r="D427" t="str">
            <v>PIERRICK</v>
          </cell>
          <cell r="E427">
            <v>2</v>
          </cell>
          <cell r="F427">
            <v>10</v>
          </cell>
        </row>
        <row r="428">
          <cell r="B428">
            <v>22112389</v>
          </cell>
          <cell r="C428" t="str">
            <v>LONGCHAMP</v>
          </cell>
          <cell r="D428" t="str">
            <v>CORENTIN</v>
          </cell>
          <cell r="E428">
            <v>1</v>
          </cell>
          <cell r="F428">
            <v>9</v>
          </cell>
        </row>
        <row r="429">
          <cell r="B429">
            <v>22013061</v>
          </cell>
          <cell r="C429" t="str">
            <v>LOPEZ</v>
          </cell>
          <cell r="D429" t="str">
            <v>HUGO</v>
          </cell>
          <cell r="E429">
            <v>2</v>
          </cell>
          <cell r="F429" t="str">
            <v>ABI</v>
          </cell>
        </row>
        <row r="430">
          <cell r="B430">
            <v>22108036</v>
          </cell>
          <cell r="C430" t="str">
            <v>LORCET</v>
          </cell>
          <cell r="D430" t="str">
            <v>JOANE</v>
          </cell>
          <cell r="E430">
            <v>10</v>
          </cell>
          <cell r="F430">
            <v>1</v>
          </cell>
        </row>
        <row r="431">
          <cell r="B431">
            <v>22119799</v>
          </cell>
          <cell r="C431" t="str">
            <v>LOUBEN</v>
          </cell>
          <cell r="D431" t="str">
            <v>MOHAMED</v>
          </cell>
          <cell r="E431">
            <v>1</v>
          </cell>
          <cell r="F431" t="str">
            <v>ABI</v>
          </cell>
        </row>
        <row r="432">
          <cell r="B432">
            <v>22005358</v>
          </cell>
          <cell r="C432" t="str">
            <v>LOUCHE</v>
          </cell>
          <cell r="D432" t="str">
            <v>ÉRIC</v>
          </cell>
          <cell r="E432">
            <v>5</v>
          </cell>
          <cell r="F432" t="str">
            <v>ABI</v>
          </cell>
        </row>
        <row r="433">
          <cell r="B433">
            <v>22106315</v>
          </cell>
          <cell r="C433" t="str">
            <v>LOUKARIF</v>
          </cell>
          <cell r="D433" t="str">
            <v>NASSIM</v>
          </cell>
          <cell r="E433">
            <v>2</v>
          </cell>
          <cell r="F433">
            <v>7</v>
          </cell>
        </row>
        <row r="434">
          <cell r="B434">
            <v>22120237</v>
          </cell>
          <cell r="C434" t="str">
            <v>LOURENCO</v>
          </cell>
          <cell r="D434" t="str">
            <v>MANON</v>
          </cell>
          <cell r="E434">
            <v>6</v>
          </cell>
          <cell r="F434">
            <v>4</v>
          </cell>
        </row>
        <row r="435">
          <cell r="B435">
            <v>22121273</v>
          </cell>
          <cell r="C435" t="str">
            <v>LOUX</v>
          </cell>
          <cell r="D435" t="str">
            <v>YANIS</v>
          </cell>
          <cell r="E435">
            <v>7</v>
          </cell>
          <cell r="F435">
            <v>10</v>
          </cell>
        </row>
        <row r="436">
          <cell r="B436">
            <v>22111250</v>
          </cell>
          <cell r="C436" t="str">
            <v>LUDWILLER</v>
          </cell>
          <cell r="D436" t="str">
            <v>MATTÉO</v>
          </cell>
          <cell r="E436">
            <v>4</v>
          </cell>
          <cell r="F436">
            <v>6</v>
          </cell>
        </row>
        <row r="437">
          <cell r="B437">
            <v>22114512</v>
          </cell>
          <cell r="C437" t="str">
            <v>LUX</v>
          </cell>
          <cell r="D437" t="str">
            <v>EMMA</v>
          </cell>
          <cell r="E437">
            <v>4</v>
          </cell>
          <cell r="F437">
            <v>2</v>
          </cell>
        </row>
        <row r="438">
          <cell r="B438">
            <v>22107188</v>
          </cell>
          <cell r="C438" t="str">
            <v>LUX</v>
          </cell>
          <cell r="D438" t="str">
            <v>THÉO</v>
          </cell>
          <cell r="E438">
            <v>6</v>
          </cell>
          <cell r="F438">
            <v>10</v>
          </cell>
        </row>
        <row r="439">
          <cell r="B439">
            <v>21909919</v>
          </cell>
          <cell r="C439" t="str">
            <v>LUZ DUARTE</v>
          </cell>
          <cell r="D439" t="str">
            <v>ALEXANDRE</v>
          </cell>
          <cell r="E439">
            <v>2</v>
          </cell>
          <cell r="F439" t="str">
            <v>ABI</v>
          </cell>
        </row>
        <row r="440">
          <cell r="B440">
            <v>22112554</v>
          </cell>
          <cell r="C440" t="str">
            <v>LUZOLO</v>
          </cell>
          <cell r="D440" t="str">
            <v>MEDI</v>
          </cell>
          <cell r="E440">
            <v>5</v>
          </cell>
          <cell r="F440">
            <v>2</v>
          </cell>
        </row>
        <row r="441">
          <cell r="B441">
            <v>22110891</v>
          </cell>
          <cell r="C441" t="str">
            <v>LY</v>
          </cell>
          <cell r="D441" t="str">
            <v>ARNAUD</v>
          </cell>
          <cell r="E441">
            <v>5</v>
          </cell>
          <cell r="F441">
            <v>10</v>
          </cell>
        </row>
        <row r="442">
          <cell r="B442">
            <v>22009081</v>
          </cell>
          <cell r="C442" t="str">
            <v>LY</v>
          </cell>
          <cell r="D442" t="str">
            <v>JULIAN</v>
          </cell>
          <cell r="E442">
            <v>5</v>
          </cell>
          <cell r="F442" t="str">
            <v>ABI</v>
          </cell>
        </row>
        <row r="443">
          <cell r="B443">
            <v>22012704</v>
          </cell>
          <cell r="C443" t="str">
            <v>LY</v>
          </cell>
          <cell r="D443" t="str">
            <v>NICOLAS</v>
          </cell>
          <cell r="E443">
            <v>2</v>
          </cell>
          <cell r="F443">
            <v>4</v>
          </cell>
        </row>
        <row r="444">
          <cell r="B444">
            <v>22105326</v>
          </cell>
          <cell r="C444" t="str">
            <v>MACK</v>
          </cell>
          <cell r="D444" t="str">
            <v>ZOÉ</v>
          </cell>
          <cell r="E444">
            <v>2</v>
          </cell>
          <cell r="F444">
            <v>2</v>
          </cell>
        </row>
        <row r="445">
          <cell r="B445">
            <v>22109605</v>
          </cell>
          <cell r="C445" t="str">
            <v>MACQUET-- BURGY</v>
          </cell>
          <cell r="D445" t="str">
            <v>LORENZO</v>
          </cell>
          <cell r="E445">
            <v>6</v>
          </cell>
          <cell r="F445">
            <v>9</v>
          </cell>
        </row>
        <row r="446">
          <cell r="B446">
            <v>22107442</v>
          </cell>
          <cell r="C446" t="str">
            <v>MAËS</v>
          </cell>
          <cell r="D446" t="str">
            <v>RAPHAËL</v>
          </cell>
          <cell r="E446">
            <v>10</v>
          </cell>
          <cell r="F446" t="str">
            <v>DSP</v>
          </cell>
        </row>
        <row r="447">
          <cell r="B447">
            <v>22108327</v>
          </cell>
          <cell r="C447" t="str">
            <v>MAGNE</v>
          </cell>
          <cell r="D447" t="str">
            <v>GLENN</v>
          </cell>
          <cell r="E447">
            <v>8</v>
          </cell>
          <cell r="F447">
            <v>9</v>
          </cell>
        </row>
        <row r="448">
          <cell r="B448">
            <v>22102117</v>
          </cell>
          <cell r="C448" t="str">
            <v>MAGNE</v>
          </cell>
          <cell r="D448" t="str">
            <v>JOLAN</v>
          </cell>
          <cell r="E448">
            <v>5</v>
          </cell>
          <cell r="F448">
            <v>2</v>
          </cell>
        </row>
        <row r="449">
          <cell r="B449">
            <v>22009423</v>
          </cell>
          <cell r="C449" t="str">
            <v>MAGY</v>
          </cell>
          <cell r="D449" t="str">
            <v>LEONIE</v>
          </cell>
          <cell r="E449">
            <v>5</v>
          </cell>
          <cell r="F449" t="str">
            <v>ABI</v>
          </cell>
        </row>
        <row r="450">
          <cell r="B450">
            <v>22107011</v>
          </cell>
          <cell r="C450" t="str">
            <v>MAIGNANT</v>
          </cell>
          <cell r="D450" t="str">
            <v>AXEL</v>
          </cell>
          <cell r="E450">
            <v>2</v>
          </cell>
          <cell r="F450">
            <v>6</v>
          </cell>
        </row>
        <row r="451">
          <cell r="B451">
            <v>22118732</v>
          </cell>
          <cell r="C451" t="str">
            <v>MAILLIER</v>
          </cell>
          <cell r="D451" t="str">
            <v>PAULINE</v>
          </cell>
          <cell r="E451">
            <v>6</v>
          </cell>
          <cell r="F451">
            <v>3</v>
          </cell>
        </row>
        <row r="452">
          <cell r="B452">
            <v>22109311</v>
          </cell>
          <cell r="C452" t="str">
            <v>MAJRI</v>
          </cell>
          <cell r="D452" t="str">
            <v>ZOHRA</v>
          </cell>
          <cell r="E452">
            <v>1</v>
          </cell>
          <cell r="F452">
            <v>4</v>
          </cell>
        </row>
        <row r="453">
          <cell r="B453">
            <v>22105354</v>
          </cell>
          <cell r="C453" t="str">
            <v>MALELA</v>
          </cell>
          <cell r="D453" t="str">
            <v>TIMOTHÉE</v>
          </cell>
          <cell r="E453">
            <v>6</v>
          </cell>
          <cell r="F453">
            <v>2</v>
          </cell>
        </row>
        <row r="454">
          <cell r="B454">
            <v>22104403</v>
          </cell>
          <cell r="C454" t="str">
            <v>MALLEN</v>
          </cell>
          <cell r="D454" t="str">
            <v>LUCIE</v>
          </cell>
          <cell r="E454">
            <v>9</v>
          </cell>
          <cell r="F454">
            <v>3</v>
          </cell>
        </row>
        <row r="455">
          <cell r="B455">
            <v>22118437</v>
          </cell>
          <cell r="C455" t="str">
            <v>MAMA A</v>
          </cell>
          <cell r="D455" t="str">
            <v>NADIL</v>
          </cell>
          <cell r="E455">
            <v>2</v>
          </cell>
          <cell r="F455">
            <v>0</v>
          </cell>
        </row>
        <row r="456">
          <cell r="B456">
            <v>22013616</v>
          </cell>
          <cell r="C456" t="str">
            <v>MARCHAIS</v>
          </cell>
          <cell r="D456" t="str">
            <v>LORINE</v>
          </cell>
          <cell r="E456">
            <v>3</v>
          </cell>
          <cell r="F456">
            <v>8</v>
          </cell>
        </row>
        <row r="457">
          <cell r="B457">
            <v>22106196</v>
          </cell>
          <cell r="C457" t="str">
            <v>MARCHANDISE</v>
          </cell>
          <cell r="D457" t="str">
            <v>CÉLIAN</v>
          </cell>
          <cell r="E457">
            <v>10</v>
          </cell>
          <cell r="F457">
            <v>8</v>
          </cell>
        </row>
        <row r="458">
          <cell r="B458">
            <v>22113430</v>
          </cell>
          <cell r="C458" t="str">
            <v>MARDIROSSIAN</v>
          </cell>
          <cell r="D458" t="str">
            <v>VAINA</v>
          </cell>
          <cell r="E458">
            <v>8</v>
          </cell>
          <cell r="F458">
            <v>5</v>
          </cell>
        </row>
        <row r="459">
          <cell r="B459">
            <v>22011532</v>
          </cell>
          <cell r="C459" t="str">
            <v>MARIN</v>
          </cell>
          <cell r="D459" t="str">
            <v>GAUTHIER</v>
          </cell>
          <cell r="E459">
            <v>4</v>
          </cell>
          <cell r="F459" t="str">
            <v>ABI</v>
          </cell>
        </row>
        <row r="460">
          <cell r="B460">
            <v>22011096</v>
          </cell>
          <cell r="C460" t="str">
            <v>MARQUIS</v>
          </cell>
          <cell r="D460" t="str">
            <v>DORIANNE</v>
          </cell>
          <cell r="E460">
            <v>10</v>
          </cell>
          <cell r="F460">
            <v>5</v>
          </cell>
        </row>
        <row r="461">
          <cell r="B461">
            <v>22110343</v>
          </cell>
          <cell r="C461" t="str">
            <v>MARRIERE</v>
          </cell>
          <cell r="D461" t="str">
            <v>PIERRE</v>
          </cell>
          <cell r="E461">
            <v>1</v>
          </cell>
          <cell r="F461">
            <v>10</v>
          </cell>
        </row>
        <row r="462">
          <cell r="B462">
            <v>22108269</v>
          </cell>
          <cell r="C462" t="str">
            <v>MARSAL</v>
          </cell>
          <cell r="D462" t="str">
            <v>JULES</v>
          </cell>
          <cell r="E462">
            <v>5</v>
          </cell>
          <cell r="F462">
            <v>10</v>
          </cell>
        </row>
        <row r="463">
          <cell r="B463">
            <v>22012585</v>
          </cell>
          <cell r="C463" t="str">
            <v>MARSAT</v>
          </cell>
          <cell r="D463" t="str">
            <v>FÉLIX</v>
          </cell>
          <cell r="E463">
            <v>2</v>
          </cell>
          <cell r="F463" t="str">
            <v>ABI</v>
          </cell>
        </row>
        <row r="464">
          <cell r="B464">
            <v>22118447</v>
          </cell>
          <cell r="C464" t="str">
            <v>MARTIN</v>
          </cell>
          <cell r="D464" t="str">
            <v>VICTOR</v>
          </cell>
          <cell r="E464">
            <v>2</v>
          </cell>
          <cell r="F464">
            <v>7</v>
          </cell>
        </row>
        <row r="465">
          <cell r="B465">
            <v>22105412</v>
          </cell>
          <cell r="C465" t="str">
            <v>MARTINET</v>
          </cell>
          <cell r="D465" t="str">
            <v>MÉLISSA</v>
          </cell>
          <cell r="E465">
            <v>1</v>
          </cell>
          <cell r="F465">
            <v>3</v>
          </cell>
        </row>
        <row r="466">
          <cell r="B466">
            <v>22106918</v>
          </cell>
          <cell r="C466" t="str">
            <v>MASSELOT</v>
          </cell>
          <cell r="D466" t="str">
            <v>OCÉANE</v>
          </cell>
          <cell r="E466">
            <v>6</v>
          </cell>
          <cell r="F466">
            <v>6</v>
          </cell>
        </row>
        <row r="467">
          <cell r="B467">
            <v>22111052</v>
          </cell>
          <cell r="C467" t="str">
            <v>MASSON</v>
          </cell>
          <cell r="D467" t="str">
            <v>TRISTAN</v>
          </cell>
          <cell r="E467">
            <v>2</v>
          </cell>
          <cell r="F467">
            <v>7</v>
          </cell>
        </row>
        <row r="468">
          <cell r="B468">
            <v>22112677</v>
          </cell>
          <cell r="C468" t="str">
            <v>MATHERN</v>
          </cell>
          <cell r="D468" t="str">
            <v>LILIAN</v>
          </cell>
          <cell r="E468">
            <v>7</v>
          </cell>
          <cell r="F468">
            <v>4</v>
          </cell>
        </row>
        <row r="469">
          <cell r="B469">
            <v>22103144</v>
          </cell>
          <cell r="C469" t="str">
            <v>MATHERY</v>
          </cell>
          <cell r="D469" t="str">
            <v>NINON</v>
          </cell>
          <cell r="E469">
            <v>2</v>
          </cell>
          <cell r="F469" t="str">
            <v>DSP</v>
          </cell>
        </row>
        <row r="470">
          <cell r="B470">
            <v>21910833</v>
          </cell>
          <cell r="C470" t="str">
            <v>MATOS SOUSA</v>
          </cell>
          <cell r="D470" t="str">
            <v>RODRIGO</v>
          </cell>
          <cell r="E470">
            <v>10</v>
          </cell>
          <cell r="F470">
            <v>3</v>
          </cell>
        </row>
        <row r="471">
          <cell r="B471">
            <v>22007350</v>
          </cell>
          <cell r="C471" t="str">
            <v>MAUHIN</v>
          </cell>
          <cell r="D471" t="str">
            <v>TANGUY</v>
          </cell>
          <cell r="E471">
            <v>5</v>
          </cell>
          <cell r="F471" t="str">
            <v>ABI</v>
          </cell>
        </row>
        <row r="472">
          <cell r="B472">
            <v>22109926</v>
          </cell>
          <cell r="C472" t="str">
            <v>MAURER</v>
          </cell>
          <cell r="D472" t="str">
            <v>LENA</v>
          </cell>
          <cell r="E472">
            <v>6</v>
          </cell>
          <cell r="F472">
            <v>10</v>
          </cell>
        </row>
        <row r="473">
          <cell r="B473">
            <v>22104702</v>
          </cell>
          <cell r="C473" t="str">
            <v>MAURIZE</v>
          </cell>
          <cell r="D473" t="str">
            <v>MARIE-AMALTHEE</v>
          </cell>
          <cell r="E473">
            <v>1</v>
          </cell>
          <cell r="F473">
            <v>5</v>
          </cell>
        </row>
        <row r="474">
          <cell r="B474">
            <v>22109483</v>
          </cell>
          <cell r="C474" t="str">
            <v>MAUVIARD</v>
          </cell>
          <cell r="D474" t="str">
            <v>JULES</v>
          </cell>
          <cell r="E474">
            <v>2</v>
          </cell>
          <cell r="F474">
            <v>5</v>
          </cell>
        </row>
        <row r="475">
          <cell r="B475">
            <v>22015056</v>
          </cell>
          <cell r="C475" t="str">
            <v>MAZELIN</v>
          </cell>
          <cell r="D475" t="str">
            <v>SIMON</v>
          </cell>
          <cell r="E475">
            <v>3</v>
          </cell>
          <cell r="F475">
            <v>3</v>
          </cell>
        </row>
        <row r="476">
          <cell r="B476">
            <v>22120154</v>
          </cell>
          <cell r="C476" t="str">
            <v>MECHERI</v>
          </cell>
          <cell r="D476" t="str">
            <v>AYA</v>
          </cell>
          <cell r="E476">
            <v>10</v>
          </cell>
          <cell r="F476" t="str">
            <v>ABI</v>
          </cell>
        </row>
        <row r="477">
          <cell r="B477">
            <v>22106734</v>
          </cell>
          <cell r="C477" t="str">
            <v>MECKERT</v>
          </cell>
          <cell r="D477" t="str">
            <v>ANTOINE</v>
          </cell>
          <cell r="E477">
            <v>3</v>
          </cell>
          <cell r="F477">
            <v>6</v>
          </cell>
        </row>
        <row r="478">
          <cell r="B478">
            <v>22014743</v>
          </cell>
          <cell r="C478" t="str">
            <v>MEGNIN</v>
          </cell>
          <cell r="D478" t="str">
            <v>IVANOE</v>
          </cell>
          <cell r="E478">
            <v>3</v>
          </cell>
          <cell r="F478" t="str">
            <v>ABI</v>
          </cell>
        </row>
        <row r="479">
          <cell r="B479">
            <v>22114831</v>
          </cell>
          <cell r="C479" t="str">
            <v>MEHAL</v>
          </cell>
          <cell r="D479" t="str">
            <v>LENA</v>
          </cell>
          <cell r="E479">
            <v>10</v>
          </cell>
          <cell r="F479">
            <v>6</v>
          </cell>
        </row>
        <row r="480">
          <cell r="B480">
            <v>22011646</v>
          </cell>
          <cell r="C480" t="str">
            <v>MEHDI</v>
          </cell>
          <cell r="D480" t="str">
            <v>YASSINE</v>
          </cell>
          <cell r="E480">
            <v>1</v>
          </cell>
          <cell r="F480">
            <v>7</v>
          </cell>
        </row>
        <row r="481">
          <cell r="B481">
            <v>22111550</v>
          </cell>
          <cell r="C481" t="str">
            <v>MEISTER</v>
          </cell>
          <cell r="D481" t="str">
            <v>LUCAS</v>
          </cell>
          <cell r="E481">
            <v>6</v>
          </cell>
          <cell r="F481">
            <v>10</v>
          </cell>
        </row>
        <row r="482">
          <cell r="B482">
            <v>22111673</v>
          </cell>
          <cell r="C482" t="str">
            <v>MEJIDOV</v>
          </cell>
          <cell r="D482" t="str">
            <v>RIZVAN</v>
          </cell>
          <cell r="E482">
            <v>2</v>
          </cell>
          <cell r="F482">
            <v>7</v>
          </cell>
        </row>
        <row r="483">
          <cell r="B483">
            <v>22117917</v>
          </cell>
          <cell r="C483" t="str">
            <v>MELO BOLANOS</v>
          </cell>
          <cell r="D483" t="str">
            <v>KEVIN</v>
          </cell>
          <cell r="E483">
            <v>2</v>
          </cell>
          <cell r="F483">
            <v>1</v>
          </cell>
        </row>
        <row r="484">
          <cell r="B484">
            <v>22108002</v>
          </cell>
          <cell r="C484" t="str">
            <v>MERAL</v>
          </cell>
          <cell r="D484" t="str">
            <v>OMER FARUK</v>
          </cell>
          <cell r="E484">
            <v>6</v>
          </cell>
          <cell r="F484">
            <v>6</v>
          </cell>
        </row>
        <row r="485">
          <cell r="B485">
            <v>22103538</v>
          </cell>
          <cell r="C485" t="str">
            <v>MERCIER</v>
          </cell>
          <cell r="D485" t="str">
            <v>LOUISE</v>
          </cell>
          <cell r="E485">
            <v>1</v>
          </cell>
          <cell r="F485">
            <v>5</v>
          </cell>
        </row>
        <row r="486">
          <cell r="B486">
            <v>22104201</v>
          </cell>
          <cell r="C486" t="str">
            <v>MERCKEL</v>
          </cell>
          <cell r="D486" t="str">
            <v>ADAM</v>
          </cell>
          <cell r="E486">
            <v>7</v>
          </cell>
          <cell r="F486">
            <v>4</v>
          </cell>
        </row>
        <row r="487">
          <cell r="B487">
            <v>22002493</v>
          </cell>
          <cell r="C487" t="str">
            <v>MERTZ</v>
          </cell>
          <cell r="D487" t="str">
            <v>HUSEYIN</v>
          </cell>
          <cell r="E487">
            <v>2</v>
          </cell>
          <cell r="F487" t="str">
            <v>ABI</v>
          </cell>
        </row>
        <row r="488">
          <cell r="B488">
            <v>22015233</v>
          </cell>
          <cell r="C488" t="str">
            <v>MERZOUGUI</v>
          </cell>
          <cell r="D488" t="str">
            <v>ILAN</v>
          </cell>
          <cell r="E488">
            <v>5</v>
          </cell>
          <cell r="F488" t="str">
            <v>ABI</v>
          </cell>
        </row>
        <row r="489">
          <cell r="B489">
            <v>22010550</v>
          </cell>
          <cell r="C489" t="str">
            <v>METZGER</v>
          </cell>
          <cell r="D489" t="str">
            <v>TRISTAN</v>
          </cell>
          <cell r="E489">
            <v>3</v>
          </cell>
          <cell r="F489" t="str">
            <v>ABI</v>
          </cell>
        </row>
        <row r="490">
          <cell r="B490">
            <v>22113848</v>
          </cell>
          <cell r="C490" t="str">
            <v>MEYER</v>
          </cell>
          <cell r="D490" t="str">
            <v>ERINE</v>
          </cell>
          <cell r="E490">
            <v>3</v>
          </cell>
          <cell r="F490">
            <v>1</v>
          </cell>
        </row>
        <row r="491">
          <cell r="B491">
            <v>22107598</v>
          </cell>
          <cell r="C491" t="str">
            <v>MEYER</v>
          </cell>
          <cell r="D491" t="str">
            <v>HUGO</v>
          </cell>
          <cell r="E491">
            <v>1</v>
          </cell>
          <cell r="F491" t="str">
            <v>ABI</v>
          </cell>
        </row>
        <row r="492">
          <cell r="B492">
            <v>22103727</v>
          </cell>
          <cell r="C492" t="str">
            <v>MEYER</v>
          </cell>
          <cell r="D492" t="str">
            <v>LISA</v>
          </cell>
          <cell r="E492">
            <v>2</v>
          </cell>
          <cell r="F492">
            <v>7</v>
          </cell>
        </row>
        <row r="493">
          <cell r="B493">
            <v>22004503</v>
          </cell>
          <cell r="C493" t="str">
            <v>MEYER</v>
          </cell>
          <cell r="D493" t="str">
            <v>RAPHAËL</v>
          </cell>
          <cell r="E493">
            <v>4</v>
          </cell>
          <cell r="F493" t="str">
            <v>ABI</v>
          </cell>
        </row>
        <row r="494">
          <cell r="B494">
            <v>22108057</v>
          </cell>
          <cell r="C494" t="str">
            <v>MICHEL</v>
          </cell>
          <cell r="D494" t="str">
            <v>CONSTANCE</v>
          </cell>
          <cell r="E494">
            <v>8</v>
          </cell>
          <cell r="F494">
            <v>3</v>
          </cell>
        </row>
        <row r="495">
          <cell r="B495">
            <v>22009745</v>
          </cell>
          <cell r="C495" t="str">
            <v>MICHEL--LEBLOIS</v>
          </cell>
          <cell r="D495" t="str">
            <v>MARIUS</v>
          </cell>
          <cell r="E495">
            <v>10</v>
          </cell>
          <cell r="F495" t="str">
            <v>ABI</v>
          </cell>
        </row>
        <row r="496">
          <cell r="B496">
            <v>22105157</v>
          </cell>
          <cell r="C496" t="str">
            <v>MICHON</v>
          </cell>
          <cell r="D496" t="str">
            <v>ROMAIN</v>
          </cell>
          <cell r="E496">
            <v>6</v>
          </cell>
          <cell r="F496">
            <v>5</v>
          </cell>
        </row>
        <row r="497">
          <cell r="B497">
            <v>22012755</v>
          </cell>
          <cell r="C497" t="str">
            <v>MISDJAN</v>
          </cell>
          <cell r="D497" t="str">
            <v>BIORAN</v>
          </cell>
          <cell r="E497">
            <v>6</v>
          </cell>
          <cell r="F497" t="str">
            <v>ABI</v>
          </cell>
        </row>
        <row r="498">
          <cell r="B498">
            <v>21914334</v>
          </cell>
          <cell r="C498" t="str">
            <v>MOATAMEDI</v>
          </cell>
          <cell r="D498" t="str">
            <v>NAVID</v>
          </cell>
          <cell r="E498">
            <v>3</v>
          </cell>
          <cell r="F498" t="str">
            <v>ABI</v>
          </cell>
        </row>
        <row r="499">
          <cell r="B499">
            <v>22104910</v>
          </cell>
          <cell r="C499" t="str">
            <v>MONTEIRO</v>
          </cell>
          <cell r="D499" t="str">
            <v>LOANE</v>
          </cell>
          <cell r="E499">
            <v>6</v>
          </cell>
          <cell r="F499">
            <v>4</v>
          </cell>
        </row>
        <row r="500">
          <cell r="B500">
            <v>22014343</v>
          </cell>
          <cell r="C500" t="str">
            <v>MONTENERI</v>
          </cell>
          <cell r="D500" t="str">
            <v>MAXIME</v>
          </cell>
          <cell r="E500">
            <v>3</v>
          </cell>
          <cell r="F500" t="str">
            <v>ABI</v>
          </cell>
        </row>
        <row r="501">
          <cell r="B501">
            <v>22118214</v>
          </cell>
          <cell r="C501" t="str">
            <v>MONTES-TERVILLOT</v>
          </cell>
          <cell r="D501" t="str">
            <v>LOU</v>
          </cell>
          <cell r="E501">
            <v>2</v>
          </cell>
          <cell r="F501">
            <v>6</v>
          </cell>
        </row>
        <row r="502">
          <cell r="B502">
            <v>22116030</v>
          </cell>
          <cell r="C502" t="str">
            <v>MONTIEL</v>
          </cell>
          <cell r="D502" t="str">
            <v>ALLAN</v>
          </cell>
          <cell r="E502">
            <v>8</v>
          </cell>
          <cell r="F502">
            <v>8</v>
          </cell>
        </row>
        <row r="503">
          <cell r="B503">
            <v>22118866</v>
          </cell>
          <cell r="C503" t="str">
            <v>MOONIEN</v>
          </cell>
          <cell r="D503" t="str">
            <v>ADAM</v>
          </cell>
          <cell r="E503">
            <v>2</v>
          </cell>
          <cell r="F503" t="str">
            <v>ABI</v>
          </cell>
        </row>
        <row r="504">
          <cell r="B504">
            <v>22103696</v>
          </cell>
          <cell r="C504" t="str">
            <v>MORANTE</v>
          </cell>
          <cell r="D504" t="str">
            <v>LUCAS</v>
          </cell>
          <cell r="E504">
            <v>1</v>
          </cell>
          <cell r="F504">
            <v>0</v>
          </cell>
        </row>
        <row r="505">
          <cell r="B505">
            <v>22006350</v>
          </cell>
          <cell r="C505" t="str">
            <v>MOREAU</v>
          </cell>
          <cell r="D505" t="str">
            <v>SYDNEY</v>
          </cell>
          <cell r="E505">
            <v>2</v>
          </cell>
          <cell r="F505" t="str">
            <v>ABI</v>
          </cell>
        </row>
        <row r="506">
          <cell r="B506">
            <v>22104853</v>
          </cell>
          <cell r="C506" t="str">
            <v>MORGENTHALER</v>
          </cell>
          <cell r="D506" t="str">
            <v>GAËL</v>
          </cell>
          <cell r="E506">
            <v>2</v>
          </cell>
          <cell r="F506">
            <v>7</v>
          </cell>
        </row>
        <row r="507">
          <cell r="B507">
            <v>22107259</v>
          </cell>
          <cell r="C507" t="str">
            <v>MORI</v>
          </cell>
          <cell r="D507" t="str">
            <v>ROBIN</v>
          </cell>
          <cell r="E507">
            <v>4</v>
          </cell>
          <cell r="F507">
            <v>4</v>
          </cell>
        </row>
        <row r="508">
          <cell r="B508">
            <v>22103738</v>
          </cell>
          <cell r="C508" t="str">
            <v>MORIO</v>
          </cell>
          <cell r="D508" t="str">
            <v>EMELINE</v>
          </cell>
          <cell r="E508">
            <v>8</v>
          </cell>
          <cell r="F508">
            <v>9</v>
          </cell>
        </row>
        <row r="509">
          <cell r="B509">
            <v>22107703</v>
          </cell>
          <cell r="C509" t="str">
            <v>MOUTH</v>
          </cell>
          <cell r="D509" t="str">
            <v>QUENTIN</v>
          </cell>
          <cell r="E509">
            <v>6</v>
          </cell>
          <cell r="F509">
            <v>3</v>
          </cell>
        </row>
        <row r="510">
          <cell r="B510">
            <v>22120233</v>
          </cell>
          <cell r="C510" t="str">
            <v>MUKOKA</v>
          </cell>
          <cell r="D510" t="str">
            <v>SERGE</v>
          </cell>
          <cell r="E510">
            <v>10</v>
          </cell>
          <cell r="F510">
            <v>8</v>
          </cell>
        </row>
        <row r="511">
          <cell r="B511">
            <v>22112409</v>
          </cell>
          <cell r="C511" t="str">
            <v>MULENDA</v>
          </cell>
          <cell r="D511" t="str">
            <v>BECUMENCE</v>
          </cell>
          <cell r="E511">
            <v>6</v>
          </cell>
          <cell r="F511">
            <v>1</v>
          </cell>
        </row>
        <row r="512">
          <cell r="B512">
            <v>22111464</v>
          </cell>
          <cell r="C512" t="str">
            <v>MULLENBACH</v>
          </cell>
          <cell r="D512" t="str">
            <v>HUGO</v>
          </cell>
          <cell r="E512">
            <v>6</v>
          </cell>
          <cell r="F512">
            <v>5</v>
          </cell>
        </row>
        <row r="513">
          <cell r="B513">
            <v>22106843</v>
          </cell>
          <cell r="C513" t="str">
            <v>MULLER</v>
          </cell>
          <cell r="D513" t="str">
            <v>ELIOT</v>
          </cell>
          <cell r="E513">
            <v>4</v>
          </cell>
          <cell r="F513">
            <v>5</v>
          </cell>
        </row>
        <row r="514">
          <cell r="B514">
            <v>22107220</v>
          </cell>
          <cell r="C514" t="str">
            <v>MULLER</v>
          </cell>
          <cell r="D514" t="str">
            <v>ETHAN</v>
          </cell>
          <cell r="E514">
            <v>7</v>
          </cell>
          <cell r="F514">
            <v>5</v>
          </cell>
        </row>
        <row r="515">
          <cell r="B515">
            <v>22007280</v>
          </cell>
          <cell r="C515" t="str">
            <v>MULLER</v>
          </cell>
          <cell r="D515" t="str">
            <v>HUGO</v>
          </cell>
          <cell r="E515">
            <v>5</v>
          </cell>
          <cell r="F515" t="str">
            <v>ABI</v>
          </cell>
        </row>
        <row r="516">
          <cell r="B516">
            <v>22105901</v>
          </cell>
          <cell r="C516" t="str">
            <v>MULLER</v>
          </cell>
          <cell r="D516" t="str">
            <v>LOUISON</v>
          </cell>
          <cell r="E516">
            <v>10</v>
          </cell>
          <cell r="F516">
            <v>2</v>
          </cell>
        </row>
        <row r="517">
          <cell r="B517">
            <v>22113184</v>
          </cell>
          <cell r="C517" t="str">
            <v>MULLER</v>
          </cell>
          <cell r="D517" t="str">
            <v>OCEANNE</v>
          </cell>
          <cell r="E517">
            <v>3</v>
          </cell>
          <cell r="F517" t="str">
            <v>ABI</v>
          </cell>
        </row>
        <row r="518">
          <cell r="B518">
            <v>22110624</v>
          </cell>
          <cell r="C518" t="str">
            <v>MULLIQI</v>
          </cell>
          <cell r="D518" t="str">
            <v>LAURENT</v>
          </cell>
          <cell r="E518">
            <v>10</v>
          </cell>
          <cell r="F518" t="str">
            <v>ABI</v>
          </cell>
        </row>
        <row r="519">
          <cell r="B519">
            <v>22118061</v>
          </cell>
          <cell r="C519" t="str">
            <v>MURER</v>
          </cell>
          <cell r="D519" t="str">
            <v>LOUIS</v>
          </cell>
          <cell r="E519">
            <v>9</v>
          </cell>
          <cell r="F519">
            <v>10</v>
          </cell>
        </row>
        <row r="520">
          <cell r="B520">
            <v>22113852</v>
          </cell>
          <cell r="C520" t="str">
            <v>MUSAEV</v>
          </cell>
          <cell r="D520" t="str">
            <v>DENI</v>
          </cell>
          <cell r="E520">
            <v>2</v>
          </cell>
          <cell r="F520">
            <v>4</v>
          </cell>
        </row>
        <row r="521">
          <cell r="B521">
            <v>22114378</v>
          </cell>
          <cell r="C521" t="str">
            <v>NAFATI</v>
          </cell>
          <cell r="D521" t="str">
            <v>ABDEL-BADIH</v>
          </cell>
          <cell r="E521">
            <v>8</v>
          </cell>
          <cell r="F521">
            <v>4</v>
          </cell>
        </row>
        <row r="522">
          <cell r="B522">
            <v>22111919</v>
          </cell>
          <cell r="C522" t="str">
            <v>NAGEL</v>
          </cell>
          <cell r="D522" t="str">
            <v>ARTHUR</v>
          </cell>
          <cell r="E522">
            <v>5</v>
          </cell>
          <cell r="F522">
            <v>2</v>
          </cell>
        </row>
        <row r="523">
          <cell r="B523">
            <v>22008074</v>
          </cell>
          <cell r="C523" t="str">
            <v>NAITLAMAAZ</v>
          </cell>
          <cell r="D523" t="str">
            <v>IMRANE YANIS</v>
          </cell>
          <cell r="E523">
            <v>1</v>
          </cell>
          <cell r="F523" t="str">
            <v>ABI</v>
          </cell>
        </row>
        <row r="524">
          <cell r="B524">
            <v>22120613</v>
          </cell>
          <cell r="C524" t="str">
            <v>NAJEM</v>
          </cell>
          <cell r="D524" t="str">
            <v>IHSANE</v>
          </cell>
          <cell r="E524">
            <v>3</v>
          </cell>
          <cell r="F524">
            <v>3</v>
          </cell>
        </row>
        <row r="525">
          <cell r="B525">
            <v>22107191</v>
          </cell>
          <cell r="C525" t="str">
            <v>NARTH</v>
          </cell>
          <cell r="D525" t="str">
            <v>MATTEO</v>
          </cell>
          <cell r="E525">
            <v>9</v>
          </cell>
          <cell r="F525">
            <v>9</v>
          </cell>
        </row>
        <row r="526">
          <cell r="B526">
            <v>22105421</v>
          </cell>
          <cell r="C526" t="str">
            <v>NAUROY</v>
          </cell>
          <cell r="D526" t="str">
            <v>SALOME</v>
          </cell>
          <cell r="E526">
            <v>1</v>
          </cell>
          <cell r="F526">
            <v>9</v>
          </cell>
        </row>
        <row r="527">
          <cell r="B527">
            <v>22105644</v>
          </cell>
          <cell r="C527" t="str">
            <v>N'DINGA</v>
          </cell>
          <cell r="D527" t="str">
            <v>TSENDZEL</v>
          </cell>
          <cell r="E527">
            <v>10</v>
          </cell>
          <cell r="F527">
            <v>7</v>
          </cell>
        </row>
        <row r="528">
          <cell r="B528">
            <v>22114471</v>
          </cell>
          <cell r="C528" t="str">
            <v>NEGRE</v>
          </cell>
          <cell r="D528" t="str">
            <v>THIBAUT</v>
          </cell>
          <cell r="E528">
            <v>5</v>
          </cell>
          <cell r="F528">
            <v>10</v>
          </cell>
        </row>
        <row r="529">
          <cell r="B529">
            <v>22009683</v>
          </cell>
          <cell r="C529" t="str">
            <v>NÉROME</v>
          </cell>
          <cell r="D529" t="str">
            <v>JORY</v>
          </cell>
          <cell r="E529">
            <v>4</v>
          </cell>
          <cell r="F529" t="str">
            <v>ABI</v>
          </cell>
        </row>
        <row r="530">
          <cell r="B530">
            <v>22117804</v>
          </cell>
          <cell r="C530" t="str">
            <v>NGUIAMBA</v>
          </cell>
          <cell r="D530" t="str">
            <v>BASTIEN</v>
          </cell>
          <cell r="E530">
            <v>5</v>
          </cell>
          <cell r="F530">
            <v>5</v>
          </cell>
        </row>
        <row r="531">
          <cell r="B531">
            <v>22115358</v>
          </cell>
          <cell r="C531" t="str">
            <v>NICKLER</v>
          </cell>
          <cell r="D531" t="str">
            <v>LANA</v>
          </cell>
          <cell r="E531">
            <v>6</v>
          </cell>
          <cell r="F531">
            <v>10</v>
          </cell>
        </row>
        <row r="532">
          <cell r="B532">
            <v>22014202</v>
          </cell>
          <cell r="C532" t="str">
            <v>NKODIA</v>
          </cell>
          <cell r="D532" t="str">
            <v>JASON</v>
          </cell>
          <cell r="E532">
            <v>7</v>
          </cell>
          <cell r="F532">
            <v>10</v>
          </cell>
        </row>
        <row r="533">
          <cell r="B533">
            <v>22116601</v>
          </cell>
          <cell r="C533" t="str">
            <v>NOE</v>
          </cell>
          <cell r="D533" t="str">
            <v>YANNIS</v>
          </cell>
          <cell r="E533">
            <v>9</v>
          </cell>
          <cell r="F533">
            <v>4</v>
          </cell>
        </row>
        <row r="534">
          <cell r="B534">
            <v>22109001</v>
          </cell>
          <cell r="C534" t="str">
            <v>NOEL</v>
          </cell>
          <cell r="D534" t="str">
            <v>JADE</v>
          </cell>
          <cell r="E534">
            <v>7</v>
          </cell>
          <cell r="F534">
            <v>1</v>
          </cell>
        </row>
        <row r="535">
          <cell r="B535">
            <v>22117420</v>
          </cell>
          <cell r="C535" t="str">
            <v>NONNENMACHER</v>
          </cell>
          <cell r="D535" t="str">
            <v>BRUNO</v>
          </cell>
          <cell r="E535">
            <v>8</v>
          </cell>
          <cell r="F535">
            <v>7</v>
          </cell>
        </row>
        <row r="536">
          <cell r="B536">
            <v>22108149</v>
          </cell>
          <cell r="C536" t="str">
            <v>OBERTIN</v>
          </cell>
          <cell r="D536" t="str">
            <v>GABIN</v>
          </cell>
          <cell r="E536">
            <v>9</v>
          </cell>
          <cell r="F536">
            <v>6</v>
          </cell>
        </row>
        <row r="537">
          <cell r="B537">
            <v>22013113</v>
          </cell>
          <cell r="C537" t="str">
            <v>OBRY</v>
          </cell>
          <cell r="D537" t="str">
            <v>CLEMENT</v>
          </cell>
          <cell r="E537">
            <v>2</v>
          </cell>
          <cell r="F537">
            <v>4</v>
          </cell>
        </row>
        <row r="538">
          <cell r="B538">
            <v>22111449</v>
          </cell>
          <cell r="C538" t="str">
            <v>OELRICH</v>
          </cell>
          <cell r="D538" t="str">
            <v>MATTIS</v>
          </cell>
          <cell r="E538">
            <v>5</v>
          </cell>
          <cell r="F538">
            <v>7</v>
          </cell>
        </row>
        <row r="539">
          <cell r="B539">
            <v>22106785</v>
          </cell>
          <cell r="C539" t="str">
            <v>OGRZALL</v>
          </cell>
          <cell r="D539" t="str">
            <v>SAMUEL</v>
          </cell>
          <cell r="E539">
            <v>5</v>
          </cell>
          <cell r="F539" t="str">
            <v>ABI</v>
          </cell>
        </row>
        <row r="540">
          <cell r="B540">
            <v>22105128</v>
          </cell>
          <cell r="C540" t="str">
            <v>OSTERMANN</v>
          </cell>
          <cell r="D540" t="str">
            <v>TIMOTHÉ</v>
          </cell>
          <cell r="E540">
            <v>8</v>
          </cell>
          <cell r="F540">
            <v>8</v>
          </cell>
        </row>
        <row r="541">
          <cell r="B541">
            <v>22107070</v>
          </cell>
          <cell r="C541" t="str">
            <v>OTTINGER</v>
          </cell>
          <cell r="D541" t="str">
            <v>EMILIEN</v>
          </cell>
          <cell r="E541">
            <v>3</v>
          </cell>
          <cell r="F541">
            <v>3</v>
          </cell>
        </row>
        <row r="542">
          <cell r="B542">
            <v>22014390</v>
          </cell>
          <cell r="C542" t="str">
            <v>OUALDKADI</v>
          </cell>
          <cell r="D542" t="str">
            <v>SHIREL</v>
          </cell>
          <cell r="E542">
            <v>7</v>
          </cell>
          <cell r="F542">
            <v>0</v>
          </cell>
        </row>
        <row r="543">
          <cell r="B543">
            <v>22106302</v>
          </cell>
          <cell r="C543" t="str">
            <v>OUDET</v>
          </cell>
          <cell r="D543" t="str">
            <v>OCÉANE</v>
          </cell>
          <cell r="E543">
            <v>6</v>
          </cell>
          <cell r="F543">
            <v>4</v>
          </cell>
        </row>
        <row r="544">
          <cell r="B544">
            <v>22109340</v>
          </cell>
          <cell r="C544" t="str">
            <v>OUEDRAOGO--SEILLY</v>
          </cell>
          <cell r="D544" t="str">
            <v>NINA</v>
          </cell>
          <cell r="E544">
            <v>10</v>
          </cell>
          <cell r="F544">
            <v>10</v>
          </cell>
        </row>
        <row r="545">
          <cell r="B545">
            <v>22118571</v>
          </cell>
          <cell r="C545" t="str">
            <v>OZDEMIR</v>
          </cell>
          <cell r="D545" t="str">
            <v>SELENA</v>
          </cell>
          <cell r="E545">
            <v>7</v>
          </cell>
          <cell r="F545">
            <v>6</v>
          </cell>
        </row>
        <row r="546">
          <cell r="B546">
            <v>22111091</v>
          </cell>
          <cell r="C546" t="str">
            <v>PAGGIN</v>
          </cell>
          <cell r="D546" t="str">
            <v>THIBAUT</v>
          </cell>
          <cell r="E546">
            <v>10</v>
          </cell>
          <cell r="F546">
            <v>5</v>
          </cell>
        </row>
        <row r="547">
          <cell r="B547">
            <v>22111380</v>
          </cell>
          <cell r="C547" t="str">
            <v>PAMART</v>
          </cell>
          <cell r="D547" t="str">
            <v>FLORIAN</v>
          </cell>
          <cell r="E547">
            <v>8</v>
          </cell>
          <cell r="F547" t="str">
            <v>DSP</v>
          </cell>
        </row>
        <row r="548">
          <cell r="B548">
            <v>22111792</v>
          </cell>
          <cell r="C548" t="str">
            <v>PANSA</v>
          </cell>
          <cell r="D548" t="str">
            <v>FRANCHESCO</v>
          </cell>
          <cell r="E548">
            <v>1</v>
          </cell>
          <cell r="F548">
            <v>10</v>
          </cell>
        </row>
        <row r="549">
          <cell r="B549">
            <v>22110649</v>
          </cell>
          <cell r="C549" t="str">
            <v>PARENA</v>
          </cell>
          <cell r="D549" t="str">
            <v>RAOUL</v>
          </cell>
          <cell r="E549">
            <v>5</v>
          </cell>
          <cell r="F549">
            <v>3</v>
          </cell>
        </row>
        <row r="550">
          <cell r="B550">
            <v>22007234</v>
          </cell>
          <cell r="C550" t="str">
            <v>PARQUIER</v>
          </cell>
          <cell r="D550" t="str">
            <v>MARGO</v>
          </cell>
          <cell r="E550">
            <v>5</v>
          </cell>
          <cell r="F550" t="str">
            <v>ABI</v>
          </cell>
        </row>
        <row r="551">
          <cell r="B551">
            <v>22015397</v>
          </cell>
          <cell r="C551" t="str">
            <v>PECHIN</v>
          </cell>
          <cell r="D551" t="str">
            <v>KYLIAN</v>
          </cell>
          <cell r="E551">
            <v>8</v>
          </cell>
          <cell r="F551">
            <v>2</v>
          </cell>
        </row>
        <row r="552">
          <cell r="B552">
            <v>22113551</v>
          </cell>
          <cell r="C552" t="str">
            <v>PELAMATTI</v>
          </cell>
          <cell r="D552" t="str">
            <v>KATIE</v>
          </cell>
          <cell r="E552">
            <v>1</v>
          </cell>
          <cell r="F552" t="str">
            <v>DSP</v>
          </cell>
        </row>
        <row r="553">
          <cell r="B553">
            <v>22110712</v>
          </cell>
          <cell r="C553" t="str">
            <v>PELKA</v>
          </cell>
          <cell r="D553" t="str">
            <v>EDWIN</v>
          </cell>
          <cell r="E553">
            <v>10</v>
          </cell>
          <cell r="F553">
            <v>3</v>
          </cell>
        </row>
        <row r="554">
          <cell r="B554">
            <v>22111418</v>
          </cell>
          <cell r="C554" t="str">
            <v>PERINET</v>
          </cell>
          <cell r="D554" t="str">
            <v>MATTEO</v>
          </cell>
          <cell r="E554">
            <v>10</v>
          </cell>
          <cell r="F554">
            <v>8</v>
          </cell>
        </row>
        <row r="555">
          <cell r="B555">
            <v>22015482</v>
          </cell>
          <cell r="C555" t="str">
            <v>PERNOT</v>
          </cell>
          <cell r="D555" t="str">
            <v>ANAÏS</v>
          </cell>
          <cell r="E555">
            <v>3</v>
          </cell>
          <cell r="F555">
            <v>6</v>
          </cell>
        </row>
        <row r="556">
          <cell r="B556">
            <v>22108441</v>
          </cell>
          <cell r="C556" t="str">
            <v>PESCH</v>
          </cell>
          <cell r="D556" t="str">
            <v>KOLYA</v>
          </cell>
          <cell r="E556">
            <v>4</v>
          </cell>
          <cell r="F556">
            <v>2</v>
          </cell>
        </row>
        <row r="557">
          <cell r="B557">
            <v>22011784</v>
          </cell>
          <cell r="C557" t="str">
            <v>PESTELARD</v>
          </cell>
          <cell r="D557" t="str">
            <v>LOUIS</v>
          </cell>
          <cell r="E557">
            <v>1</v>
          </cell>
          <cell r="F557">
            <v>4</v>
          </cell>
        </row>
        <row r="558">
          <cell r="B558">
            <v>22105549</v>
          </cell>
          <cell r="C558" t="str">
            <v>PFLIMLIN</v>
          </cell>
          <cell r="D558" t="str">
            <v>LÉA</v>
          </cell>
          <cell r="E558">
            <v>10</v>
          </cell>
          <cell r="F558">
            <v>2</v>
          </cell>
        </row>
        <row r="559">
          <cell r="B559">
            <v>22107987</v>
          </cell>
          <cell r="C559" t="str">
            <v>PHAL</v>
          </cell>
          <cell r="D559" t="str">
            <v>LAURYN</v>
          </cell>
          <cell r="E559">
            <v>6</v>
          </cell>
          <cell r="F559">
            <v>3</v>
          </cell>
        </row>
        <row r="560">
          <cell r="B560">
            <v>22105268</v>
          </cell>
          <cell r="C560" t="str">
            <v>PIAZZON</v>
          </cell>
          <cell r="D560" t="str">
            <v>ROMAIN</v>
          </cell>
          <cell r="E560">
            <v>1</v>
          </cell>
          <cell r="F560">
            <v>5</v>
          </cell>
        </row>
        <row r="561">
          <cell r="B561">
            <v>22107652</v>
          </cell>
          <cell r="C561" t="str">
            <v>PLOTZE</v>
          </cell>
          <cell r="D561" t="str">
            <v>TINO</v>
          </cell>
          <cell r="E561">
            <v>1</v>
          </cell>
          <cell r="F561">
            <v>8</v>
          </cell>
        </row>
        <row r="562">
          <cell r="B562">
            <v>22109164</v>
          </cell>
          <cell r="C562" t="str">
            <v>POIRÉ</v>
          </cell>
          <cell r="D562" t="str">
            <v>LOÏS</v>
          </cell>
          <cell r="E562">
            <v>5</v>
          </cell>
          <cell r="F562">
            <v>5</v>
          </cell>
        </row>
        <row r="563">
          <cell r="B563">
            <v>22010816</v>
          </cell>
          <cell r="C563" t="str">
            <v>PROVOT</v>
          </cell>
          <cell r="D563" t="str">
            <v>DAVID</v>
          </cell>
          <cell r="E563">
            <v>4</v>
          </cell>
          <cell r="F563" t="str">
            <v>ABI</v>
          </cell>
        </row>
        <row r="564">
          <cell r="B564">
            <v>22004276</v>
          </cell>
          <cell r="C564" t="str">
            <v>PUGLIESE</v>
          </cell>
          <cell r="D564" t="str">
            <v>JOHANN</v>
          </cell>
          <cell r="E564">
            <v>1</v>
          </cell>
          <cell r="F564">
            <v>7</v>
          </cell>
        </row>
        <row r="565">
          <cell r="B565">
            <v>22112317</v>
          </cell>
          <cell r="C565" t="str">
            <v>QUENAULT</v>
          </cell>
          <cell r="D565" t="str">
            <v>RAPHAEL</v>
          </cell>
          <cell r="E565">
            <v>3</v>
          </cell>
          <cell r="F565">
            <v>6</v>
          </cell>
        </row>
        <row r="566">
          <cell r="B566">
            <v>22007307</v>
          </cell>
          <cell r="C566" t="str">
            <v>RACON</v>
          </cell>
          <cell r="D566" t="str">
            <v>SAMUEL</v>
          </cell>
          <cell r="E566">
            <v>7</v>
          </cell>
          <cell r="F566">
            <v>10</v>
          </cell>
        </row>
        <row r="567">
          <cell r="B567">
            <v>22003012</v>
          </cell>
          <cell r="C567" t="str">
            <v>RAFFIN</v>
          </cell>
          <cell r="D567" t="str">
            <v>JULIEN</v>
          </cell>
          <cell r="E567">
            <v>8</v>
          </cell>
          <cell r="F567">
            <v>10</v>
          </cell>
        </row>
        <row r="568">
          <cell r="B568">
            <v>22005264</v>
          </cell>
          <cell r="C568" t="str">
            <v>RAMBOARISON-LALAO</v>
          </cell>
          <cell r="D568" t="str">
            <v>LIVA</v>
          </cell>
          <cell r="E568">
            <v>10</v>
          </cell>
          <cell r="F568">
            <v>9</v>
          </cell>
        </row>
        <row r="569">
          <cell r="B569">
            <v>22110279</v>
          </cell>
          <cell r="C569" t="str">
            <v>RAOMERISON RAZAFINIMANANA</v>
          </cell>
          <cell r="D569" t="str">
            <v>DAVID</v>
          </cell>
          <cell r="E569">
            <v>9</v>
          </cell>
          <cell r="F569">
            <v>5</v>
          </cell>
        </row>
        <row r="570">
          <cell r="B570">
            <v>22114024</v>
          </cell>
          <cell r="C570" t="str">
            <v>RAPPOLD</v>
          </cell>
          <cell r="D570" t="str">
            <v>OCEANE</v>
          </cell>
          <cell r="E570">
            <v>7</v>
          </cell>
          <cell r="F570">
            <v>7</v>
          </cell>
        </row>
        <row r="571">
          <cell r="B571">
            <v>22009681</v>
          </cell>
          <cell r="C571" t="str">
            <v>RASSON</v>
          </cell>
          <cell r="D571" t="str">
            <v>MARIE</v>
          </cell>
          <cell r="E571">
            <v>7</v>
          </cell>
          <cell r="F571" t="str">
            <v>ABI</v>
          </cell>
        </row>
        <row r="572">
          <cell r="B572">
            <v>22111832</v>
          </cell>
          <cell r="C572" t="str">
            <v>RATTIER</v>
          </cell>
          <cell r="D572" t="str">
            <v>LUCAS</v>
          </cell>
          <cell r="E572">
            <v>7</v>
          </cell>
          <cell r="F572">
            <v>2</v>
          </cell>
        </row>
        <row r="573">
          <cell r="B573">
            <v>22017022</v>
          </cell>
          <cell r="C573" t="str">
            <v>RAZEM</v>
          </cell>
          <cell r="D573" t="str">
            <v>RAYAN</v>
          </cell>
          <cell r="E573">
            <v>10</v>
          </cell>
          <cell r="F573">
            <v>10</v>
          </cell>
        </row>
        <row r="574">
          <cell r="B574">
            <v>22108160</v>
          </cell>
          <cell r="C574" t="str">
            <v>REGNERY</v>
          </cell>
          <cell r="D574" t="str">
            <v>TOM</v>
          </cell>
          <cell r="E574">
            <v>7</v>
          </cell>
          <cell r="F574" t="str">
            <v>ABI</v>
          </cell>
        </row>
        <row r="575">
          <cell r="B575">
            <v>22002432</v>
          </cell>
          <cell r="C575" t="str">
            <v>REICHEL</v>
          </cell>
          <cell r="D575" t="str">
            <v>DESIREE</v>
          </cell>
          <cell r="E575">
            <v>4</v>
          </cell>
          <cell r="F575" t="str">
            <v>ABI</v>
          </cell>
        </row>
        <row r="576">
          <cell r="B576">
            <v>21815151</v>
          </cell>
          <cell r="C576" t="str">
            <v>REIMAN BARRANTES</v>
          </cell>
          <cell r="D576" t="str">
            <v>AMANDA</v>
          </cell>
          <cell r="E576">
            <v>5</v>
          </cell>
          <cell r="F576" t="str">
            <v>ABI</v>
          </cell>
        </row>
        <row r="577">
          <cell r="B577">
            <v>22110611</v>
          </cell>
          <cell r="C577" t="str">
            <v>REIMINGER</v>
          </cell>
          <cell r="D577" t="str">
            <v>BENJAMIN</v>
          </cell>
          <cell r="E577">
            <v>8</v>
          </cell>
          <cell r="F577">
            <v>6</v>
          </cell>
        </row>
        <row r="578">
          <cell r="B578">
            <v>22106277</v>
          </cell>
          <cell r="C578" t="str">
            <v>REUTENAUER</v>
          </cell>
          <cell r="D578" t="str">
            <v>ROMAIN</v>
          </cell>
          <cell r="E578">
            <v>9</v>
          </cell>
          <cell r="F578">
            <v>8</v>
          </cell>
        </row>
        <row r="579">
          <cell r="B579">
            <v>22108113</v>
          </cell>
          <cell r="C579" t="str">
            <v>REZICINER</v>
          </cell>
          <cell r="D579" t="str">
            <v>LISA</v>
          </cell>
          <cell r="E579">
            <v>2</v>
          </cell>
          <cell r="F579" t="str">
            <v>ABI</v>
          </cell>
        </row>
        <row r="580">
          <cell r="B580">
            <v>22110242</v>
          </cell>
          <cell r="C580" t="str">
            <v>RIBEIRO</v>
          </cell>
          <cell r="D580" t="str">
            <v>HUGO</v>
          </cell>
          <cell r="E580">
            <v>1</v>
          </cell>
          <cell r="F580">
            <v>9</v>
          </cell>
        </row>
        <row r="581">
          <cell r="B581">
            <v>22108294</v>
          </cell>
          <cell r="C581" t="str">
            <v>RINCKEL</v>
          </cell>
          <cell r="D581" t="str">
            <v>CORENTIN</v>
          </cell>
          <cell r="E581">
            <v>6</v>
          </cell>
          <cell r="F581">
            <v>10</v>
          </cell>
        </row>
        <row r="582">
          <cell r="B582">
            <v>22010303</v>
          </cell>
          <cell r="C582" t="str">
            <v>RITTER</v>
          </cell>
          <cell r="D582" t="str">
            <v>JESSY</v>
          </cell>
          <cell r="E582">
            <v>3</v>
          </cell>
          <cell r="F582" t="str">
            <v>ABI</v>
          </cell>
        </row>
        <row r="583">
          <cell r="B583">
            <v>22104387</v>
          </cell>
          <cell r="C583" t="str">
            <v>RITZENTHALER</v>
          </cell>
          <cell r="D583" t="str">
            <v>EVA</v>
          </cell>
          <cell r="E583">
            <v>3</v>
          </cell>
          <cell r="F583">
            <v>9</v>
          </cell>
        </row>
        <row r="584">
          <cell r="B584">
            <v>22107627</v>
          </cell>
          <cell r="C584" t="str">
            <v>RIVERA</v>
          </cell>
          <cell r="D584" t="str">
            <v>JONATHAN</v>
          </cell>
          <cell r="E584">
            <v>7</v>
          </cell>
          <cell r="F584">
            <v>6</v>
          </cell>
        </row>
        <row r="585">
          <cell r="B585">
            <v>22108513</v>
          </cell>
          <cell r="C585" t="str">
            <v>RIVIERE</v>
          </cell>
          <cell r="D585" t="str">
            <v>GABRIEL</v>
          </cell>
          <cell r="E585">
            <v>10</v>
          </cell>
          <cell r="F585">
            <v>8</v>
          </cell>
        </row>
        <row r="586">
          <cell r="B586">
            <v>22100223</v>
          </cell>
          <cell r="C586" t="str">
            <v>RODIER</v>
          </cell>
          <cell r="D586" t="str">
            <v>BORIS</v>
          </cell>
          <cell r="E586">
            <v>7</v>
          </cell>
          <cell r="F586">
            <v>3</v>
          </cell>
        </row>
        <row r="587">
          <cell r="B587">
            <v>22108777</v>
          </cell>
          <cell r="C587" t="str">
            <v>ROECKLIN</v>
          </cell>
          <cell r="D587" t="str">
            <v>SANTIAGO</v>
          </cell>
          <cell r="E587">
            <v>8</v>
          </cell>
          <cell r="F587">
            <v>10</v>
          </cell>
        </row>
        <row r="588">
          <cell r="B588">
            <v>22015109</v>
          </cell>
          <cell r="C588" t="str">
            <v>ROGOL</v>
          </cell>
          <cell r="D588" t="str">
            <v>ANDERSON</v>
          </cell>
          <cell r="E588">
            <v>7</v>
          </cell>
          <cell r="F588">
            <v>10</v>
          </cell>
        </row>
        <row r="589">
          <cell r="B589">
            <v>22000279</v>
          </cell>
          <cell r="C589" t="str">
            <v>ROMANO</v>
          </cell>
          <cell r="D589" t="str">
            <v>BASTIEN</v>
          </cell>
          <cell r="E589">
            <v>7</v>
          </cell>
          <cell r="F589">
            <v>7</v>
          </cell>
        </row>
        <row r="590">
          <cell r="B590">
            <v>21905808</v>
          </cell>
          <cell r="C590" t="str">
            <v>ROOS</v>
          </cell>
          <cell r="D590" t="str">
            <v>LOU-MAAIA</v>
          </cell>
          <cell r="E590">
            <v>1</v>
          </cell>
          <cell r="F590">
            <v>5</v>
          </cell>
        </row>
        <row r="591">
          <cell r="B591">
            <v>22000641</v>
          </cell>
          <cell r="C591" t="str">
            <v>ROSENBERG</v>
          </cell>
          <cell r="D591" t="str">
            <v>ROBERTO</v>
          </cell>
          <cell r="E591">
            <v>3</v>
          </cell>
          <cell r="F591" t="str">
            <v>ABI</v>
          </cell>
        </row>
        <row r="592">
          <cell r="B592">
            <v>21910456</v>
          </cell>
          <cell r="C592" t="str">
            <v>ROTH</v>
          </cell>
          <cell r="D592" t="str">
            <v>LUCAS</v>
          </cell>
          <cell r="E592">
            <v>10</v>
          </cell>
          <cell r="F592" t="str">
            <v>ABI</v>
          </cell>
        </row>
        <row r="593">
          <cell r="B593">
            <v>22106800</v>
          </cell>
          <cell r="C593" t="str">
            <v>ROTH</v>
          </cell>
          <cell r="D593" t="str">
            <v>NICOLAS</v>
          </cell>
          <cell r="E593">
            <v>7</v>
          </cell>
          <cell r="F593">
            <v>10</v>
          </cell>
        </row>
        <row r="594">
          <cell r="B594">
            <v>22103564</v>
          </cell>
          <cell r="C594" t="str">
            <v>RUCH</v>
          </cell>
          <cell r="D594" t="str">
            <v>DAVID</v>
          </cell>
          <cell r="E594">
            <v>1</v>
          </cell>
          <cell r="F594">
            <v>4</v>
          </cell>
        </row>
        <row r="595">
          <cell r="B595">
            <v>22111723</v>
          </cell>
          <cell r="C595" t="str">
            <v>RUCH</v>
          </cell>
          <cell r="D595" t="str">
            <v>VICTOR</v>
          </cell>
          <cell r="E595">
            <v>3</v>
          </cell>
          <cell r="F595">
            <v>4</v>
          </cell>
        </row>
        <row r="596">
          <cell r="B596">
            <v>22103794</v>
          </cell>
          <cell r="C596" t="str">
            <v>RUHL</v>
          </cell>
          <cell r="D596" t="str">
            <v>ELYNE</v>
          </cell>
          <cell r="E596">
            <v>10</v>
          </cell>
          <cell r="F596">
            <v>5</v>
          </cell>
        </row>
        <row r="597">
          <cell r="B597">
            <v>22010546</v>
          </cell>
          <cell r="C597" t="str">
            <v>SAADALLAH</v>
          </cell>
          <cell r="D597" t="str">
            <v>ASSAN</v>
          </cell>
          <cell r="E597">
            <v>6</v>
          </cell>
          <cell r="F597" t="str">
            <v>ABI</v>
          </cell>
        </row>
        <row r="598">
          <cell r="B598">
            <v>22109241</v>
          </cell>
          <cell r="C598" t="str">
            <v>SADERI</v>
          </cell>
          <cell r="D598" t="str">
            <v>BRUNO</v>
          </cell>
          <cell r="E598">
            <v>1</v>
          </cell>
          <cell r="F598">
            <v>6</v>
          </cell>
        </row>
        <row r="599">
          <cell r="B599">
            <v>22117906</v>
          </cell>
          <cell r="C599" t="str">
            <v>SADIKI</v>
          </cell>
          <cell r="D599" t="str">
            <v>VALDON</v>
          </cell>
          <cell r="E599">
            <v>10</v>
          </cell>
          <cell r="F599">
            <v>8</v>
          </cell>
        </row>
        <row r="600">
          <cell r="B600">
            <v>22108557</v>
          </cell>
          <cell r="C600" t="str">
            <v>SAID</v>
          </cell>
          <cell r="D600" t="str">
            <v>GABRIEL</v>
          </cell>
          <cell r="E600">
            <v>9</v>
          </cell>
          <cell r="F600">
            <v>3</v>
          </cell>
        </row>
        <row r="601">
          <cell r="B601">
            <v>22011330</v>
          </cell>
          <cell r="C601" t="str">
            <v>SANTORO</v>
          </cell>
          <cell r="D601" t="str">
            <v>BASILE</v>
          </cell>
          <cell r="E601">
            <v>4</v>
          </cell>
          <cell r="F601" t="str">
            <v>ABI</v>
          </cell>
        </row>
        <row r="602">
          <cell r="B602">
            <v>22110341</v>
          </cell>
          <cell r="C602" t="str">
            <v>SAOUI</v>
          </cell>
          <cell r="D602" t="str">
            <v>ACHRAF</v>
          </cell>
          <cell r="E602">
            <v>8</v>
          </cell>
          <cell r="F602" t="str">
            <v>ABI</v>
          </cell>
        </row>
        <row r="603">
          <cell r="B603">
            <v>22002388</v>
          </cell>
          <cell r="C603" t="str">
            <v>SARAFALY</v>
          </cell>
          <cell r="D603" t="str">
            <v>GAUTIER</v>
          </cell>
          <cell r="E603">
            <v>5</v>
          </cell>
          <cell r="F603">
            <v>14</v>
          </cell>
        </row>
        <row r="604">
          <cell r="B604">
            <v>22104247</v>
          </cell>
          <cell r="C604" t="str">
            <v>SARRAS</v>
          </cell>
          <cell r="D604" t="str">
            <v>NOLAN</v>
          </cell>
          <cell r="E604">
            <v>7</v>
          </cell>
          <cell r="F604">
            <v>9</v>
          </cell>
        </row>
        <row r="605">
          <cell r="B605">
            <v>21910242</v>
          </cell>
          <cell r="C605" t="str">
            <v>SASORITH</v>
          </cell>
          <cell r="D605" t="str">
            <v>PATIPHANE</v>
          </cell>
          <cell r="E605">
            <v>7</v>
          </cell>
          <cell r="F605">
            <v>3</v>
          </cell>
        </row>
        <row r="606">
          <cell r="B606">
            <v>22017400</v>
          </cell>
          <cell r="C606" t="str">
            <v>SASORITH</v>
          </cell>
          <cell r="D606" t="str">
            <v>TAO-FIK</v>
          </cell>
          <cell r="E606">
            <v>10</v>
          </cell>
          <cell r="F606" t="str">
            <v>ABI</v>
          </cell>
        </row>
        <row r="607">
          <cell r="B607">
            <v>22113056</v>
          </cell>
          <cell r="C607" t="str">
            <v>SAUTER</v>
          </cell>
          <cell r="D607" t="str">
            <v>ELISE</v>
          </cell>
          <cell r="E607">
            <v>1</v>
          </cell>
          <cell r="F607">
            <v>5</v>
          </cell>
        </row>
        <row r="608">
          <cell r="B608">
            <v>21910480</v>
          </cell>
          <cell r="C608" t="str">
            <v>SCHATZ</v>
          </cell>
          <cell r="D608" t="str">
            <v>ANTONIN</v>
          </cell>
          <cell r="E608">
            <v>3</v>
          </cell>
          <cell r="F608" t="str">
            <v>ABI</v>
          </cell>
        </row>
        <row r="609">
          <cell r="B609">
            <v>21909938</v>
          </cell>
          <cell r="C609" t="str">
            <v>SCHAUB</v>
          </cell>
          <cell r="D609" t="str">
            <v>TRISTAN</v>
          </cell>
          <cell r="E609">
            <v>3</v>
          </cell>
          <cell r="F609" t="str">
            <v>ABI</v>
          </cell>
        </row>
        <row r="610">
          <cell r="B610">
            <v>22105018</v>
          </cell>
          <cell r="C610" t="str">
            <v>SCHAULY</v>
          </cell>
          <cell r="D610" t="str">
            <v>LUCAS</v>
          </cell>
          <cell r="E610">
            <v>3</v>
          </cell>
          <cell r="F610">
            <v>5</v>
          </cell>
        </row>
        <row r="611">
          <cell r="B611">
            <v>22105333</v>
          </cell>
          <cell r="C611" t="str">
            <v>SCHENHERR</v>
          </cell>
          <cell r="D611" t="str">
            <v>TÉO</v>
          </cell>
          <cell r="E611">
            <v>7</v>
          </cell>
          <cell r="F611">
            <v>4</v>
          </cell>
        </row>
        <row r="612">
          <cell r="B612">
            <v>22009118</v>
          </cell>
          <cell r="C612" t="str">
            <v>SCHEUER</v>
          </cell>
          <cell r="D612" t="str">
            <v>JADE</v>
          </cell>
          <cell r="E612">
            <v>5</v>
          </cell>
          <cell r="F612">
            <v>7</v>
          </cell>
        </row>
        <row r="613">
          <cell r="B613">
            <v>22010980</v>
          </cell>
          <cell r="C613" t="str">
            <v>SCHICKEL</v>
          </cell>
          <cell r="D613" t="str">
            <v>YANN</v>
          </cell>
          <cell r="E613">
            <v>3</v>
          </cell>
          <cell r="F613">
            <v>10</v>
          </cell>
        </row>
        <row r="614">
          <cell r="B614">
            <v>22002365</v>
          </cell>
          <cell r="C614" t="str">
            <v>SCHINDELMEYER</v>
          </cell>
          <cell r="D614" t="str">
            <v>YANIS</v>
          </cell>
          <cell r="E614">
            <v>3</v>
          </cell>
          <cell r="F614" t="str">
            <v>ABI</v>
          </cell>
        </row>
        <row r="615">
          <cell r="B615">
            <v>22005569</v>
          </cell>
          <cell r="C615" t="str">
            <v>SCHMID</v>
          </cell>
          <cell r="D615" t="str">
            <v>ANGELIKA</v>
          </cell>
          <cell r="E615">
            <v>3</v>
          </cell>
          <cell r="F615" t="str">
            <v>ABI</v>
          </cell>
        </row>
        <row r="616">
          <cell r="B616">
            <v>22006231</v>
          </cell>
          <cell r="C616" t="str">
            <v>SCHMITT</v>
          </cell>
          <cell r="D616" t="str">
            <v>ARNO</v>
          </cell>
          <cell r="E616">
            <v>4</v>
          </cell>
          <cell r="F616">
            <v>10</v>
          </cell>
        </row>
        <row r="617">
          <cell r="B617">
            <v>22110450</v>
          </cell>
          <cell r="C617" t="str">
            <v>SCHMITT</v>
          </cell>
          <cell r="D617" t="str">
            <v>ELIAN</v>
          </cell>
          <cell r="E617">
            <v>6</v>
          </cell>
          <cell r="F617">
            <v>8</v>
          </cell>
        </row>
        <row r="618">
          <cell r="B618">
            <v>22013186</v>
          </cell>
          <cell r="C618" t="str">
            <v>SCHMITT</v>
          </cell>
          <cell r="D618" t="str">
            <v>ELODIE</v>
          </cell>
          <cell r="E618">
            <v>1</v>
          </cell>
          <cell r="F618" t="str">
            <v>ABI</v>
          </cell>
        </row>
        <row r="619">
          <cell r="B619">
            <v>22112329</v>
          </cell>
          <cell r="C619" t="str">
            <v>SCHNEIDER</v>
          </cell>
          <cell r="D619" t="str">
            <v>INES</v>
          </cell>
          <cell r="E619">
            <v>7</v>
          </cell>
          <cell r="F619">
            <v>10</v>
          </cell>
        </row>
        <row r="620">
          <cell r="B620">
            <v>22118208</v>
          </cell>
          <cell r="C620" t="str">
            <v>SCHNEIDER</v>
          </cell>
          <cell r="D620" t="str">
            <v>MATTHIEU</v>
          </cell>
          <cell r="E620">
            <v>3</v>
          </cell>
          <cell r="F620">
            <v>6</v>
          </cell>
        </row>
        <row r="621">
          <cell r="B621">
            <v>22107678</v>
          </cell>
          <cell r="C621" t="str">
            <v>SCHNEIDER</v>
          </cell>
          <cell r="D621" t="str">
            <v>ROMAIN</v>
          </cell>
          <cell r="E621">
            <v>6</v>
          </cell>
          <cell r="F621">
            <v>4</v>
          </cell>
        </row>
        <row r="622">
          <cell r="B622">
            <v>21907489</v>
          </cell>
          <cell r="C622" t="str">
            <v>SCHNEIDERLIN</v>
          </cell>
          <cell r="D622" t="str">
            <v>JORDAN</v>
          </cell>
          <cell r="E622">
            <v>1</v>
          </cell>
          <cell r="F622" t="str">
            <v>ABI</v>
          </cell>
        </row>
        <row r="623">
          <cell r="B623">
            <v>22001342</v>
          </cell>
          <cell r="C623" t="str">
            <v>SCHNELLER</v>
          </cell>
          <cell r="D623" t="str">
            <v>ARTHUR</v>
          </cell>
          <cell r="E623">
            <v>5</v>
          </cell>
          <cell r="F623" t="str">
            <v>ABI</v>
          </cell>
        </row>
        <row r="624">
          <cell r="B624">
            <v>22104960</v>
          </cell>
          <cell r="C624" t="str">
            <v>SCHOENEBECK</v>
          </cell>
          <cell r="D624" t="str">
            <v>MATHÉO</v>
          </cell>
          <cell r="E624">
            <v>7</v>
          </cell>
          <cell r="F624">
            <v>10</v>
          </cell>
        </row>
        <row r="625">
          <cell r="B625">
            <v>22106861</v>
          </cell>
          <cell r="C625" t="str">
            <v>SCHOEPFER</v>
          </cell>
          <cell r="D625" t="str">
            <v>ADRIEN</v>
          </cell>
          <cell r="E625">
            <v>1</v>
          </cell>
          <cell r="F625">
            <v>4</v>
          </cell>
        </row>
        <row r="626">
          <cell r="B626">
            <v>22113336</v>
          </cell>
          <cell r="C626" t="str">
            <v>SCHUBNEL</v>
          </cell>
          <cell r="D626" t="str">
            <v>VICTOR</v>
          </cell>
          <cell r="E626">
            <v>2</v>
          </cell>
          <cell r="F626" t="str">
            <v>ABI</v>
          </cell>
        </row>
        <row r="627">
          <cell r="B627">
            <v>22103880</v>
          </cell>
          <cell r="C627" t="str">
            <v>SCHUMACHER</v>
          </cell>
          <cell r="D627" t="str">
            <v>ANTOINE</v>
          </cell>
          <cell r="E627">
            <v>9</v>
          </cell>
          <cell r="F627">
            <v>4</v>
          </cell>
        </row>
        <row r="628">
          <cell r="B628">
            <v>22115076</v>
          </cell>
          <cell r="C628" t="str">
            <v>SCHUPP</v>
          </cell>
          <cell r="D628" t="str">
            <v>ARTHUR</v>
          </cell>
          <cell r="E628">
            <v>7</v>
          </cell>
          <cell r="F628">
            <v>10</v>
          </cell>
        </row>
        <row r="629">
          <cell r="B629">
            <v>22014833</v>
          </cell>
          <cell r="C629" t="str">
            <v>SCHUSTER</v>
          </cell>
          <cell r="D629" t="str">
            <v>GÉRALD</v>
          </cell>
          <cell r="E629">
            <v>5</v>
          </cell>
          <cell r="F629" t="str">
            <v>ABI</v>
          </cell>
        </row>
        <row r="630">
          <cell r="B630">
            <v>22109168</v>
          </cell>
          <cell r="C630" t="str">
            <v>SCHWARTZ</v>
          </cell>
          <cell r="D630" t="str">
            <v>SAMUEL</v>
          </cell>
          <cell r="E630">
            <v>8</v>
          </cell>
          <cell r="F630">
            <v>9</v>
          </cell>
        </row>
        <row r="631">
          <cell r="B631">
            <v>22110878</v>
          </cell>
          <cell r="C631" t="str">
            <v>SCHWARTZ</v>
          </cell>
          <cell r="D631" t="str">
            <v>SIMON</v>
          </cell>
          <cell r="E631">
            <v>6</v>
          </cell>
          <cell r="F631">
            <v>1</v>
          </cell>
        </row>
        <row r="632">
          <cell r="B632">
            <v>22117694</v>
          </cell>
          <cell r="C632" t="str">
            <v>SELLIER</v>
          </cell>
          <cell r="D632" t="str">
            <v>ANATOLE</v>
          </cell>
          <cell r="E632">
            <v>8</v>
          </cell>
          <cell r="F632">
            <v>2</v>
          </cell>
        </row>
        <row r="633">
          <cell r="B633">
            <v>22112375</v>
          </cell>
          <cell r="C633" t="str">
            <v>SENTURK</v>
          </cell>
          <cell r="D633" t="str">
            <v>ALEXIS</v>
          </cell>
          <cell r="E633">
            <v>3</v>
          </cell>
          <cell r="F633" t="str">
            <v>ABI</v>
          </cell>
        </row>
        <row r="634">
          <cell r="B634">
            <v>22105317</v>
          </cell>
          <cell r="C634" t="str">
            <v>SÉRY</v>
          </cell>
          <cell r="D634" t="str">
            <v>LUCAS</v>
          </cell>
          <cell r="E634">
            <v>6</v>
          </cell>
          <cell r="F634">
            <v>10</v>
          </cell>
        </row>
        <row r="635">
          <cell r="B635">
            <v>21904341</v>
          </cell>
          <cell r="C635" t="str">
            <v>SHARIFI TAFRESHI</v>
          </cell>
          <cell r="D635" t="str">
            <v>ALEXANDRE</v>
          </cell>
          <cell r="E635">
            <v>7</v>
          </cell>
          <cell r="F635" t="str">
            <v>DSP</v>
          </cell>
        </row>
        <row r="636">
          <cell r="B636">
            <v>22110132</v>
          </cell>
          <cell r="C636" t="str">
            <v>SILBERNAGEL</v>
          </cell>
          <cell r="D636" t="str">
            <v>MATTHIAS</v>
          </cell>
          <cell r="E636">
            <v>6</v>
          </cell>
          <cell r="F636" t="str">
            <v>ABI</v>
          </cell>
        </row>
        <row r="637">
          <cell r="B637">
            <v>22011389</v>
          </cell>
          <cell r="C637" t="str">
            <v>SIMON</v>
          </cell>
          <cell r="D637" t="str">
            <v>EMMA</v>
          </cell>
          <cell r="E637">
            <v>3</v>
          </cell>
          <cell r="F637">
            <v>9</v>
          </cell>
        </row>
        <row r="638">
          <cell r="B638">
            <v>22119606</v>
          </cell>
          <cell r="C638" t="str">
            <v>SIMON</v>
          </cell>
          <cell r="D638" t="str">
            <v>LÉNA</v>
          </cell>
          <cell r="E638">
            <v>6</v>
          </cell>
          <cell r="F638">
            <v>10</v>
          </cell>
        </row>
        <row r="639">
          <cell r="B639">
            <v>22108875</v>
          </cell>
          <cell r="C639" t="str">
            <v>SIMON</v>
          </cell>
          <cell r="D639" t="str">
            <v>MARIE</v>
          </cell>
          <cell r="E639">
            <v>7</v>
          </cell>
          <cell r="F639">
            <v>6</v>
          </cell>
        </row>
        <row r="640">
          <cell r="B640">
            <v>22005248</v>
          </cell>
          <cell r="C640" t="str">
            <v>SINA</v>
          </cell>
          <cell r="D640" t="str">
            <v>JEAN-NICOLAS</v>
          </cell>
          <cell r="E640">
            <v>3</v>
          </cell>
          <cell r="F640" t="str">
            <v>ABI</v>
          </cell>
        </row>
        <row r="641">
          <cell r="B641">
            <v>22109191</v>
          </cell>
          <cell r="C641" t="str">
            <v>SISSOKO</v>
          </cell>
          <cell r="D641" t="str">
            <v>MAÏMOUNA</v>
          </cell>
          <cell r="E641">
            <v>1</v>
          </cell>
          <cell r="F641">
            <v>3</v>
          </cell>
        </row>
        <row r="642">
          <cell r="B642">
            <v>22105468</v>
          </cell>
          <cell r="C642" t="str">
            <v>SITTLER</v>
          </cell>
          <cell r="D642" t="str">
            <v>LÉO</v>
          </cell>
          <cell r="E642">
            <v>10</v>
          </cell>
          <cell r="F642">
            <v>8</v>
          </cell>
        </row>
        <row r="643">
          <cell r="B643">
            <v>22115731</v>
          </cell>
          <cell r="C643" t="str">
            <v>SOENE</v>
          </cell>
          <cell r="D643" t="str">
            <v>LOÏC</v>
          </cell>
          <cell r="E643">
            <v>6</v>
          </cell>
          <cell r="F643">
            <v>8</v>
          </cell>
        </row>
        <row r="644">
          <cell r="B644">
            <v>22013767</v>
          </cell>
          <cell r="C644" t="str">
            <v>SONNTAG</v>
          </cell>
          <cell r="D644" t="str">
            <v>LOÏS</v>
          </cell>
          <cell r="E644">
            <v>1</v>
          </cell>
          <cell r="F644">
            <v>10</v>
          </cell>
        </row>
        <row r="645">
          <cell r="B645">
            <v>22100339</v>
          </cell>
          <cell r="C645" t="str">
            <v>SOUANE</v>
          </cell>
          <cell r="D645" t="str">
            <v>MOHAMED</v>
          </cell>
          <cell r="E645">
            <v>6</v>
          </cell>
          <cell r="F645">
            <v>0</v>
          </cell>
        </row>
        <row r="646">
          <cell r="B646">
            <v>22106703</v>
          </cell>
          <cell r="C646" t="str">
            <v>SPEISSER</v>
          </cell>
          <cell r="D646" t="str">
            <v>LOUIS</v>
          </cell>
          <cell r="E646">
            <v>6</v>
          </cell>
          <cell r="F646">
            <v>4</v>
          </cell>
        </row>
        <row r="647">
          <cell r="B647">
            <v>22006191</v>
          </cell>
          <cell r="C647" t="str">
            <v>SPIEGEL</v>
          </cell>
          <cell r="D647" t="str">
            <v>MAÏCKEL</v>
          </cell>
          <cell r="E647">
            <v>5</v>
          </cell>
          <cell r="F647">
            <v>10</v>
          </cell>
        </row>
        <row r="648">
          <cell r="B648">
            <v>22104912</v>
          </cell>
          <cell r="C648" t="str">
            <v>SPIESER</v>
          </cell>
          <cell r="D648" t="str">
            <v>MATTÉO</v>
          </cell>
          <cell r="E648">
            <v>3</v>
          </cell>
          <cell r="F648">
            <v>8</v>
          </cell>
        </row>
        <row r="649">
          <cell r="B649">
            <v>22107310</v>
          </cell>
          <cell r="C649" t="str">
            <v>SPINDLER</v>
          </cell>
          <cell r="D649" t="str">
            <v>CLARA</v>
          </cell>
          <cell r="E649">
            <v>4</v>
          </cell>
          <cell r="F649" t="str">
            <v>ABI</v>
          </cell>
        </row>
        <row r="650">
          <cell r="B650">
            <v>22111445</v>
          </cell>
          <cell r="C650" t="str">
            <v>STAALI</v>
          </cell>
          <cell r="D650" t="str">
            <v>MOHAMED</v>
          </cell>
          <cell r="E650">
            <v>6</v>
          </cell>
          <cell r="F650">
            <v>9</v>
          </cell>
        </row>
        <row r="651">
          <cell r="B651">
            <v>22014861</v>
          </cell>
          <cell r="C651" t="str">
            <v>STALLER</v>
          </cell>
          <cell r="D651" t="str">
            <v>ROBIN</v>
          </cell>
          <cell r="E651">
            <v>7</v>
          </cell>
          <cell r="F651" t="str">
            <v>ABI</v>
          </cell>
        </row>
        <row r="652">
          <cell r="B652">
            <v>22111083</v>
          </cell>
          <cell r="C652" t="str">
            <v>STEGER</v>
          </cell>
          <cell r="D652" t="str">
            <v>MELVYN</v>
          </cell>
          <cell r="E652">
            <v>1</v>
          </cell>
          <cell r="F652">
            <v>3</v>
          </cell>
        </row>
        <row r="653">
          <cell r="B653">
            <v>22103955</v>
          </cell>
          <cell r="C653" t="str">
            <v>STEIDEL</v>
          </cell>
          <cell r="D653" t="str">
            <v>ERINE</v>
          </cell>
          <cell r="E653">
            <v>3</v>
          </cell>
          <cell r="F653" t="str">
            <v>ABI</v>
          </cell>
        </row>
        <row r="654">
          <cell r="B654">
            <v>22102067</v>
          </cell>
          <cell r="C654" t="str">
            <v>STEIMER</v>
          </cell>
          <cell r="D654" t="str">
            <v>ELISA</v>
          </cell>
          <cell r="E654">
            <v>3</v>
          </cell>
          <cell r="F654">
            <v>1</v>
          </cell>
        </row>
        <row r="655">
          <cell r="B655">
            <v>22107539</v>
          </cell>
          <cell r="C655" t="str">
            <v>STEINBRUNN</v>
          </cell>
          <cell r="D655" t="str">
            <v>MATTHIEU</v>
          </cell>
          <cell r="E655">
            <v>7</v>
          </cell>
          <cell r="F655">
            <v>7</v>
          </cell>
        </row>
        <row r="656">
          <cell r="B656">
            <v>22106209</v>
          </cell>
          <cell r="C656" t="str">
            <v>STEINMETZ</v>
          </cell>
          <cell r="D656" t="str">
            <v>ADRIEN</v>
          </cell>
          <cell r="E656">
            <v>6</v>
          </cell>
          <cell r="F656">
            <v>3</v>
          </cell>
        </row>
        <row r="657">
          <cell r="B657">
            <v>22113581</v>
          </cell>
          <cell r="C657" t="str">
            <v>STEPHAN</v>
          </cell>
          <cell r="D657" t="str">
            <v>KILIAN</v>
          </cell>
          <cell r="E657">
            <v>10</v>
          </cell>
          <cell r="F657">
            <v>10</v>
          </cell>
        </row>
        <row r="658">
          <cell r="B658">
            <v>22110637</v>
          </cell>
          <cell r="C658" t="str">
            <v>STIEFEL</v>
          </cell>
          <cell r="D658" t="str">
            <v>ANTOINE</v>
          </cell>
          <cell r="E658">
            <v>3</v>
          </cell>
          <cell r="F658">
            <v>3</v>
          </cell>
        </row>
        <row r="659">
          <cell r="B659">
            <v>22107637</v>
          </cell>
          <cell r="C659" t="str">
            <v>STILTZ</v>
          </cell>
          <cell r="D659" t="str">
            <v>CORENTIN</v>
          </cell>
          <cell r="E659">
            <v>9</v>
          </cell>
          <cell r="F659">
            <v>9</v>
          </cell>
        </row>
        <row r="660">
          <cell r="B660">
            <v>22109660</v>
          </cell>
          <cell r="C660" t="str">
            <v>STIRLING</v>
          </cell>
          <cell r="D660" t="str">
            <v>LÉO</v>
          </cell>
          <cell r="E660">
            <v>1</v>
          </cell>
          <cell r="F660">
            <v>8</v>
          </cell>
        </row>
        <row r="661">
          <cell r="B661">
            <v>22107458</v>
          </cell>
          <cell r="C661" t="str">
            <v>STOLL</v>
          </cell>
          <cell r="D661" t="str">
            <v>THOMAS</v>
          </cell>
          <cell r="E661">
            <v>10</v>
          </cell>
          <cell r="F661">
            <v>10</v>
          </cell>
        </row>
        <row r="662">
          <cell r="B662">
            <v>22008677</v>
          </cell>
          <cell r="C662" t="str">
            <v>STOMP</v>
          </cell>
          <cell r="D662" t="str">
            <v>KAREL</v>
          </cell>
          <cell r="E662">
            <v>3</v>
          </cell>
          <cell r="F662" t="str">
            <v>ABI</v>
          </cell>
        </row>
        <row r="663">
          <cell r="B663">
            <v>22110453</v>
          </cell>
          <cell r="C663" t="str">
            <v>STRIEBIG</v>
          </cell>
          <cell r="D663" t="str">
            <v>CEDRIC-SYAM</v>
          </cell>
          <cell r="E663">
            <v>10</v>
          </cell>
          <cell r="F663">
            <v>10</v>
          </cell>
        </row>
        <row r="664">
          <cell r="B664">
            <v>22108773</v>
          </cell>
          <cell r="C664" t="str">
            <v>STUCK</v>
          </cell>
          <cell r="D664" t="str">
            <v>EMILIE</v>
          </cell>
          <cell r="E664">
            <v>3</v>
          </cell>
          <cell r="F664">
            <v>3</v>
          </cell>
        </row>
        <row r="665">
          <cell r="B665">
            <v>22002328</v>
          </cell>
          <cell r="C665" t="str">
            <v>STUMPERT</v>
          </cell>
          <cell r="D665" t="str">
            <v>PAUL</v>
          </cell>
          <cell r="E665">
            <v>10</v>
          </cell>
          <cell r="F665">
            <v>4</v>
          </cell>
        </row>
        <row r="666">
          <cell r="B666">
            <v>22106830</v>
          </cell>
          <cell r="C666" t="str">
            <v>SUTTER</v>
          </cell>
          <cell r="D666" t="str">
            <v>GAUTIER</v>
          </cell>
          <cell r="E666">
            <v>3</v>
          </cell>
          <cell r="F666">
            <v>10</v>
          </cell>
        </row>
        <row r="667">
          <cell r="B667">
            <v>22109462</v>
          </cell>
          <cell r="C667" t="str">
            <v>TABAKOVIC</v>
          </cell>
          <cell r="D667" t="str">
            <v>KERIM</v>
          </cell>
          <cell r="E667">
            <v>6</v>
          </cell>
          <cell r="F667">
            <v>0</v>
          </cell>
        </row>
        <row r="668">
          <cell r="B668">
            <v>22111101</v>
          </cell>
          <cell r="C668" t="str">
            <v>TABARANT</v>
          </cell>
          <cell r="D668" t="str">
            <v>ANYLIA</v>
          </cell>
          <cell r="E668">
            <v>9</v>
          </cell>
          <cell r="F668" t="str">
            <v>ABI</v>
          </cell>
        </row>
        <row r="669">
          <cell r="B669">
            <v>22109789</v>
          </cell>
          <cell r="C669" t="str">
            <v>TAHRIOUI</v>
          </cell>
          <cell r="D669" t="str">
            <v>IMAD</v>
          </cell>
          <cell r="E669">
            <v>6</v>
          </cell>
          <cell r="F669">
            <v>7</v>
          </cell>
        </row>
        <row r="670">
          <cell r="B670">
            <v>22013568</v>
          </cell>
          <cell r="C670" t="str">
            <v>TAKALINE</v>
          </cell>
          <cell r="D670" t="str">
            <v>JAHED</v>
          </cell>
          <cell r="E670">
            <v>3</v>
          </cell>
          <cell r="F670">
            <v>7</v>
          </cell>
        </row>
        <row r="671">
          <cell r="B671">
            <v>22109973</v>
          </cell>
          <cell r="C671" t="str">
            <v>TALARICO</v>
          </cell>
          <cell r="D671" t="str">
            <v>SERENA</v>
          </cell>
          <cell r="E671">
            <v>3</v>
          </cell>
          <cell r="F671">
            <v>3</v>
          </cell>
        </row>
        <row r="672">
          <cell r="B672">
            <v>22105834</v>
          </cell>
          <cell r="C672" t="str">
            <v>TANCELIN</v>
          </cell>
          <cell r="D672" t="str">
            <v>YOAN</v>
          </cell>
          <cell r="E672">
            <v>1</v>
          </cell>
          <cell r="F672">
            <v>9</v>
          </cell>
        </row>
        <row r="673">
          <cell r="B673">
            <v>22114296</v>
          </cell>
          <cell r="C673" t="str">
            <v>TARRAPEY</v>
          </cell>
          <cell r="D673" t="str">
            <v>QUENTIN</v>
          </cell>
          <cell r="E673">
            <v>10</v>
          </cell>
          <cell r="F673">
            <v>10</v>
          </cell>
        </row>
        <row r="674">
          <cell r="B674">
            <v>22020240</v>
          </cell>
          <cell r="C674" t="str">
            <v>TAVAKOLI</v>
          </cell>
          <cell r="D674" t="str">
            <v>ZARAH</v>
          </cell>
          <cell r="E674">
            <v>10</v>
          </cell>
          <cell r="F674">
            <v>10</v>
          </cell>
        </row>
        <row r="675">
          <cell r="B675">
            <v>22008848</v>
          </cell>
          <cell r="C675" t="str">
            <v>TAVERNARO</v>
          </cell>
          <cell r="D675" t="str">
            <v>NICOLAS</v>
          </cell>
          <cell r="E675">
            <v>6</v>
          </cell>
          <cell r="F675">
            <v>5</v>
          </cell>
        </row>
        <row r="676">
          <cell r="B676">
            <v>21815822</v>
          </cell>
          <cell r="C676" t="str">
            <v>TAYEBI</v>
          </cell>
          <cell r="D676" t="str">
            <v>ILIAS</v>
          </cell>
          <cell r="E676">
            <v>8</v>
          </cell>
          <cell r="F676">
            <v>10</v>
          </cell>
        </row>
        <row r="677">
          <cell r="B677">
            <v>22110699</v>
          </cell>
          <cell r="C677" t="str">
            <v>TAZABAEV</v>
          </cell>
          <cell r="D677" t="str">
            <v>ADAM</v>
          </cell>
          <cell r="E677">
            <v>7</v>
          </cell>
          <cell r="F677">
            <v>3</v>
          </cell>
        </row>
        <row r="678">
          <cell r="B678">
            <v>22103245</v>
          </cell>
          <cell r="C678" t="str">
            <v>TEIKEMEIER</v>
          </cell>
          <cell r="D678" t="str">
            <v>COLIN</v>
          </cell>
          <cell r="E678">
            <v>7</v>
          </cell>
          <cell r="F678" t="str">
            <v>ABI</v>
          </cell>
        </row>
        <row r="679">
          <cell r="B679">
            <v>22108086</v>
          </cell>
          <cell r="C679" t="str">
            <v>TEIXEIRA DE SOUSA</v>
          </cell>
          <cell r="D679" t="str">
            <v>ANDRÉ</v>
          </cell>
          <cell r="E679">
            <v>9</v>
          </cell>
          <cell r="F679">
            <v>4</v>
          </cell>
        </row>
        <row r="680">
          <cell r="B680">
            <v>22115672</v>
          </cell>
          <cell r="C680" t="str">
            <v>TERMINN</v>
          </cell>
          <cell r="D680" t="str">
            <v>QUENTIN</v>
          </cell>
          <cell r="E680">
            <v>3</v>
          </cell>
          <cell r="F680">
            <v>10</v>
          </cell>
        </row>
        <row r="681">
          <cell r="B681">
            <v>22106072</v>
          </cell>
          <cell r="C681" t="str">
            <v>TISSERAND</v>
          </cell>
          <cell r="D681" t="str">
            <v>ESTELLE</v>
          </cell>
          <cell r="E681">
            <v>10</v>
          </cell>
          <cell r="F681">
            <v>4</v>
          </cell>
        </row>
        <row r="682">
          <cell r="B682">
            <v>22120144</v>
          </cell>
          <cell r="C682" t="str">
            <v>TJON A PAN</v>
          </cell>
          <cell r="D682" t="str">
            <v>TIMOTHY</v>
          </cell>
          <cell r="E682">
            <v>2</v>
          </cell>
          <cell r="F682" t="str">
            <v>ABI</v>
          </cell>
        </row>
        <row r="683">
          <cell r="B683">
            <v>22116375</v>
          </cell>
          <cell r="C683" t="str">
            <v>TONELLI</v>
          </cell>
          <cell r="D683" t="str">
            <v>VICTOR</v>
          </cell>
          <cell r="E683">
            <v>5</v>
          </cell>
          <cell r="F683">
            <v>8</v>
          </cell>
        </row>
        <row r="684">
          <cell r="B684">
            <v>22012221</v>
          </cell>
          <cell r="C684" t="str">
            <v>TOSSA GBEGO</v>
          </cell>
          <cell r="D684" t="str">
            <v>PASCAL</v>
          </cell>
          <cell r="E684">
            <v>1</v>
          </cell>
          <cell r="F684" t="str">
            <v>ABI</v>
          </cell>
        </row>
        <row r="685">
          <cell r="B685">
            <v>22112382</v>
          </cell>
          <cell r="C685" t="str">
            <v>TOUIS</v>
          </cell>
          <cell r="D685" t="str">
            <v>JILLALI</v>
          </cell>
          <cell r="E685">
            <v>6</v>
          </cell>
          <cell r="F685">
            <v>8</v>
          </cell>
        </row>
        <row r="686">
          <cell r="B686">
            <v>22112942</v>
          </cell>
          <cell r="C686" t="str">
            <v>TOURKI</v>
          </cell>
          <cell r="D686" t="str">
            <v>ZIED</v>
          </cell>
          <cell r="E686">
            <v>10</v>
          </cell>
          <cell r="F686">
            <v>10</v>
          </cell>
        </row>
        <row r="687">
          <cell r="B687">
            <v>22004913</v>
          </cell>
          <cell r="C687" t="str">
            <v>TRANG</v>
          </cell>
          <cell r="D687" t="str">
            <v>JOHNNY</v>
          </cell>
          <cell r="E687">
            <v>3</v>
          </cell>
          <cell r="F687" t="str">
            <v>ABI</v>
          </cell>
        </row>
        <row r="688">
          <cell r="B688">
            <v>22018168</v>
          </cell>
          <cell r="C688" t="str">
            <v>TRAORE</v>
          </cell>
          <cell r="D688" t="str">
            <v>DAVID</v>
          </cell>
          <cell r="E688">
            <v>8</v>
          </cell>
          <cell r="F688" t="str">
            <v>ABI</v>
          </cell>
        </row>
        <row r="689">
          <cell r="B689">
            <v>21907926</v>
          </cell>
          <cell r="C689" t="str">
            <v>TRIPODI</v>
          </cell>
          <cell r="D689" t="str">
            <v>MATTÉO</v>
          </cell>
          <cell r="E689">
            <v>10</v>
          </cell>
          <cell r="F689" t="str">
            <v>ABI</v>
          </cell>
        </row>
        <row r="690">
          <cell r="B690">
            <v>22013642</v>
          </cell>
          <cell r="C690" t="str">
            <v>TRIPOTIN</v>
          </cell>
          <cell r="D690" t="str">
            <v>EMILE</v>
          </cell>
          <cell r="E690">
            <v>3</v>
          </cell>
          <cell r="F690">
            <v>10</v>
          </cell>
        </row>
        <row r="691">
          <cell r="B691">
            <v>22106747</v>
          </cell>
          <cell r="C691" t="str">
            <v>TROADEC</v>
          </cell>
          <cell r="D691" t="str">
            <v>ERWAN</v>
          </cell>
          <cell r="E691">
            <v>9</v>
          </cell>
          <cell r="F691">
            <v>3</v>
          </cell>
        </row>
        <row r="692">
          <cell r="B692">
            <v>22112497</v>
          </cell>
          <cell r="C692" t="str">
            <v>TROG</v>
          </cell>
          <cell r="D692" t="str">
            <v>PHILIPPE</v>
          </cell>
          <cell r="E692">
            <v>3</v>
          </cell>
          <cell r="F692">
            <v>6</v>
          </cell>
        </row>
        <row r="693">
          <cell r="B693">
            <v>22113742</v>
          </cell>
          <cell r="C693" t="str">
            <v>TSCHAN</v>
          </cell>
          <cell r="D693" t="str">
            <v>LEA</v>
          </cell>
          <cell r="E693">
            <v>10</v>
          </cell>
          <cell r="F693">
            <v>7</v>
          </cell>
        </row>
        <row r="694">
          <cell r="B694">
            <v>22104211</v>
          </cell>
          <cell r="C694" t="str">
            <v>TSCHEDERNIG</v>
          </cell>
          <cell r="D694" t="str">
            <v>YANIS</v>
          </cell>
          <cell r="E694">
            <v>9</v>
          </cell>
          <cell r="F694">
            <v>4</v>
          </cell>
        </row>
        <row r="695">
          <cell r="B695">
            <v>22110358</v>
          </cell>
          <cell r="C695" t="str">
            <v>TUNA</v>
          </cell>
          <cell r="D695" t="str">
            <v>SEMIH</v>
          </cell>
          <cell r="E695">
            <v>7</v>
          </cell>
          <cell r="F695">
            <v>8</v>
          </cell>
        </row>
        <row r="696">
          <cell r="B696">
            <v>22111854</v>
          </cell>
          <cell r="C696" t="str">
            <v>TURANSZKY-HUSSER</v>
          </cell>
          <cell r="D696" t="str">
            <v>MELISSA</v>
          </cell>
          <cell r="E696">
            <v>3</v>
          </cell>
          <cell r="F696">
            <v>6</v>
          </cell>
        </row>
        <row r="697">
          <cell r="B697">
            <v>22104090</v>
          </cell>
          <cell r="C697" t="str">
            <v>ÜNAL</v>
          </cell>
          <cell r="D697" t="str">
            <v>KAAN</v>
          </cell>
          <cell r="E697">
            <v>6</v>
          </cell>
          <cell r="F697">
            <v>9</v>
          </cell>
        </row>
        <row r="698">
          <cell r="B698">
            <v>22100150</v>
          </cell>
          <cell r="C698" t="str">
            <v>VACANT</v>
          </cell>
          <cell r="D698" t="str">
            <v>LÉA</v>
          </cell>
          <cell r="E698">
            <v>6</v>
          </cell>
          <cell r="F698">
            <v>3</v>
          </cell>
        </row>
        <row r="699">
          <cell r="B699">
            <v>22109908</v>
          </cell>
          <cell r="C699" t="str">
            <v>VAGNER</v>
          </cell>
          <cell r="D699" t="str">
            <v>INES</v>
          </cell>
          <cell r="E699">
            <v>10</v>
          </cell>
          <cell r="F699">
            <v>1</v>
          </cell>
        </row>
        <row r="700">
          <cell r="B700">
            <v>22006058</v>
          </cell>
          <cell r="C700" t="str">
            <v>VALIBOUZE</v>
          </cell>
          <cell r="D700" t="str">
            <v>LÉO</v>
          </cell>
          <cell r="E700">
            <v>1</v>
          </cell>
          <cell r="F700">
            <v>7</v>
          </cell>
        </row>
        <row r="701">
          <cell r="B701">
            <v>22006500</v>
          </cell>
          <cell r="C701" t="str">
            <v>VALLOT</v>
          </cell>
          <cell r="D701" t="str">
            <v>CLÉMENT</v>
          </cell>
          <cell r="E701">
            <v>4</v>
          </cell>
          <cell r="F701" t="str">
            <v>ABI</v>
          </cell>
        </row>
        <row r="702">
          <cell r="B702">
            <v>22108240</v>
          </cell>
          <cell r="C702" t="str">
            <v>VALYNSEELE</v>
          </cell>
          <cell r="D702" t="str">
            <v>YANN</v>
          </cell>
          <cell r="E702">
            <v>10</v>
          </cell>
          <cell r="F702">
            <v>10</v>
          </cell>
        </row>
        <row r="703">
          <cell r="B703">
            <v>22003623</v>
          </cell>
          <cell r="C703" t="str">
            <v>VO</v>
          </cell>
          <cell r="D703" t="str">
            <v>MEGHAN</v>
          </cell>
          <cell r="E703">
            <v>1</v>
          </cell>
          <cell r="F703" t="str">
            <v>ABI</v>
          </cell>
        </row>
        <row r="704">
          <cell r="B704">
            <v>50200386</v>
          </cell>
          <cell r="C704" t="str">
            <v>VOGEL</v>
          </cell>
          <cell r="D704" t="str">
            <v>GREGORY</v>
          </cell>
          <cell r="E704">
            <v>8</v>
          </cell>
          <cell r="F704">
            <v>4</v>
          </cell>
        </row>
        <row r="705">
          <cell r="B705">
            <v>22108340</v>
          </cell>
          <cell r="C705" t="str">
            <v>WABARTHA</v>
          </cell>
          <cell r="D705" t="str">
            <v>MARTIN</v>
          </cell>
          <cell r="E705">
            <v>10</v>
          </cell>
          <cell r="F705">
            <v>3</v>
          </cell>
        </row>
        <row r="706">
          <cell r="B706">
            <v>22112368</v>
          </cell>
          <cell r="C706" t="str">
            <v>WACK</v>
          </cell>
          <cell r="D706" t="str">
            <v>TOMI</v>
          </cell>
          <cell r="E706">
            <v>10</v>
          </cell>
          <cell r="F706">
            <v>10</v>
          </cell>
        </row>
        <row r="707">
          <cell r="B707">
            <v>22108271</v>
          </cell>
          <cell r="C707" t="str">
            <v>WAGNER</v>
          </cell>
          <cell r="D707" t="str">
            <v>CYPRIEN</v>
          </cell>
          <cell r="E707">
            <v>5</v>
          </cell>
          <cell r="F707">
            <v>10</v>
          </cell>
        </row>
        <row r="708">
          <cell r="B708">
            <v>22007470</v>
          </cell>
          <cell r="C708" t="str">
            <v>WASSER</v>
          </cell>
          <cell r="D708" t="str">
            <v>YANNIS</v>
          </cell>
          <cell r="E708">
            <v>4</v>
          </cell>
          <cell r="F708" t="str">
            <v>ABI</v>
          </cell>
        </row>
        <row r="709">
          <cell r="B709">
            <v>22003725</v>
          </cell>
          <cell r="C709" t="str">
            <v>WATRIN</v>
          </cell>
          <cell r="D709" t="str">
            <v>ANASTASIA</v>
          </cell>
          <cell r="E709">
            <v>4</v>
          </cell>
          <cell r="F709" t="str">
            <v>ABI</v>
          </cell>
        </row>
        <row r="710">
          <cell r="B710">
            <v>22010160</v>
          </cell>
          <cell r="C710" t="str">
            <v>WATZKY</v>
          </cell>
          <cell r="D710" t="str">
            <v>EMMANUELLE</v>
          </cell>
          <cell r="E710">
            <v>10</v>
          </cell>
          <cell r="F710" t="str">
            <v>ABI</v>
          </cell>
        </row>
        <row r="711">
          <cell r="B711">
            <v>22110511</v>
          </cell>
          <cell r="C711" t="str">
            <v>WEBER</v>
          </cell>
          <cell r="D711" t="str">
            <v>PIERRE</v>
          </cell>
          <cell r="E711">
            <v>4</v>
          </cell>
          <cell r="F711">
            <v>10</v>
          </cell>
        </row>
        <row r="712">
          <cell r="B712">
            <v>22106540</v>
          </cell>
          <cell r="C712" t="str">
            <v>WEEBER</v>
          </cell>
          <cell r="D712" t="str">
            <v>EMILIE</v>
          </cell>
          <cell r="E712">
            <v>10</v>
          </cell>
          <cell r="F712">
            <v>5</v>
          </cell>
        </row>
        <row r="713">
          <cell r="B713">
            <v>22109794</v>
          </cell>
          <cell r="C713" t="str">
            <v>WEINZAEPFLEN</v>
          </cell>
          <cell r="D713" t="str">
            <v>EMERIC</v>
          </cell>
          <cell r="E713">
            <v>10</v>
          </cell>
          <cell r="F713">
            <v>0</v>
          </cell>
        </row>
        <row r="714">
          <cell r="B714">
            <v>22117150</v>
          </cell>
          <cell r="C714" t="str">
            <v>WEISS</v>
          </cell>
          <cell r="D714" t="str">
            <v>EMMY</v>
          </cell>
          <cell r="E714">
            <v>8</v>
          </cell>
          <cell r="F714">
            <v>6</v>
          </cell>
        </row>
        <row r="715">
          <cell r="B715">
            <v>22010246</v>
          </cell>
          <cell r="C715" t="str">
            <v>WEISS</v>
          </cell>
          <cell r="D715" t="str">
            <v>LÉO</v>
          </cell>
          <cell r="E715">
            <v>6</v>
          </cell>
          <cell r="F715">
            <v>10</v>
          </cell>
        </row>
        <row r="716">
          <cell r="B716">
            <v>21907437</v>
          </cell>
          <cell r="C716" t="str">
            <v>WENDLING</v>
          </cell>
          <cell r="D716" t="str">
            <v>ROBIN</v>
          </cell>
          <cell r="E716">
            <v>4</v>
          </cell>
          <cell r="F716" t="str">
            <v>ABI</v>
          </cell>
        </row>
        <row r="717">
          <cell r="B717">
            <v>22109161</v>
          </cell>
          <cell r="C717" t="str">
            <v>WETZEL-KALTENBRUN</v>
          </cell>
          <cell r="D717" t="str">
            <v>CLÉMENT</v>
          </cell>
          <cell r="E717">
            <v>4</v>
          </cell>
          <cell r="F717">
            <v>9</v>
          </cell>
        </row>
        <row r="718">
          <cell r="B718">
            <v>22104708</v>
          </cell>
          <cell r="C718" t="str">
            <v>WILHELM</v>
          </cell>
          <cell r="D718" t="str">
            <v>THIBAULT</v>
          </cell>
          <cell r="E718">
            <v>5</v>
          </cell>
          <cell r="F718">
            <v>9</v>
          </cell>
        </row>
        <row r="719">
          <cell r="B719">
            <v>22107186</v>
          </cell>
          <cell r="C719" t="str">
            <v>WILLKOMM</v>
          </cell>
          <cell r="D719" t="str">
            <v>LISE</v>
          </cell>
          <cell r="E719">
            <v>5</v>
          </cell>
          <cell r="F719">
            <v>1</v>
          </cell>
        </row>
        <row r="720">
          <cell r="B720">
            <v>22112087</v>
          </cell>
          <cell r="C720" t="str">
            <v>WIRCKEL</v>
          </cell>
          <cell r="D720" t="str">
            <v>TIMOTHEE</v>
          </cell>
          <cell r="E720">
            <v>3</v>
          </cell>
          <cell r="F720">
            <v>5</v>
          </cell>
        </row>
        <row r="721">
          <cell r="B721">
            <v>22003883</v>
          </cell>
          <cell r="C721" t="str">
            <v>WITTMER</v>
          </cell>
          <cell r="D721" t="str">
            <v>NICOLAS</v>
          </cell>
          <cell r="E721">
            <v>7</v>
          </cell>
          <cell r="F721">
            <v>10</v>
          </cell>
        </row>
        <row r="722">
          <cell r="B722">
            <v>22002955</v>
          </cell>
          <cell r="C722" t="str">
            <v>WOELFL</v>
          </cell>
          <cell r="D722" t="str">
            <v>VALENTIN</v>
          </cell>
          <cell r="E722">
            <v>3</v>
          </cell>
          <cell r="F722" t="str">
            <v>ABI</v>
          </cell>
        </row>
        <row r="723">
          <cell r="B723">
            <v>22108104</v>
          </cell>
          <cell r="C723" t="str">
            <v>WOLFF</v>
          </cell>
          <cell r="D723" t="str">
            <v>ALEXANDRE</v>
          </cell>
          <cell r="E723">
            <v>7</v>
          </cell>
          <cell r="F723">
            <v>2</v>
          </cell>
        </row>
        <row r="724">
          <cell r="B724">
            <v>22118439</v>
          </cell>
          <cell r="C724" t="str">
            <v>WURTZ</v>
          </cell>
          <cell r="D724" t="str">
            <v>LOÏC</v>
          </cell>
          <cell r="E724">
            <v>7</v>
          </cell>
          <cell r="F724" t="str">
            <v>ABI</v>
          </cell>
        </row>
        <row r="725">
          <cell r="B725">
            <v>22120840</v>
          </cell>
          <cell r="C725" t="str">
            <v xml:space="preserve">YANAL </v>
          </cell>
          <cell r="D725" t="str">
            <v>MUSTAPHA</v>
          </cell>
          <cell r="E725">
            <v>1</v>
          </cell>
          <cell r="F725">
            <v>10</v>
          </cell>
        </row>
        <row r="726">
          <cell r="B726">
            <v>22003194</v>
          </cell>
          <cell r="C726" t="str">
            <v>YANG</v>
          </cell>
          <cell r="D726" t="str">
            <v>DAVID</v>
          </cell>
          <cell r="E726">
            <v>7</v>
          </cell>
          <cell r="F726" t="str">
            <v>ABI</v>
          </cell>
        </row>
        <row r="727">
          <cell r="B727">
            <v>22122644</v>
          </cell>
          <cell r="C727" t="str">
            <v>YERN</v>
          </cell>
          <cell r="D727" t="str">
            <v>ALEXANDRE</v>
          </cell>
          <cell r="E727">
            <v>7</v>
          </cell>
          <cell r="F727">
            <v>6</v>
          </cell>
        </row>
        <row r="728">
          <cell r="B728">
            <v>22109082</v>
          </cell>
          <cell r="C728" t="str">
            <v>ZACHER</v>
          </cell>
          <cell r="D728" t="str">
            <v>ANTOINE</v>
          </cell>
          <cell r="E728">
            <v>5</v>
          </cell>
          <cell r="F728">
            <v>10</v>
          </cell>
        </row>
        <row r="729">
          <cell r="B729">
            <v>22114415</v>
          </cell>
          <cell r="C729" t="str">
            <v>ZANETTI</v>
          </cell>
          <cell r="D729" t="str">
            <v>ELIO</v>
          </cell>
          <cell r="E729">
            <v>8</v>
          </cell>
          <cell r="F729">
            <v>7</v>
          </cell>
        </row>
        <row r="730">
          <cell r="B730">
            <v>22107852</v>
          </cell>
          <cell r="C730" t="str">
            <v>ZARZOURI</v>
          </cell>
          <cell r="D730" t="str">
            <v>YOUNES</v>
          </cell>
          <cell r="E730">
            <v>6</v>
          </cell>
          <cell r="F730">
            <v>9</v>
          </cell>
        </row>
        <row r="731">
          <cell r="B731">
            <v>22107014</v>
          </cell>
          <cell r="C731" t="str">
            <v>ZIEGLER</v>
          </cell>
          <cell r="D731" t="str">
            <v>GILLES</v>
          </cell>
          <cell r="E731">
            <v>10</v>
          </cell>
          <cell r="F731">
            <v>2</v>
          </cell>
        </row>
        <row r="732">
          <cell r="B732">
            <v>22106796</v>
          </cell>
          <cell r="C732" t="str">
            <v>ZIMMER</v>
          </cell>
          <cell r="D732" t="str">
            <v>BAPTISTE</v>
          </cell>
          <cell r="E732">
            <v>4</v>
          </cell>
          <cell r="F732">
            <v>7</v>
          </cell>
        </row>
        <row r="733">
          <cell r="B733">
            <v>22105551</v>
          </cell>
          <cell r="C733" t="str">
            <v>ZIMMERMANN</v>
          </cell>
          <cell r="D733" t="str">
            <v>JÉRÔME</v>
          </cell>
          <cell r="E733">
            <v>7</v>
          </cell>
          <cell r="F733">
            <v>8</v>
          </cell>
        </row>
        <row r="734">
          <cell r="B734">
            <v>22122722</v>
          </cell>
          <cell r="C734" t="str">
            <v>ZOELLER</v>
          </cell>
          <cell r="D734" t="str">
            <v>JONATHAN</v>
          </cell>
          <cell r="E734">
            <v>1</v>
          </cell>
          <cell r="F734">
            <v>6</v>
          </cell>
        </row>
      </sheetData>
      <sheetData sheetId="7">
        <row r="3">
          <cell r="B3">
            <v>21819964</v>
          </cell>
          <cell r="C3" t="str">
            <v>ABOU EL HASSEN</v>
          </cell>
          <cell r="D3" t="str">
            <v>ABDELKARIM</v>
          </cell>
          <cell r="E3">
            <v>2</v>
          </cell>
          <cell r="F3" t="str">
            <v>ABI</v>
          </cell>
        </row>
        <row r="4">
          <cell r="B4">
            <v>22004989</v>
          </cell>
          <cell r="C4" t="str">
            <v>ACAR</v>
          </cell>
          <cell r="D4" t="str">
            <v>AYLA</v>
          </cell>
          <cell r="E4">
            <v>3</v>
          </cell>
          <cell r="F4" t="str">
            <v>ABI</v>
          </cell>
        </row>
        <row r="5">
          <cell r="B5">
            <v>22102162</v>
          </cell>
          <cell r="C5" t="str">
            <v>ADAM</v>
          </cell>
          <cell r="D5" t="str">
            <v>MARINE</v>
          </cell>
          <cell r="E5">
            <v>6</v>
          </cell>
          <cell r="F5">
            <v>5</v>
          </cell>
        </row>
        <row r="6">
          <cell r="B6">
            <v>22105696</v>
          </cell>
          <cell r="C6" t="str">
            <v>AFFENBERGER</v>
          </cell>
          <cell r="D6" t="str">
            <v>LUKA</v>
          </cell>
          <cell r="E6">
            <v>4</v>
          </cell>
          <cell r="F6">
            <v>0</v>
          </cell>
        </row>
        <row r="7">
          <cell r="B7">
            <v>22110212</v>
          </cell>
          <cell r="C7" t="str">
            <v>AHMED BOUDOUDA</v>
          </cell>
          <cell r="D7" t="str">
            <v>YACINE</v>
          </cell>
          <cell r="E7">
            <v>9</v>
          </cell>
          <cell r="F7">
            <v>-12</v>
          </cell>
        </row>
        <row r="8">
          <cell r="B8">
            <v>22008701</v>
          </cell>
          <cell r="C8" t="str">
            <v>AHRENS</v>
          </cell>
          <cell r="D8" t="str">
            <v>CÉCILIA</v>
          </cell>
          <cell r="E8">
            <v>4</v>
          </cell>
          <cell r="F8" t="str">
            <v>ABI</v>
          </cell>
        </row>
        <row r="9">
          <cell r="B9">
            <v>22108692</v>
          </cell>
          <cell r="C9" t="str">
            <v>AIT JLOULAT</v>
          </cell>
          <cell r="D9" t="str">
            <v>ZAYD</v>
          </cell>
          <cell r="E9">
            <v>3</v>
          </cell>
          <cell r="F9" t="str">
            <v>ABI</v>
          </cell>
        </row>
        <row r="10">
          <cell r="B10">
            <v>22105851</v>
          </cell>
          <cell r="C10" t="str">
            <v>AJENOE</v>
          </cell>
          <cell r="D10" t="str">
            <v>SYLKK</v>
          </cell>
          <cell r="E10">
            <v>9</v>
          </cell>
          <cell r="F10">
            <v>-7</v>
          </cell>
        </row>
        <row r="11">
          <cell r="B11">
            <v>22016106</v>
          </cell>
          <cell r="C11" t="str">
            <v>AKBAL</v>
          </cell>
          <cell r="D11" t="str">
            <v>ERWIN</v>
          </cell>
          <cell r="E11">
            <v>8</v>
          </cell>
          <cell r="F11" t="str">
            <v>ABI</v>
          </cell>
        </row>
        <row r="12">
          <cell r="B12">
            <v>22115080</v>
          </cell>
          <cell r="C12" t="str">
            <v>ALEMSHIRAZI</v>
          </cell>
          <cell r="D12" t="str">
            <v>SEYEDEH YASAMAN</v>
          </cell>
          <cell r="E12">
            <v>7</v>
          </cell>
          <cell r="F12">
            <v>3</v>
          </cell>
        </row>
        <row r="13">
          <cell r="B13">
            <v>22111172</v>
          </cell>
          <cell r="C13" t="str">
            <v>ALJAF</v>
          </cell>
          <cell r="D13" t="str">
            <v>AHMAD</v>
          </cell>
          <cell r="E13">
            <v>5</v>
          </cell>
          <cell r="F13">
            <v>0</v>
          </cell>
        </row>
        <row r="14">
          <cell r="B14">
            <v>22107414</v>
          </cell>
          <cell r="C14" t="str">
            <v>ALLAND</v>
          </cell>
          <cell r="D14" t="str">
            <v>EMILE</v>
          </cell>
          <cell r="E14">
            <v>2</v>
          </cell>
          <cell r="F14">
            <v>8</v>
          </cell>
        </row>
        <row r="15">
          <cell r="B15">
            <v>22005960</v>
          </cell>
          <cell r="C15" t="str">
            <v>ALRIC</v>
          </cell>
          <cell r="D15" t="str">
            <v>MARIO</v>
          </cell>
          <cell r="E15">
            <v>8</v>
          </cell>
          <cell r="F15">
            <v>-12</v>
          </cell>
        </row>
        <row r="16">
          <cell r="B16">
            <v>22121589</v>
          </cell>
          <cell r="C16" t="str">
            <v>AMBOS</v>
          </cell>
          <cell r="D16" t="str">
            <v>DORYAN</v>
          </cell>
          <cell r="E16">
            <v>10</v>
          </cell>
          <cell r="F16">
            <v>-13</v>
          </cell>
        </row>
        <row r="17">
          <cell r="B17">
            <v>22122426</v>
          </cell>
          <cell r="C17" t="str">
            <v>AMRANI</v>
          </cell>
          <cell r="D17" t="str">
            <v>ZAKARYA</v>
          </cell>
          <cell r="E17">
            <v>8</v>
          </cell>
          <cell r="F17">
            <v>-6</v>
          </cell>
        </row>
        <row r="18">
          <cell r="B18">
            <v>22107974</v>
          </cell>
          <cell r="C18" t="str">
            <v>ANDRÉ</v>
          </cell>
          <cell r="D18" t="str">
            <v>CAMILLE</v>
          </cell>
          <cell r="E18">
            <v>6</v>
          </cell>
          <cell r="F18">
            <v>2</v>
          </cell>
        </row>
        <row r="19">
          <cell r="B19">
            <v>22112812</v>
          </cell>
          <cell r="C19" t="str">
            <v>ANDRES</v>
          </cell>
          <cell r="D19" t="str">
            <v>LENNY</v>
          </cell>
          <cell r="E19">
            <v>7</v>
          </cell>
          <cell r="F19">
            <v>-14</v>
          </cell>
        </row>
        <row r="20">
          <cell r="B20">
            <v>22119455</v>
          </cell>
          <cell r="C20" t="str">
            <v>ANDRIAMAMPIANINA</v>
          </cell>
          <cell r="D20" t="str">
            <v>TOKY</v>
          </cell>
          <cell r="E20">
            <v>8</v>
          </cell>
          <cell r="F20">
            <v>4</v>
          </cell>
        </row>
        <row r="21">
          <cell r="B21">
            <v>22113521</v>
          </cell>
          <cell r="C21" t="str">
            <v>ARNOLD</v>
          </cell>
          <cell r="D21" t="str">
            <v>ROMUALD</v>
          </cell>
          <cell r="E21">
            <v>9</v>
          </cell>
          <cell r="F21">
            <v>-15</v>
          </cell>
        </row>
        <row r="22">
          <cell r="B22">
            <v>22005114</v>
          </cell>
          <cell r="C22" t="str">
            <v>ASLAN</v>
          </cell>
          <cell r="D22" t="str">
            <v>OZAN</v>
          </cell>
          <cell r="E22">
            <v>3</v>
          </cell>
          <cell r="F22" t="str">
            <v>ABI</v>
          </cell>
        </row>
        <row r="23">
          <cell r="B23">
            <v>22103342</v>
          </cell>
          <cell r="C23" t="str">
            <v>AUBUT</v>
          </cell>
          <cell r="D23" t="str">
            <v>SAMUEL</v>
          </cell>
          <cell r="E23">
            <v>3</v>
          </cell>
          <cell r="F23">
            <v>-20</v>
          </cell>
        </row>
        <row r="24">
          <cell r="B24">
            <v>22101788</v>
          </cell>
          <cell r="C24" t="str">
            <v>AVAYSOV</v>
          </cell>
          <cell r="D24" t="str">
            <v>MANSUR</v>
          </cell>
          <cell r="E24">
            <v>3</v>
          </cell>
          <cell r="F24">
            <v>2</v>
          </cell>
        </row>
        <row r="25">
          <cell r="B25">
            <v>22120074</v>
          </cell>
          <cell r="C25" t="str">
            <v>AVOINE</v>
          </cell>
          <cell r="D25" t="str">
            <v>Milo</v>
          </cell>
          <cell r="E25">
            <v>3</v>
          </cell>
          <cell r="F25">
            <v>-2</v>
          </cell>
        </row>
        <row r="26">
          <cell r="B26">
            <v>22106534</v>
          </cell>
          <cell r="C26" t="str">
            <v>BADER</v>
          </cell>
          <cell r="D26" t="str">
            <v>THIBAULT</v>
          </cell>
          <cell r="E26">
            <v>9</v>
          </cell>
          <cell r="F26">
            <v>0</v>
          </cell>
        </row>
        <row r="27">
          <cell r="B27">
            <v>22103595</v>
          </cell>
          <cell r="C27" t="str">
            <v>BAJORSKI</v>
          </cell>
          <cell r="D27" t="str">
            <v>HENRI</v>
          </cell>
          <cell r="E27">
            <v>8</v>
          </cell>
          <cell r="F27">
            <v>-24</v>
          </cell>
        </row>
        <row r="28">
          <cell r="B28">
            <v>22107611</v>
          </cell>
          <cell r="C28" t="str">
            <v>BAKARI</v>
          </cell>
          <cell r="D28" t="str">
            <v>KASSIM</v>
          </cell>
          <cell r="E28">
            <v>9</v>
          </cell>
          <cell r="F28">
            <v>-24</v>
          </cell>
        </row>
        <row r="29">
          <cell r="B29">
            <v>22119613</v>
          </cell>
          <cell r="C29" t="str">
            <v>BALTZER</v>
          </cell>
          <cell r="D29" t="str">
            <v>CHLOÉ</v>
          </cell>
          <cell r="E29">
            <v>3</v>
          </cell>
          <cell r="F29">
            <v>-18</v>
          </cell>
        </row>
        <row r="30">
          <cell r="B30">
            <v>22012435</v>
          </cell>
          <cell r="C30" t="str">
            <v>BARTESCH</v>
          </cell>
          <cell r="D30" t="str">
            <v>EDELTRUD-MARIA</v>
          </cell>
          <cell r="E30">
            <v>5</v>
          </cell>
          <cell r="F30" t="str">
            <v>ABI</v>
          </cell>
        </row>
        <row r="31">
          <cell r="B31">
            <v>22106538</v>
          </cell>
          <cell r="C31" t="str">
            <v>BASSEVILLE</v>
          </cell>
          <cell r="D31" t="str">
            <v>STEEVEN</v>
          </cell>
          <cell r="E31">
            <v>7</v>
          </cell>
          <cell r="F31">
            <v>2</v>
          </cell>
        </row>
        <row r="32">
          <cell r="B32">
            <v>22106502</v>
          </cell>
          <cell r="C32" t="str">
            <v>BASTIAN</v>
          </cell>
          <cell r="D32" t="str">
            <v>ROMAIN</v>
          </cell>
          <cell r="E32">
            <v>3</v>
          </cell>
          <cell r="F32" t="str">
            <v>ABI</v>
          </cell>
        </row>
        <row r="33">
          <cell r="B33">
            <v>21909462</v>
          </cell>
          <cell r="C33" t="str">
            <v>BASTIER</v>
          </cell>
          <cell r="D33" t="str">
            <v>PAUL</v>
          </cell>
          <cell r="E33">
            <v>2</v>
          </cell>
          <cell r="F33">
            <v>-22</v>
          </cell>
        </row>
        <row r="34">
          <cell r="B34">
            <v>22006991</v>
          </cell>
          <cell r="C34" t="str">
            <v>BAUMLIN</v>
          </cell>
          <cell r="D34" t="str">
            <v>TITOUAN</v>
          </cell>
          <cell r="E34">
            <v>4</v>
          </cell>
          <cell r="F34">
            <v>-13</v>
          </cell>
        </row>
        <row r="35">
          <cell r="B35">
            <v>22008798</v>
          </cell>
          <cell r="C35" t="str">
            <v>BEAUDOING</v>
          </cell>
          <cell r="D35" t="str">
            <v>VIRGIL</v>
          </cell>
          <cell r="E35">
            <v>8</v>
          </cell>
          <cell r="F35">
            <v>0</v>
          </cell>
        </row>
        <row r="36">
          <cell r="B36">
            <v>22104735</v>
          </cell>
          <cell r="C36" t="str">
            <v>BECKER</v>
          </cell>
          <cell r="D36" t="str">
            <v>ANTONIN</v>
          </cell>
          <cell r="E36">
            <v>5</v>
          </cell>
          <cell r="F36">
            <v>-9</v>
          </cell>
        </row>
        <row r="37">
          <cell r="B37">
            <v>22106935</v>
          </cell>
          <cell r="C37" t="str">
            <v>BECKER</v>
          </cell>
          <cell r="D37" t="str">
            <v>HECTOR</v>
          </cell>
          <cell r="E37">
            <v>8</v>
          </cell>
          <cell r="F37">
            <v>4</v>
          </cell>
        </row>
        <row r="38">
          <cell r="B38">
            <v>22110880</v>
          </cell>
          <cell r="C38" t="str">
            <v>BEI</v>
          </cell>
          <cell r="D38" t="str">
            <v>FÉLIX</v>
          </cell>
          <cell r="E38">
            <v>7</v>
          </cell>
          <cell r="F38" t="str">
            <v>ABI</v>
          </cell>
        </row>
        <row r="39">
          <cell r="B39">
            <v>22110970</v>
          </cell>
          <cell r="C39" t="str">
            <v>BELKAHLA</v>
          </cell>
          <cell r="D39" t="str">
            <v>YOUCEF AYOUB</v>
          </cell>
          <cell r="E39">
            <v>1</v>
          </cell>
          <cell r="F39">
            <v>2</v>
          </cell>
        </row>
        <row r="40">
          <cell r="B40">
            <v>22011094</v>
          </cell>
          <cell r="C40" t="str">
            <v>BELKHADIR</v>
          </cell>
          <cell r="D40" t="str">
            <v>MAHER</v>
          </cell>
          <cell r="E40">
            <v>3</v>
          </cell>
          <cell r="F40" t="str">
            <v>ABI</v>
          </cell>
        </row>
        <row r="41">
          <cell r="B41">
            <v>22012236</v>
          </cell>
          <cell r="C41" t="str">
            <v>BELLAHCENE</v>
          </cell>
          <cell r="D41" t="str">
            <v>MERIEM</v>
          </cell>
          <cell r="E41">
            <v>7</v>
          </cell>
          <cell r="F41" t="str">
            <v>ABI</v>
          </cell>
        </row>
        <row r="42">
          <cell r="B42">
            <v>22012236</v>
          </cell>
          <cell r="C42" t="str">
            <v xml:space="preserve">BELLAHCENE </v>
          </cell>
          <cell r="D42" t="str">
            <v>MERIEM</v>
          </cell>
          <cell r="E42">
            <v>7</v>
          </cell>
          <cell r="F42" t="str">
            <v>ABI</v>
          </cell>
        </row>
        <row r="43">
          <cell r="B43">
            <v>22016921</v>
          </cell>
          <cell r="C43" t="str">
            <v>BELMADANI</v>
          </cell>
          <cell r="D43" t="str">
            <v>MOHAMED</v>
          </cell>
          <cell r="E43">
            <v>4</v>
          </cell>
          <cell r="F43" t="str">
            <v>DSP</v>
          </cell>
        </row>
        <row r="44">
          <cell r="B44">
            <v>22014730</v>
          </cell>
          <cell r="C44" t="str">
            <v>BEN AMMAR</v>
          </cell>
          <cell r="D44" t="str">
            <v>ZIED</v>
          </cell>
          <cell r="E44">
            <v>2</v>
          </cell>
          <cell r="F44">
            <v>-21</v>
          </cell>
        </row>
        <row r="45">
          <cell r="B45">
            <v>22113263</v>
          </cell>
          <cell r="C45" t="str">
            <v>BEN JABA</v>
          </cell>
          <cell r="D45" t="str">
            <v>HAKIM</v>
          </cell>
          <cell r="E45">
            <v>9</v>
          </cell>
          <cell r="F45">
            <v>-17</v>
          </cell>
        </row>
        <row r="46">
          <cell r="B46">
            <v>21912101</v>
          </cell>
          <cell r="C46" t="str">
            <v>BENAALI</v>
          </cell>
          <cell r="D46" t="str">
            <v>ZAKARIA</v>
          </cell>
          <cell r="E46">
            <v>4</v>
          </cell>
          <cell r="F46" t="str">
            <v>ABJ</v>
          </cell>
        </row>
        <row r="47">
          <cell r="B47">
            <v>22103793</v>
          </cell>
          <cell r="C47" t="str">
            <v>BENAZAIZ</v>
          </cell>
          <cell r="D47" t="str">
            <v>YASSINE</v>
          </cell>
          <cell r="E47">
            <v>9</v>
          </cell>
          <cell r="F47">
            <v>-18</v>
          </cell>
        </row>
        <row r="48">
          <cell r="B48">
            <v>21908765</v>
          </cell>
          <cell r="C48" t="str">
            <v>BENDER</v>
          </cell>
          <cell r="D48" t="str">
            <v>JEREMIE</v>
          </cell>
          <cell r="E48">
            <v>4</v>
          </cell>
          <cell r="F48" t="str">
            <v>ABI</v>
          </cell>
        </row>
        <row r="49">
          <cell r="B49">
            <v>22107449</v>
          </cell>
          <cell r="C49" t="str">
            <v>BENSAID</v>
          </cell>
          <cell r="D49" t="str">
            <v>SAMY</v>
          </cell>
          <cell r="E49">
            <v>9</v>
          </cell>
          <cell r="F49">
            <v>-6</v>
          </cell>
        </row>
        <row r="50">
          <cell r="B50">
            <v>22011544</v>
          </cell>
          <cell r="C50" t="str">
            <v>BERGÉ</v>
          </cell>
          <cell r="D50" t="str">
            <v>TRISTAN</v>
          </cell>
          <cell r="E50">
            <v>2</v>
          </cell>
          <cell r="F50" t="str">
            <v>ABI</v>
          </cell>
        </row>
        <row r="51">
          <cell r="B51">
            <v>22118802</v>
          </cell>
          <cell r="C51" t="str">
            <v>BERGER</v>
          </cell>
          <cell r="D51" t="str">
            <v>MIA</v>
          </cell>
          <cell r="E51">
            <v>10</v>
          </cell>
          <cell r="F51">
            <v>0</v>
          </cell>
        </row>
        <row r="52">
          <cell r="B52">
            <v>22111111</v>
          </cell>
          <cell r="C52" t="str">
            <v>BERTAPELLE</v>
          </cell>
          <cell r="D52" t="str">
            <v>GABIN</v>
          </cell>
          <cell r="E52">
            <v>3</v>
          </cell>
          <cell r="F52">
            <v>-6</v>
          </cell>
        </row>
        <row r="53">
          <cell r="B53">
            <v>22110662</v>
          </cell>
          <cell r="C53" t="str">
            <v>BERTIN</v>
          </cell>
          <cell r="D53" t="str">
            <v>ANAEL</v>
          </cell>
          <cell r="E53">
            <v>2</v>
          </cell>
          <cell r="F53">
            <v>-15</v>
          </cell>
        </row>
        <row r="54">
          <cell r="B54">
            <v>22115139</v>
          </cell>
          <cell r="C54" t="str">
            <v>BERTOLI</v>
          </cell>
          <cell r="D54" t="str">
            <v>BASTIEN</v>
          </cell>
          <cell r="E54">
            <v>4</v>
          </cell>
          <cell r="F54">
            <v>-4</v>
          </cell>
        </row>
        <row r="55">
          <cell r="B55">
            <v>22103920</v>
          </cell>
          <cell r="C55" t="str">
            <v>BESCOND</v>
          </cell>
          <cell r="D55" t="str">
            <v>YOAN</v>
          </cell>
          <cell r="E55">
            <v>3</v>
          </cell>
          <cell r="F55">
            <v>-24</v>
          </cell>
        </row>
        <row r="56">
          <cell r="B56">
            <v>22108696</v>
          </cell>
          <cell r="C56" t="str">
            <v>BEYREUTHER</v>
          </cell>
          <cell r="D56" t="str">
            <v>LÉA</v>
          </cell>
          <cell r="E56">
            <v>5</v>
          </cell>
          <cell r="F56">
            <v>10</v>
          </cell>
        </row>
        <row r="57">
          <cell r="B57">
            <v>22012984</v>
          </cell>
          <cell r="C57" t="str">
            <v>BIECHLER</v>
          </cell>
          <cell r="D57" t="str">
            <v>THÉO</v>
          </cell>
          <cell r="E57">
            <v>2</v>
          </cell>
          <cell r="F57">
            <v>-2</v>
          </cell>
        </row>
        <row r="58">
          <cell r="B58">
            <v>22111460</v>
          </cell>
          <cell r="C58" t="str">
            <v>BIGAULT</v>
          </cell>
          <cell r="D58" t="str">
            <v>EMELYNE</v>
          </cell>
          <cell r="E58">
            <v>1</v>
          </cell>
          <cell r="F58">
            <v>-5</v>
          </cell>
        </row>
        <row r="59">
          <cell r="B59">
            <v>22004722</v>
          </cell>
          <cell r="C59" t="str">
            <v>BILGER--BERAUD</v>
          </cell>
          <cell r="D59" t="str">
            <v>LUDOVIC</v>
          </cell>
          <cell r="E59">
            <v>1</v>
          </cell>
          <cell r="F59">
            <v>-6</v>
          </cell>
        </row>
        <row r="60">
          <cell r="B60">
            <v>22107599</v>
          </cell>
          <cell r="C60" t="str">
            <v>BILON</v>
          </cell>
          <cell r="D60" t="str">
            <v>CORENTIN</v>
          </cell>
          <cell r="E60">
            <v>8</v>
          </cell>
          <cell r="F60">
            <v>-15</v>
          </cell>
        </row>
        <row r="61">
          <cell r="B61">
            <v>22005967</v>
          </cell>
          <cell r="C61" t="str">
            <v>BIOT</v>
          </cell>
          <cell r="D61" t="str">
            <v>ANTHONIN</v>
          </cell>
          <cell r="E61">
            <v>8</v>
          </cell>
          <cell r="F61">
            <v>-21</v>
          </cell>
        </row>
        <row r="62">
          <cell r="B62">
            <v>22109811</v>
          </cell>
          <cell r="C62" t="str">
            <v>BIRKEL</v>
          </cell>
          <cell r="D62" t="str">
            <v>NOAH</v>
          </cell>
          <cell r="E62">
            <v>2</v>
          </cell>
          <cell r="F62">
            <v>-19</v>
          </cell>
        </row>
        <row r="63">
          <cell r="B63">
            <v>22117909</v>
          </cell>
          <cell r="C63" t="str">
            <v>BISCHOPFF</v>
          </cell>
          <cell r="D63" t="str">
            <v>NOA</v>
          </cell>
          <cell r="E63">
            <v>6</v>
          </cell>
          <cell r="F63">
            <v>-13</v>
          </cell>
        </row>
        <row r="64">
          <cell r="B64">
            <v>21805418</v>
          </cell>
          <cell r="C64" t="str">
            <v>BLANC</v>
          </cell>
          <cell r="D64" t="str">
            <v>LOREDANA</v>
          </cell>
          <cell r="E64">
            <v>2</v>
          </cell>
          <cell r="F64">
            <v>12</v>
          </cell>
        </row>
        <row r="65">
          <cell r="B65">
            <v>22108161</v>
          </cell>
          <cell r="C65" t="str">
            <v>BLANSCHÉ</v>
          </cell>
          <cell r="D65" t="str">
            <v>HUGO</v>
          </cell>
          <cell r="E65">
            <v>2</v>
          </cell>
          <cell r="F65">
            <v>-10</v>
          </cell>
        </row>
        <row r="66">
          <cell r="B66">
            <v>22010652</v>
          </cell>
          <cell r="C66" t="str">
            <v>BLAZEVIC</v>
          </cell>
          <cell r="D66" t="str">
            <v>CHIARA</v>
          </cell>
          <cell r="E66">
            <v>8</v>
          </cell>
          <cell r="F66" t="str">
            <v>ABI</v>
          </cell>
        </row>
        <row r="67">
          <cell r="B67">
            <v>22123367</v>
          </cell>
          <cell r="C67" t="str">
            <v>BLOUIN</v>
          </cell>
          <cell r="D67" t="str">
            <v>TIM</v>
          </cell>
          <cell r="E67">
            <v>7</v>
          </cell>
          <cell r="F67">
            <v>0</v>
          </cell>
        </row>
        <row r="68">
          <cell r="B68">
            <v>22108997</v>
          </cell>
          <cell r="C68" t="str">
            <v>BOCHINGER</v>
          </cell>
          <cell r="D68" t="str">
            <v>NATHAN</v>
          </cell>
          <cell r="E68">
            <v>9</v>
          </cell>
          <cell r="F68" t="str">
            <v>ABI</v>
          </cell>
        </row>
        <row r="69">
          <cell r="B69">
            <v>22106811</v>
          </cell>
          <cell r="C69" t="str">
            <v>BOCK</v>
          </cell>
          <cell r="D69" t="str">
            <v>LUCAS</v>
          </cell>
          <cell r="E69">
            <v>9</v>
          </cell>
          <cell r="F69">
            <v>0</v>
          </cell>
        </row>
        <row r="70">
          <cell r="B70">
            <v>22004957</v>
          </cell>
          <cell r="C70" t="str">
            <v>BODENAN</v>
          </cell>
          <cell r="D70" t="str">
            <v>LÉO</v>
          </cell>
          <cell r="E70">
            <v>5</v>
          </cell>
          <cell r="F70" t="str">
            <v>ABI</v>
          </cell>
        </row>
        <row r="71">
          <cell r="B71">
            <v>21715774</v>
          </cell>
          <cell r="C71" t="str">
            <v>BOECKEL</v>
          </cell>
          <cell r="D71" t="str">
            <v>TOM</v>
          </cell>
          <cell r="E71">
            <v>5</v>
          </cell>
          <cell r="F71" t="str">
            <v>ABI</v>
          </cell>
        </row>
        <row r="72">
          <cell r="B72">
            <v>22110832</v>
          </cell>
          <cell r="C72" t="str">
            <v>BOEHLER</v>
          </cell>
          <cell r="D72" t="str">
            <v>YOAN</v>
          </cell>
          <cell r="E72">
            <v>5</v>
          </cell>
          <cell r="F72">
            <v>-13</v>
          </cell>
        </row>
        <row r="73">
          <cell r="B73">
            <v>22121139</v>
          </cell>
          <cell r="C73" t="str">
            <v>BOEHM</v>
          </cell>
          <cell r="D73" t="str">
            <v>JEROME</v>
          </cell>
          <cell r="E73">
            <v>2</v>
          </cell>
          <cell r="F73" t="str">
            <v>ABI</v>
          </cell>
        </row>
        <row r="74">
          <cell r="B74">
            <v>22006680</v>
          </cell>
          <cell r="C74" t="str">
            <v>BOHONOS</v>
          </cell>
          <cell r="D74" t="str">
            <v>LUCIE</v>
          </cell>
          <cell r="E74">
            <v>8</v>
          </cell>
          <cell r="F74" t="str">
            <v>ABI</v>
          </cell>
        </row>
        <row r="75">
          <cell r="B75">
            <v>22007199</v>
          </cell>
          <cell r="C75" t="str">
            <v>BOLLINGER</v>
          </cell>
          <cell r="D75" t="str">
            <v>THOMAS</v>
          </cell>
          <cell r="E75">
            <v>4</v>
          </cell>
          <cell r="F75">
            <v>-23</v>
          </cell>
        </row>
        <row r="76">
          <cell r="B76">
            <v>22112176</v>
          </cell>
          <cell r="C76" t="str">
            <v>BORG</v>
          </cell>
          <cell r="D76" t="str">
            <v>QUENTIN</v>
          </cell>
          <cell r="E76">
            <v>3</v>
          </cell>
          <cell r="F76">
            <v>3</v>
          </cell>
        </row>
        <row r="77">
          <cell r="B77">
            <v>22109909</v>
          </cell>
          <cell r="C77" t="str">
            <v>BORNI</v>
          </cell>
          <cell r="D77" t="str">
            <v>MATEO</v>
          </cell>
          <cell r="E77">
            <v>9</v>
          </cell>
          <cell r="F77">
            <v>0</v>
          </cell>
        </row>
        <row r="78">
          <cell r="B78">
            <v>22010666</v>
          </cell>
          <cell r="C78" t="str">
            <v>BOTOUMAMOU</v>
          </cell>
          <cell r="D78" t="str">
            <v>MÉLISSA</v>
          </cell>
          <cell r="E78">
            <v>3</v>
          </cell>
          <cell r="F78" t="str">
            <v>ABI</v>
          </cell>
        </row>
        <row r="79">
          <cell r="B79">
            <v>22115110</v>
          </cell>
          <cell r="C79" t="str">
            <v>BOUANOU</v>
          </cell>
          <cell r="D79" t="str">
            <v>RICARDO</v>
          </cell>
          <cell r="E79">
            <v>8</v>
          </cell>
          <cell r="F79">
            <v>-7</v>
          </cell>
        </row>
        <row r="80">
          <cell r="B80">
            <v>22114073</v>
          </cell>
          <cell r="C80" t="str">
            <v>BOUAZIZ</v>
          </cell>
          <cell r="D80" t="str">
            <v>DAMIEN</v>
          </cell>
          <cell r="E80">
            <v>8</v>
          </cell>
          <cell r="F80">
            <v>7</v>
          </cell>
        </row>
        <row r="81">
          <cell r="B81">
            <v>22108797</v>
          </cell>
          <cell r="C81" t="str">
            <v>BOUCHELKIA--ANGELIER</v>
          </cell>
          <cell r="D81" t="str">
            <v>TAMARA</v>
          </cell>
          <cell r="E81">
            <v>6</v>
          </cell>
          <cell r="F81">
            <v>0</v>
          </cell>
        </row>
        <row r="82">
          <cell r="B82">
            <v>22107182</v>
          </cell>
          <cell r="C82" t="str">
            <v>BOUCLET</v>
          </cell>
          <cell r="D82" t="str">
            <v>OSCAR</v>
          </cell>
          <cell r="E82">
            <v>3</v>
          </cell>
          <cell r="F82">
            <v>-3</v>
          </cell>
        </row>
        <row r="83">
          <cell r="B83">
            <v>22017391</v>
          </cell>
          <cell r="C83" t="str">
            <v>BOUDJEMA</v>
          </cell>
          <cell r="D83" t="str">
            <v>NEHAUT</v>
          </cell>
          <cell r="E83">
            <v>8</v>
          </cell>
          <cell r="F83">
            <v>1</v>
          </cell>
        </row>
        <row r="84">
          <cell r="B84">
            <v>22012782</v>
          </cell>
          <cell r="C84" t="str">
            <v>BOUFFAY</v>
          </cell>
          <cell r="D84" t="str">
            <v>AXEL</v>
          </cell>
          <cell r="E84">
            <v>2</v>
          </cell>
          <cell r="F84">
            <v>0</v>
          </cell>
        </row>
        <row r="85">
          <cell r="B85">
            <v>22113295</v>
          </cell>
          <cell r="C85" t="str">
            <v>BOUNOUA</v>
          </cell>
          <cell r="D85" t="str">
            <v>ANTOINE</v>
          </cell>
          <cell r="E85">
            <v>2</v>
          </cell>
          <cell r="F85">
            <v>-12</v>
          </cell>
        </row>
        <row r="86">
          <cell r="B86">
            <v>22111547</v>
          </cell>
          <cell r="C86" t="str">
            <v>BOURTALE</v>
          </cell>
          <cell r="D86" t="str">
            <v>ILIAS</v>
          </cell>
          <cell r="E86">
            <v>7</v>
          </cell>
          <cell r="F86" t="str">
            <v>ABI</v>
          </cell>
        </row>
        <row r="87">
          <cell r="B87">
            <v>22007311</v>
          </cell>
          <cell r="C87" t="str">
            <v>BOUSSIF</v>
          </cell>
          <cell r="D87" t="str">
            <v>RIMANE</v>
          </cell>
          <cell r="E87">
            <v>8</v>
          </cell>
          <cell r="F87">
            <v>-17</v>
          </cell>
        </row>
        <row r="88">
          <cell r="B88">
            <v>22102681</v>
          </cell>
          <cell r="C88" t="str">
            <v>BOUTS</v>
          </cell>
          <cell r="D88" t="str">
            <v>LOANE</v>
          </cell>
          <cell r="E88">
            <v>8</v>
          </cell>
          <cell r="F88" t="str">
            <v>ABI</v>
          </cell>
        </row>
        <row r="89">
          <cell r="B89">
            <v>22000538</v>
          </cell>
          <cell r="C89" t="str">
            <v>BOUZEGGOU</v>
          </cell>
          <cell r="D89" t="str">
            <v>IHSSANE</v>
          </cell>
          <cell r="E89">
            <v>4</v>
          </cell>
          <cell r="F89">
            <v>11</v>
          </cell>
        </row>
        <row r="90">
          <cell r="B90">
            <v>22113147</v>
          </cell>
          <cell r="C90" t="str">
            <v>BOUZEKRI</v>
          </cell>
          <cell r="D90" t="str">
            <v>ERWAN</v>
          </cell>
          <cell r="E90">
            <v>3</v>
          </cell>
          <cell r="F90">
            <v>-5</v>
          </cell>
        </row>
        <row r="91">
          <cell r="B91">
            <v>22111220</v>
          </cell>
          <cell r="C91" t="str">
            <v>BRANCO RODRIGUES</v>
          </cell>
          <cell r="D91" t="str">
            <v>DORIANO</v>
          </cell>
          <cell r="E91">
            <v>9</v>
          </cell>
          <cell r="F91">
            <v>-11</v>
          </cell>
        </row>
        <row r="92">
          <cell r="B92">
            <v>22118865</v>
          </cell>
          <cell r="C92" t="str">
            <v>BRAND</v>
          </cell>
          <cell r="D92" t="str">
            <v>MELINA</v>
          </cell>
          <cell r="E92">
            <v>5</v>
          </cell>
          <cell r="F92">
            <v>5</v>
          </cell>
        </row>
        <row r="93">
          <cell r="B93">
            <v>22111904</v>
          </cell>
          <cell r="C93" t="str">
            <v>BRECHENMACHER</v>
          </cell>
          <cell r="D93" t="str">
            <v>LUCAS</v>
          </cell>
          <cell r="E93">
            <v>9</v>
          </cell>
          <cell r="F93">
            <v>0</v>
          </cell>
        </row>
        <row r="94">
          <cell r="B94">
            <v>22010454</v>
          </cell>
          <cell r="C94" t="str">
            <v>BREITEL</v>
          </cell>
          <cell r="D94" t="str">
            <v>AMANDINE</v>
          </cell>
          <cell r="E94">
            <v>2</v>
          </cell>
          <cell r="F94">
            <v>-5</v>
          </cell>
        </row>
        <row r="95">
          <cell r="B95">
            <v>22118263</v>
          </cell>
          <cell r="C95" t="str">
            <v>BRIAND</v>
          </cell>
          <cell r="D95" t="str">
            <v>ANTOINE</v>
          </cell>
          <cell r="E95">
            <v>8</v>
          </cell>
          <cell r="F95">
            <v>-4</v>
          </cell>
        </row>
        <row r="96">
          <cell r="B96">
            <v>22109263</v>
          </cell>
          <cell r="C96" t="str">
            <v>BRIESCH</v>
          </cell>
          <cell r="D96" t="str">
            <v>LOUIS</v>
          </cell>
          <cell r="E96">
            <v>5</v>
          </cell>
          <cell r="F96" t="str">
            <v>ABI</v>
          </cell>
        </row>
        <row r="97">
          <cell r="B97">
            <v>22108351</v>
          </cell>
          <cell r="C97" t="str">
            <v>BROCKER</v>
          </cell>
          <cell r="D97" t="str">
            <v>NOÉ</v>
          </cell>
          <cell r="E97">
            <v>4</v>
          </cell>
          <cell r="F97">
            <v>-10</v>
          </cell>
        </row>
        <row r="98">
          <cell r="B98">
            <v>22110541</v>
          </cell>
          <cell r="C98" t="str">
            <v>BROUILLARD</v>
          </cell>
          <cell r="D98" t="str">
            <v>JASON</v>
          </cell>
          <cell r="E98">
            <v>3</v>
          </cell>
          <cell r="F98">
            <v>-3</v>
          </cell>
        </row>
        <row r="99">
          <cell r="B99">
            <v>22107314</v>
          </cell>
          <cell r="C99" t="str">
            <v>BRUGNANO</v>
          </cell>
          <cell r="D99" t="str">
            <v>THOMAS</v>
          </cell>
          <cell r="E99">
            <v>2</v>
          </cell>
          <cell r="F99" t="str">
            <v>ABI</v>
          </cell>
        </row>
        <row r="100">
          <cell r="B100">
            <v>22019828</v>
          </cell>
          <cell r="C100" t="str">
            <v>BRUNING</v>
          </cell>
          <cell r="D100" t="str">
            <v>GAUTHIER</v>
          </cell>
          <cell r="E100">
            <v>1</v>
          </cell>
          <cell r="F100">
            <v>2</v>
          </cell>
        </row>
        <row r="101">
          <cell r="B101">
            <v>22109075</v>
          </cell>
          <cell r="C101" t="str">
            <v>BURIG</v>
          </cell>
          <cell r="D101" t="str">
            <v>GAYANE</v>
          </cell>
          <cell r="E101">
            <v>1</v>
          </cell>
          <cell r="F101">
            <v>13</v>
          </cell>
        </row>
        <row r="102">
          <cell r="B102">
            <v>22107271</v>
          </cell>
          <cell r="C102" t="str">
            <v>BUSCHÉ</v>
          </cell>
          <cell r="D102" t="str">
            <v>MARGAUX</v>
          </cell>
          <cell r="E102">
            <v>5</v>
          </cell>
          <cell r="F102">
            <v>5</v>
          </cell>
        </row>
        <row r="103">
          <cell r="B103">
            <v>22110148</v>
          </cell>
          <cell r="C103" t="str">
            <v>BUSSER</v>
          </cell>
          <cell r="D103" t="str">
            <v>BENJAMIN</v>
          </cell>
          <cell r="E103">
            <v>3</v>
          </cell>
          <cell r="F103">
            <v>-17</v>
          </cell>
        </row>
        <row r="104">
          <cell r="B104">
            <v>22102896</v>
          </cell>
          <cell r="C104" t="str">
            <v>CACHEUX</v>
          </cell>
          <cell r="D104" t="str">
            <v>LILI</v>
          </cell>
          <cell r="E104">
            <v>4</v>
          </cell>
          <cell r="F104">
            <v>1</v>
          </cell>
        </row>
        <row r="105">
          <cell r="B105">
            <v>21903666</v>
          </cell>
          <cell r="C105" t="str">
            <v>CAMBON</v>
          </cell>
          <cell r="D105" t="str">
            <v>MAËL</v>
          </cell>
          <cell r="E105">
            <v>5</v>
          </cell>
          <cell r="F105">
            <v>-7</v>
          </cell>
        </row>
        <row r="106">
          <cell r="B106">
            <v>22117276</v>
          </cell>
          <cell r="C106" t="str">
            <v>CANAVY</v>
          </cell>
          <cell r="D106" t="str">
            <v>ALIK</v>
          </cell>
          <cell r="E106">
            <v>1</v>
          </cell>
          <cell r="F106" t="str">
            <v>ABI</v>
          </cell>
        </row>
        <row r="107">
          <cell r="B107">
            <v>22010121</v>
          </cell>
          <cell r="C107" t="str">
            <v>CANEVA</v>
          </cell>
          <cell r="D107" t="str">
            <v>MELISSA</v>
          </cell>
          <cell r="E107">
            <v>6</v>
          </cell>
          <cell r="F107" t="str">
            <v>ABI</v>
          </cell>
        </row>
        <row r="108">
          <cell r="B108">
            <v>22000556</v>
          </cell>
          <cell r="C108" t="str">
            <v>CARON</v>
          </cell>
          <cell r="D108" t="str">
            <v>MARGAUX</v>
          </cell>
          <cell r="E108">
            <v>2</v>
          </cell>
          <cell r="F108" t="str">
            <v>ABI</v>
          </cell>
        </row>
        <row r="109">
          <cell r="B109">
            <v>22113318</v>
          </cell>
          <cell r="C109" t="str">
            <v>CARPANEN</v>
          </cell>
          <cell r="D109" t="str">
            <v>ELISA</v>
          </cell>
          <cell r="E109">
            <v>7</v>
          </cell>
          <cell r="F109">
            <v>-2</v>
          </cell>
        </row>
        <row r="110">
          <cell r="B110">
            <v>22109689</v>
          </cell>
          <cell r="C110" t="str">
            <v>CASPAR</v>
          </cell>
          <cell r="D110" t="str">
            <v>CORENTIN</v>
          </cell>
          <cell r="E110">
            <v>2</v>
          </cell>
          <cell r="F110">
            <v>-1</v>
          </cell>
        </row>
        <row r="111">
          <cell r="B111">
            <v>22110748</v>
          </cell>
          <cell r="C111" t="str">
            <v>CAVALIER</v>
          </cell>
          <cell r="D111" t="str">
            <v>JONATHAN</v>
          </cell>
          <cell r="E111">
            <v>9</v>
          </cell>
          <cell r="F111">
            <v>2</v>
          </cell>
        </row>
        <row r="112">
          <cell r="B112">
            <v>22110278</v>
          </cell>
          <cell r="C112" t="str">
            <v>CAZANOVE</v>
          </cell>
          <cell r="D112" t="str">
            <v>NATHAN</v>
          </cell>
          <cell r="E112">
            <v>7</v>
          </cell>
          <cell r="F112" t="str">
            <v>ABI</v>
          </cell>
        </row>
        <row r="113">
          <cell r="B113">
            <v>22007447</v>
          </cell>
          <cell r="C113" t="str">
            <v>CENGIZ</v>
          </cell>
          <cell r="D113" t="str">
            <v>DILARA</v>
          </cell>
          <cell r="E113">
            <v>4</v>
          </cell>
          <cell r="F113">
            <v>1</v>
          </cell>
        </row>
        <row r="114">
          <cell r="B114">
            <v>22009997</v>
          </cell>
          <cell r="C114" t="str">
            <v>CESCA</v>
          </cell>
          <cell r="D114" t="str">
            <v>LÉO</v>
          </cell>
          <cell r="E114">
            <v>3</v>
          </cell>
          <cell r="F114" t="str">
            <v>ABI</v>
          </cell>
        </row>
        <row r="115">
          <cell r="B115">
            <v>22011429</v>
          </cell>
          <cell r="C115" t="str">
            <v>CETIN</v>
          </cell>
          <cell r="D115" t="str">
            <v>YAKUP-HAN</v>
          </cell>
          <cell r="E115">
            <v>1</v>
          </cell>
          <cell r="F115" t="str">
            <v>ABI</v>
          </cell>
        </row>
        <row r="116">
          <cell r="B116">
            <v>22108570</v>
          </cell>
          <cell r="C116" t="str">
            <v>CHAIB</v>
          </cell>
          <cell r="D116" t="str">
            <v>MOHAMED-ALI</v>
          </cell>
          <cell r="E116">
            <v>9</v>
          </cell>
          <cell r="F116">
            <v>-17</v>
          </cell>
        </row>
        <row r="117">
          <cell r="B117">
            <v>22111159</v>
          </cell>
          <cell r="C117" t="str">
            <v>CHAMSOUDINOV</v>
          </cell>
          <cell r="D117" t="str">
            <v>RAS-BOULAT</v>
          </cell>
          <cell r="E117">
            <v>9</v>
          </cell>
          <cell r="F117">
            <v>-10</v>
          </cell>
        </row>
        <row r="118">
          <cell r="B118">
            <v>22111566</v>
          </cell>
          <cell r="C118" t="str">
            <v>CHANCEL</v>
          </cell>
          <cell r="D118" t="str">
            <v>CLEMENT</v>
          </cell>
          <cell r="E118">
            <v>8</v>
          </cell>
          <cell r="F118" t="str">
            <v>ABI</v>
          </cell>
        </row>
        <row r="119">
          <cell r="B119">
            <v>22110924</v>
          </cell>
          <cell r="C119" t="str">
            <v>CHEKATT</v>
          </cell>
          <cell r="D119" t="str">
            <v>AMINE</v>
          </cell>
          <cell r="E119">
            <v>9</v>
          </cell>
          <cell r="F119" t="str">
            <v>DSP</v>
          </cell>
        </row>
        <row r="120">
          <cell r="B120">
            <v>22113415</v>
          </cell>
          <cell r="C120" t="str">
            <v>CHEKATT</v>
          </cell>
          <cell r="D120" t="str">
            <v>YANIS</v>
          </cell>
          <cell r="E120">
            <v>9</v>
          </cell>
          <cell r="F120">
            <v>-9</v>
          </cell>
        </row>
        <row r="121">
          <cell r="B121">
            <v>22009690</v>
          </cell>
          <cell r="C121" t="str">
            <v>CHÉNILCO</v>
          </cell>
          <cell r="D121" t="str">
            <v>DIOLINDA</v>
          </cell>
          <cell r="E121">
            <v>4</v>
          </cell>
          <cell r="F121" t="str">
            <v>ABI</v>
          </cell>
        </row>
        <row r="122">
          <cell r="B122">
            <v>22104014</v>
          </cell>
          <cell r="C122" t="str">
            <v>CHERNINE</v>
          </cell>
          <cell r="D122" t="str">
            <v>MATÉO</v>
          </cell>
          <cell r="E122">
            <v>8</v>
          </cell>
          <cell r="F122">
            <v>1</v>
          </cell>
        </row>
        <row r="123">
          <cell r="B123">
            <v>22109975</v>
          </cell>
          <cell r="C123" t="str">
            <v>CHEVAL</v>
          </cell>
          <cell r="D123" t="str">
            <v>ROBIN</v>
          </cell>
          <cell r="E123">
            <v>3</v>
          </cell>
          <cell r="F123">
            <v>-10</v>
          </cell>
        </row>
        <row r="124">
          <cell r="B124">
            <v>22109831</v>
          </cell>
          <cell r="C124" t="str">
            <v>CHIESA</v>
          </cell>
          <cell r="D124" t="str">
            <v>ANAÏS</v>
          </cell>
          <cell r="E124">
            <v>1</v>
          </cell>
          <cell r="F124">
            <v>0</v>
          </cell>
        </row>
        <row r="125">
          <cell r="B125">
            <v>22118048</v>
          </cell>
          <cell r="C125" t="str">
            <v>CHRISTMANN</v>
          </cell>
          <cell r="D125" t="str">
            <v>Salome</v>
          </cell>
          <cell r="E125">
            <v>4</v>
          </cell>
          <cell r="F125">
            <v>0</v>
          </cell>
        </row>
        <row r="126">
          <cell r="B126">
            <v>22004788</v>
          </cell>
          <cell r="C126" t="str">
            <v>CIANCI</v>
          </cell>
          <cell r="D126" t="str">
            <v>JEAN</v>
          </cell>
          <cell r="E126">
            <v>5</v>
          </cell>
          <cell r="F126" t="str">
            <v>ABI</v>
          </cell>
        </row>
        <row r="127">
          <cell r="B127">
            <v>22117574</v>
          </cell>
          <cell r="C127" t="str">
            <v>CIESLIK</v>
          </cell>
          <cell r="D127" t="str">
            <v>ANDRZEJ</v>
          </cell>
          <cell r="E127">
            <v>2</v>
          </cell>
          <cell r="F127" t="str">
            <v>ABI</v>
          </cell>
        </row>
        <row r="128">
          <cell r="B128">
            <v>21806458</v>
          </cell>
          <cell r="C128" t="str">
            <v>CIFT</v>
          </cell>
          <cell r="D128" t="str">
            <v>KEREM</v>
          </cell>
          <cell r="E128">
            <v>8</v>
          </cell>
          <cell r="F128">
            <v>5</v>
          </cell>
        </row>
        <row r="129">
          <cell r="B129">
            <v>22106633</v>
          </cell>
          <cell r="C129" t="str">
            <v>ÇIL</v>
          </cell>
          <cell r="D129" t="str">
            <v>VEYSEL</v>
          </cell>
          <cell r="E129">
            <v>9</v>
          </cell>
          <cell r="F129">
            <v>6</v>
          </cell>
        </row>
        <row r="130">
          <cell r="B130">
            <v>22109998</v>
          </cell>
          <cell r="C130" t="str">
            <v>CLAUDEL</v>
          </cell>
          <cell r="D130" t="str">
            <v>LÉANE</v>
          </cell>
          <cell r="E130">
            <v>2</v>
          </cell>
          <cell r="F130" t="str">
            <v>DSP</v>
          </cell>
        </row>
        <row r="131">
          <cell r="B131">
            <v>22011752</v>
          </cell>
          <cell r="C131" t="str">
            <v>CLISSON</v>
          </cell>
          <cell r="D131" t="str">
            <v>MAËL</v>
          </cell>
          <cell r="E131">
            <v>5</v>
          </cell>
          <cell r="F131" t="str">
            <v>ABI</v>
          </cell>
        </row>
        <row r="132">
          <cell r="B132">
            <v>22009700</v>
          </cell>
          <cell r="C132" t="str">
            <v>COFFRE</v>
          </cell>
          <cell r="D132" t="str">
            <v>ENZO</v>
          </cell>
          <cell r="E132">
            <v>8</v>
          </cell>
          <cell r="F132" t="str">
            <v>ABI</v>
          </cell>
        </row>
        <row r="133">
          <cell r="B133">
            <v>22102676</v>
          </cell>
          <cell r="C133" t="str">
            <v>COHONER</v>
          </cell>
          <cell r="D133" t="str">
            <v>YANIS</v>
          </cell>
          <cell r="E133">
            <v>3</v>
          </cell>
          <cell r="F133">
            <v>0</v>
          </cell>
        </row>
        <row r="134">
          <cell r="B134">
            <v>22105494</v>
          </cell>
          <cell r="C134" t="str">
            <v>COLLARD</v>
          </cell>
          <cell r="D134" t="str">
            <v>CHARLOTTE</v>
          </cell>
          <cell r="E134">
            <v>5</v>
          </cell>
          <cell r="F134">
            <v>-2</v>
          </cell>
        </row>
        <row r="135">
          <cell r="B135">
            <v>22106824</v>
          </cell>
          <cell r="C135" t="str">
            <v>COLLARDÉ</v>
          </cell>
          <cell r="D135" t="str">
            <v>LÉA</v>
          </cell>
          <cell r="E135">
            <v>8</v>
          </cell>
          <cell r="F135">
            <v>-4</v>
          </cell>
        </row>
        <row r="136">
          <cell r="B136">
            <v>22008064</v>
          </cell>
          <cell r="C136" t="str">
            <v>COLLE</v>
          </cell>
          <cell r="D136" t="str">
            <v>BENJAMIN</v>
          </cell>
          <cell r="E136">
            <v>5</v>
          </cell>
          <cell r="F136">
            <v>-14</v>
          </cell>
        </row>
        <row r="137">
          <cell r="B137">
            <v>22117525</v>
          </cell>
          <cell r="C137" t="str">
            <v>COLSON</v>
          </cell>
          <cell r="D137" t="str">
            <v>MÉLISSA</v>
          </cell>
          <cell r="E137">
            <v>3</v>
          </cell>
          <cell r="F137">
            <v>5</v>
          </cell>
        </row>
        <row r="138">
          <cell r="B138">
            <v>22010027</v>
          </cell>
          <cell r="C138" t="str">
            <v>COMMUN</v>
          </cell>
          <cell r="D138" t="str">
            <v>HUGO</v>
          </cell>
          <cell r="E138">
            <v>5</v>
          </cell>
          <cell r="F138" t="str">
            <v>ABI</v>
          </cell>
        </row>
        <row r="139">
          <cell r="B139">
            <v>22110151</v>
          </cell>
          <cell r="C139" t="str">
            <v>Cora</v>
          </cell>
          <cell r="D139" t="str">
            <v>Valentin</v>
          </cell>
          <cell r="F139">
            <v>0</v>
          </cell>
        </row>
        <row r="140">
          <cell r="B140">
            <v>22006544</v>
          </cell>
          <cell r="C140" t="str">
            <v>CORDIER</v>
          </cell>
          <cell r="D140" t="str">
            <v>ANTHONY</v>
          </cell>
          <cell r="E140">
            <v>8</v>
          </cell>
          <cell r="F140">
            <v>5</v>
          </cell>
        </row>
        <row r="141">
          <cell r="B141">
            <v>22110487</v>
          </cell>
          <cell r="C141" t="str">
            <v>COUÉ</v>
          </cell>
          <cell r="D141" t="str">
            <v>MARTIN</v>
          </cell>
          <cell r="E141">
            <v>7</v>
          </cell>
          <cell r="F141">
            <v>5</v>
          </cell>
        </row>
        <row r="142">
          <cell r="B142">
            <v>22010179</v>
          </cell>
          <cell r="C142" t="str">
            <v>COULPIED</v>
          </cell>
          <cell r="D142" t="str">
            <v>LÉO</v>
          </cell>
          <cell r="E142">
            <v>1</v>
          </cell>
          <cell r="F142">
            <v>-8</v>
          </cell>
        </row>
        <row r="143">
          <cell r="B143">
            <v>22016086</v>
          </cell>
          <cell r="C143" t="str">
            <v>COURTEAU</v>
          </cell>
          <cell r="D143" t="str">
            <v>VINCENT</v>
          </cell>
          <cell r="E143">
            <v>9</v>
          </cell>
          <cell r="F143">
            <v>3</v>
          </cell>
        </row>
        <row r="144">
          <cell r="B144">
            <v>22003939</v>
          </cell>
          <cell r="C144" t="str">
            <v>CROS--FABRE</v>
          </cell>
          <cell r="D144" t="str">
            <v>CHRISTOPHE</v>
          </cell>
          <cell r="E144">
            <v>2</v>
          </cell>
          <cell r="F144" t="str">
            <v>ABI</v>
          </cell>
        </row>
        <row r="145">
          <cell r="B145">
            <v>22112711</v>
          </cell>
          <cell r="C145" t="str">
            <v>CSUKA</v>
          </cell>
          <cell r="D145" t="str">
            <v>BAPTISTE</v>
          </cell>
          <cell r="E145">
            <v>1</v>
          </cell>
          <cell r="F145">
            <v>9</v>
          </cell>
        </row>
        <row r="146">
          <cell r="B146">
            <v>22109543</v>
          </cell>
          <cell r="C146" t="str">
            <v>CUISINIER</v>
          </cell>
          <cell r="D146" t="str">
            <v>EDGAR</v>
          </cell>
          <cell r="E146">
            <v>9</v>
          </cell>
          <cell r="F146">
            <v>-18</v>
          </cell>
        </row>
        <row r="147">
          <cell r="B147">
            <v>22121412</v>
          </cell>
          <cell r="C147" t="str">
            <v>CUREAU</v>
          </cell>
          <cell r="D147" t="str">
            <v>BAPTISTE</v>
          </cell>
          <cell r="E147">
            <v>7</v>
          </cell>
          <cell r="F147">
            <v>2</v>
          </cell>
        </row>
        <row r="148">
          <cell r="B148">
            <v>22108128</v>
          </cell>
          <cell r="C148" t="str">
            <v>DA COSTA</v>
          </cell>
          <cell r="D148" t="str">
            <v>SIMON</v>
          </cell>
          <cell r="E148">
            <v>9</v>
          </cell>
          <cell r="F148">
            <v>1</v>
          </cell>
        </row>
        <row r="149">
          <cell r="B149">
            <v>22105259</v>
          </cell>
          <cell r="C149" t="str">
            <v>DA FONSECA</v>
          </cell>
          <cell r="D149" t="str">
            <v>MATTÉO</v>
          </cell>
          <cell r="E149">
            <v>9</v>
          </cell>
          <cell r="F149">
            <v>0</v>
          </cell>
        </row>
        <row r="150">
          <cell r="B150">
            <v>22110172</v>
          </cell>
          <cell r="C150" t="str">
            <v>DANDURAND</v>
          </cell>
          <cell r="D150" t="str">
            <v>LIZA</v>
          </cell>
          <cell r="E150">
            <v>8</v>
          </cell>
          <cell r="F150">
            <v>7</v>
          </cell>
        </row>
        <row r="151">
          <cell r="B151">
            <v>22116504</v>
          </cell>
          <cell r="C151" t="str">
            <v>DAO</v>
          </cell>
          <cell r="D151" t="str">
            <v>LOANN</v>
          </cell>
          <cell r="E151">
            <v>8</v>
          </cell>
          <cell r="F151">
            <v>-3</v>
          </cell>
        </row>
        <row r="152">
          <cell r="B152">
            <v>21710237</v>
          </cell>
          <cell r="C152" t="str">
            <v>DAOUDI</v>
          </cell>
          <cell r="D152" t="str">
            <v>ZAKARYA</v>
          </cell>
          <cell r="E152">
            <v>8</v>
          </cell>
          <cell r="F152">
            <v>-4</v>
          </cell>
        </row>
        <row r="153">
          <cell r="B153">
            <v>22102327</v>
          </cell>
          <cell r="C153" t="str">
            <v>DAVIOT</v>
          </cell>
          <cell r="D153" t="str">
            <v>QUENTIN</v>
          </cell>
          <cell r="E153">
            <v>9</v>
          </cell>
          <cell r="F153">
            <v>-1</v>
          </cell>
        </row>
        <row r="154">
          <cell r="B154">
            <v>22103812</v>
          </cell>
          <cell r="C154" t="str">
            <v>DE CARVALHO</v>
          </cell>
          <cell r="D154" t="str">
            <v>JÉRÔME</v>
          </cell>
          <cell r="E154">
            <v>9</v>
          </cell>
          <cell r="F154">
            <v>-19</v>
          </cell>
        </row>
        <row r="155">
          <cell r="B155">
            <v>22100234</v>
          </cell>
          <cell r="C155" t="str">
            <v>DE CARVALHO</v>
          </cell>
          <cell r="D155" t="str">
            <v>NATANIEL</v>
          </cell>
          <cell r="E155">
            <v>5</v>
          </cell>
          <cell r="F155" t="str">
            <v>DSP</v>
          </cell>
        </row>
        <row r="156">
          <cell r="B156">
            <v>22105785</v>
          </cell>
          <cell r="C156" t="str">
            <v>DE CRISTO</v>
          </cell>
          <cell r="D156" t="str">
            <v>THOMAS</v>
          </cell>
          <cell r="E156">
            <v>4</v>
          </cell>
          <cell r="F156">
            <v>-4</v>
          </cell>
        </row>
        <row r="157">
          <cell r="B157">
            <v>22004309</v>
          </cell>
          <cell r="C157" t="str">
            <v>DE OLIVEIRA</v>
          </cell>
          <cell r="D157" t="str">
            <v>CORENTIN</v>
          </cell>
          <cell r="E157">
            <v>5</v>
          </cell>
          <cell r="F157" t="str">
            <v>ABI</v>
          </cell>
        </row>
        <row r="158">
          <cell r="B158">
            <v>22108774</v>
          </cell>
          <cell r="C158" t="str">
            <v>DEBES</v>
          </cell>
          <cell r="D158" t="str">
            <v>LÉONIE</v>
          </cell>
          <cell r="E158">
            <v>9</v>
          </cell>
          <cell r="F158">
            <v>0</v>
          </cell>
        </row>
        <row r="159">
          <cell r="B159">
            <v>22001914</v>
          </cell>
          <cell r="C159" t="str">
            <v>DECOOL</v>
          </cell>
          <cell r="D159" t="str">
            <v>NOÉMIE</v>
          </cell>
          <cell r="E159">
            <v>3</v>
          </cell>
          <cell r="F159" t="str">
            <v>ABI</v>
          </cell>
        </row>
        <row r="160">
          <cell r="B160">
            <v>22106346</v>
          </cell>
          <cell r="C160" t="str">
            <v>DECUBBER</v>
          </cell>
          <cell r="D160" t="str">
            <v>LILOU</v>
          </cell>
          <cell r="E160">
            <v>3</v>
          </cell>
          <cell r="F160" t="str">
            <v>ABI</v>
          </cell>
        </row>
        <row r="161">
          <cell r="B161">
            <v>22110402</v>
          </cell>
          <cell r="C161" t="str">
            <v>DEGRAS</v>
          </cell>
          <cell r="D161" t="str">
            <v>LENNY</v>
          </cell>
          <cell r="E161">
            <v>9</v>
          </cell>
          <cell r="F161">
            <v>9</v>
          </cell>
        </row>
        <row r="162">
          <cell r="B162">
            <v>22012492</v>
          </cell>
          <cell r="C162" t="str">
            <v>DEHBI</v>
          </cell>
          <cell r="D162" t="str">
            <v>MÉLISSA</v>
          </cell>
          <cell r="E162">
            <v>6</v>
          </cell>
          <cell r="F162">
            <v>-13</v>
          </cell>
        </row>
        <row r="163">
          <cell r="B163">
            <v>21905617</v>
          </cell>
          <cell r="C163" t="str">
            <v>DELANOTTE</v>
          </cell>
          <cell r="D163" t="str">
            <v>MAËL</v>
          </cell>
          <cell r="E163">
            <v>4</v>
          </cell>
          <cell r="F163" t="str">
            <v>ABI</v>
          </cell>
        </row>
        <row r="164">
          <cell r="B164">
            <v>22001626</v>
          </cell>
          <cell r="C164" t="str">
            <v>DELATOUR</v>
          </cell>
          <cell r="D164" t="str">
            <v>COLIN</v>
          </cell>
          <cell r="E164">
            <v>5</v>
          </cell>
          <cell r="F164">
            <v>0</v>
          </cell>
        </row>
        <row r="165">
          <cell r="B165">
            <v>22106573</v>
          </cell>
          <cell r="C165" t="str">
            <v>DENIS</v>
          </cell>
          <cell r="D165" t="str">
            <v>VINCENT</v>
          </cell>
          <cell r="E165">
            <v>7</v>
          </cell>
          <cell r="F165">
            <v>-4</v>
          </cell>
        </row>
        <row r="166">
          <cell r="B166">
            <v>22112852</v>
          </cell>
          <cell r="C166" t="str">
            <v>DERDINGER</v>
          </cell>
          <cell r="D166" t="str">
            <v>NICOLAS</v>
          </cell>
          <cell r="E166">
            <v>9</v>
          </cell>
          <cell r="F166">
            <v>3</v>
          </cell>
        </row>
        <row r="167">
          <cell r="B167">
            <v>22105352</v>
          </cell>
          <cell r="C167" t="str">
            <v>DESCLOS</v>
          </cell>
          <cell r="D167" t="str">
            <v>SIMON</v>
          </cell>
          <cell r="E167">
            <v>8</v>
          </cell>
          <cell r="F167">
            <v>-5</v>
          </cell>
        </row>
        <row r="168">
          <cell r="B168">
            <v>22003137</v>
          </cell>
          <cell r="C168" t="str">
            <v>DEUSCHER</v>
          </cell>
          <cell r="D168" t="str">
            <v>VALENTIN</v>
          </cell>
          <cell r="E168">
            <v>4</v>
          </cell>
          <cell r="F168" t="str">
            <v>ABI</v>
          </cell>
        </row>
        <row r="169">
          <cell r="B169">
            <v>22114635</v>
          </cell>
          <cell r="C169" t="str">
            <v>DI BLASI</v>
          </cell>
          <cell r="D169" t="str">
            <v>ANGELO</v>
          </cell>
          <cell r="E169">
            <v>8</v>
          </cell>
          <cell r="F169">
            <v>-10</v>
          </cell>
        </row>
        <row r="170">
          <cell r="B170">
            <v>22110685</v>
          </cell>
          <cell r="C170" t="str">
            <v>DIALLO</v>
          </cell>
          <cell r="D170" t="str">
            <v>TIERNO-TUMANI</v>
          </cell>
          <cell r="E170">
            <v>8</v>
          </cell>
          <cell r="F170">
            <v>-5</v>
          </cell>
        </row>
        <row r="171">
          <cell r="B171">
            <v>22108836</v>
          </cell>
          <cell r="C171" t="str">
            <v>DIARRA</v>
          </cell>
          <cell r="D171" t="str">
            <v>DAH</v>
          </cell>
          <cell r="E171">
            <v>9</v>
          </cell>
          <cell r="F171">
            <v>-9</v>
          </cell>
        </row>
        <row r="172">
          <cell r="B172">
            <v>22008633</v>
          </cell>
          <cell r="C172" t="str">
            <v>DIB</v>
          </cell>
          <cell r="D172" t="str">
            <v>NASSIM /RAYANNE</v>
          </cell>
          <cell r="E172">
            <v>4</v>
          </cell>
          <cell r="F172">
            <v>1</v>
          </cell>
        </row>
        <row r="173">
          <cell r="B173">
            <v>22112401</v>
          </cell>
          <cell r="C173" t="str">
            <v>DIDIER</v>
          </cell>
          <cell r="D173" t="str">
            <v>BENJAMIN</v>
          </cell>
          <cell r="E173">
            <v>9</v>
          </cell>
          <cell r="F173">
            <v>0</v>
          </cell>
        </row>
        <row r="174">
          <cell r="B174">
            <v>22013896</v>
          </cell>
          <cell r="C174" t="str">
            <v>DIEBOLD</v>
          </cell>
          <cell r="D174" t="str">
            <v>VINCENT</v>
          </cell>
          <cell r="E174">
            <v>3</v>
          </cell>
          <cell r="F174">
            <v>5</v>
          </cell>
        </row>
        <row r="175">
          <cell r="B175">
            <v>22120003</v>
          </cell>
          <cell r="C175" t="str">
            <v>DI-MEGLIO</v>
          </cell>
          <cell r="D175" t="str">
            <v>HUGO</v>
          </cell>
          <cell r="E175">
            <v>8</v>
          </cell>
          <cell r="F175">
            <v>3</v>
          </cell>
        </row>
        <row r="176">
          <cell r="B176">
            <v>22011845</v>
          </cell>
          <cell r="C176" t="str">
            <v>DINAR</v>
          </cell>
          <cell r="D176" t="str">
            <v>ATILA</v>
          </cell>
          <cell r="E176">
            <v>8</v>
          </cell>
          <cell r="F176" t="str">
            <v>ABI</v>
          </cell>
        </row>
        <row r="177">
          <cell r="B177">
            <v>22006827</v>
          </cell>
          <cell r="C177" t="str">
            <v>DJORDJEVIC</v>
          </cell>
          <cell r="D177" t="str">
            <v>NOA</v>
          </cell>
          <cell r="E177">
            <v>9</v>
          </cell>
          <cell r="F177" t="str">
            <v>ABI</v>
          </cell>
        </row>
        <row r="178">
          <cell r="B178">
            <v>22010734</v>
          </cell>
          <cell r="C178" t="str">
            <v>DOLIS</v>
          </cell>
          <cell r="D178" t="str">
            <v>LAETITIA</v>
          </cell>
          <cell r="E178">
            <v>4</v>
          </cell>
          <cell r="F178">
            <v>1</v>
          </cell>
        </row>
        <row r="179">
          <cell r="B179">
            <v>22119793</v>
          </cell>
          <cell r="C179" t="str">
            <v>DOLOU</v>
          </cell>
          <cell r="D179" t="str">
            <v>GWENHAËL</v>
          </cell>
          <cell r="E179">
            <v>5</v>
          </cell>
          <cell r="F179">
            <v>7</v>
          </cell>
        </row>
        <row r="180">
          <cell r="B180">
            <v>22112276</v>
          </cell>
          <cell r="C180" t="str">
            <v>DOMENJOUD</v>
          </cell>
          <cell r="D180" t="str">
            <v>LISE</v>
          </cell>
          <cell r="E180">
            <v>8</v>
          </cell>
          <cell r="F180" t="str">
            <v>ABI</v>
          </cell>
        </row>
        <row r="181">
          <cell r="B181">
            <v>22107396</v>
          </cell>
          <cell r="C181" t="str">
            <v>DONES</v>
          </cell>
          <cell r="D181" t="str">
            <v>LÉA</v>
          </cell>
          <cell r="E181">
            <v>8</v>
          </cell>
          <cell r="F181">
            <v>9</v>
          </cell>
        </row>
        <row r="182">
          <cell r="B182">
            <v>22112237</v>
          </cell>
          <cell r="C182" t="str">
            <v>DUDEZAC</v>
          </cell>
          <cell r="D182" t="str">
            <v>CAMILLE</v>
          </cell>
          <cell r="E182">
            <v>4</v>
          </cell>
          <cell r="F182">
            <v>8.5</v>
          </cell>
        </row>
        <row r="183">
          <cell r="B183">
            <v>22007492</v>
          </cell>
          <cell r="C183" t="str">
            <v>DUPONT</v>
          </cell>
          <cell r="D183" t="str">
            <v>LAURIANE</v>
          </cell>
          <cell r="E183">
            <v>3</v>
          </cell>
          <cell r="F183" t="str">
            <v>ABI</v>
          </cell>
        </row>
        <row r="184">
          <cell r="B184">
            <v>22107525</v>
          </cell>
          <cell r="C184" t="str">
            <v>DUPREY</v>
          </cell>
          <cell r="D184" t="str">
            <v>HÉLOÏSE</v>
          </cell>
          <cell r="E184">
            <v>1</v>
          </cell>
          <cell r="F184">
            <v>1</v>
          </cell>
        </row>
        <row r="185">
          <cell r="B185">
            <v>22105065</v>
          </cell>
          <cell r="C185" t="str">
            <v>DUPREZ</v>
          </cell>
          <cell r="D185" t="str">
            <v>CHARLES</v>
          </cell>
          <cell r="E185">
            <v>9</v>
          </cell>
          <cell r="F185">
            <v>-20</v>
          </cell>
        </row>
        <row r="186">
          <cell r="B186">
            <v>22011960</v>
          </cell>
          <cell r="C186" t="str">
            <v>DUQUE</v>
          </cell>
          <cell r="D186" t="str">
            <v>VICTOR</v>
          </cell>
          <cell r="E186">
            <v>4</v>
          </cell>
          <cell r="F186" t="str">
            <v>ABI</v>
          </cell>
        </row>
        <row r="187">
          <cell r="B187">
            <v>22010830</v>
          </cell>
          <cell r="C187" t="str">
            <v>DURANTON-KATCHAVENDA</v>
          </cell>
          <cell r="D187" t="str">
            <v>LINO</v>
          </cell>
          <cell r="E187">
            <v>3</v>
          </cell>
          <cell r="F187" t="str">
            <v>ABI</v>
          </cell>
        </row>
        <row r="188">
          <cell r="B188">
            <v>22005658</v>
          </cell>
          <cell r="C188" t="str">
            <v>DUSEHU</v>
          </cell>
          <cell r="D188" t="str">
            <v>NATHAN</v>
          </cell>
          <cell r="E188">
            <v>7</v>
          </cell>
          <cell r="F188" t="str">
            <v>ABI</v>
          </cell>
        </row>
        <row r="189">
          <cell r="B189">
            <v>22007122</v>
          </cell>
          <cell r="C189" t="str">
            <v>DUSSART</v>
          </cell>
          <cell r="D189" t="str">
            <v>CLOTILDE</v>
          </cell>
          <cell r="E189">
            <v>5</v>
          </cell>
          <cell r="F189">
            <v>-10</v>
          </cell>
        </row>
        <row r="190">
          <cell r="B190">
            <v>22119519</v>
          </cell>
          <cell r="C190" t="str">
            <v>DUVERNOIR</v>
          </cell>
          <cell r="D190" t="str">
            <v>JULIEN</v>
          </cell>
          <cell r="E190">
            <v>1</v>
          </cell>
          <cell r="F190">
            <v>0</v>
          </cell>
        </row>
        <row r="191">
          <cell r="B191">
            <v>22112013</v>
          </cell>
          <cell r="C191" t="str">
            <v>DZIGAL</v>
          </cell>
          <cell r="D191" t="str">
            <v>MERDAN</v>
          </cell>
          <cell r="E191">
            <v>7</v>
          </cell>
          <cell r="F191">
            <v>-2</v>
          </cell>
        </row>
        <row r="192">
          <cell r="B192">
            <v>22111459</v>
          </cell>
          <cell r="C192" t="str">
            <v>EDEL</v>
          </cell>
          <cell r="D192" t="str">
            <v>THIBAUT</v>
          </cell>
          <cell r="E192">
            <v>6</v>
          </cell>
          <cell r="F192">
            <v>-10</v>
          </cell>
        </row>
        <row r="193">
          <cell r="B193">
            <v>22015982</v>
          </cell>
          <cell r="C193" t="str">
            <v>EHLERS</v>
          </cell>
          <cell r="D193" t="str">
            <v>SVEN</v>
          </cell>
          <cell r="E193">
            <v>7</v>
          </cell>
          <cell r="F193" t="str">
            <v>ABI</v>
          </cell>
        </row>
        <row r="194">
          <cell r="B194">
            <v>22105346</v>
          </cell>
          <cell r="C194" t="str">
            <v>EHRHARD</v>
          </cell>
          <cell r="D194" t="str">
            <v>SARAH</v>
          </cell>
          <cell r="E194">
            <v>10</v>
          </cell>
          <cell r="F194">
            <v>2</v>
          </cell>
        </row>
        <row r="195">
          <cell r="B195">
            <v>22007464</v>
          </cell>
          <cell r="C195" t="str">
            <v>EHSAN ZIAH</v>
          </cell>
          <cell r="D195" t="str">
            <v>TOM</v>
          </cell>
          <cell r="E195">
            <v>5</v>
          </cell>
          <cell r="F195" t="str">
            <v>ABI</v>
          </cell>
        </row>
        <row r="196">
          <cell r="B196">
            <v>21905629</v>
          </cell>
          <cell r="C196" t="str">
            <v>EL ARABI</v>
          </cell>
          <cell r="D196" t="str">
            <v>ZAKARIA</v>
          </cell>
          <cell r="E196">
            <v>5</v>
          </cell>
          <cell r="F196" t="str">
            <v>ABI</v>
          </cell>
        </row>
        <row r="197">
          <cell r="B197">
            <v>22111185</v>
          </cell>
          <cell r="C197" t="str">
            <v>EL HANA</v>
          </cell>
          <cell r="D197" t="str">
            <v>NAEL</v>
          </cell>
          <cell r="E197">
            <v>8</v>
          </cell>
          <cell r="F197">
            <v>-17</v>
          </cell>
        </row>
        <row r="198">
          <cell r="B198">
            <v>22007265</v>
          </cell>
          <cell r="C198" t="str">
            <v>EL IDRISSI</v>
          </cell>
          <cell r="D198" t="str">
            <v>IBRAHIM</v>
          </cell>
          <cell r="E198">
            <v>3</v>
          </cell>
          <cell r="F198" t="str">
            <v>ABI</v>
          </cell>
        </row>
        <row r="199">
          <cell r="B199">
            <v>22109640</v>
          </cell>
          <cell r="C199" t="str">
            <v>EL MANSSOURI</v>
          </cell>
          <cell r="D199" t="str">
            <v>AYOUB</v>
          </cell>
          <cell r="E199">
            <v>8</v>
          </cell>
          <cell r="F199">
            <v>-3</v>
          </cell>
        </row>
        <row r="200">
          <cell r="B200">
            <v>22119193</v>
          </cell>
          <cell r="C200" t="str">
            <v>EL MOUNAOUI</v>
          </cell>
          <cell r="D200" t="str">
            <v>INES</v>
          </cell>
          <cell r="E200">
            <v>10</v>
          </cell>
          <cell r="F200" t="str">
            <v>ABI</v>
          </cell>
        </row>
        <row r="201">
          <cell r="B201">
            <v>22100282</v>
          </cell>
          <cell r="C201" t="str">
            <v>ELALI</v>
          </cell>
          <cell r="D201" t="str">
            <v>ABDUL KARIM</v>
          </cell>
          <cell r="E201">
            <v>1</v>
          </cell>
          <cell r="F201">
            <v>-5</v>
          </cell>
        </row>
        <row r="202">
          <cell r="B202">
            <v>22009293</v>
          </cell>
          <cell r="C202" t="str">
            <v>ENDERLIN</v>
          </cell>
          <cell r="D202" t="str">
            <v>LAURIE</v>
          </cell>
          <cell r="E202">
            <v>7</v>
          </cell>
          <cell r="F202" t="str">
            <v>DSP</v>
          </cell>
        </row>
        <row r="203">
          <cell r="B203">
            <v>22112562</v>
          </cell>
          <cell r="C203" t="str">
            <v>ENNIH</v>
          </cell>
          <cell r="D203" t="str">
            <v>HOUYEM</v>
          </cell>
          <cell r="E203">
            <v>5</v>
          </cell>
          <cell r="F203">
            <v>3</v>
          </cell>
        </row>
        <row r="204">
          <cell r="B204">
            <v>22111914</v>
          </cell>
          <cell r="C204" t="str">
            <v>ERCAN</v>
          </cell>
          <cell r="D204" t="str">
            <v>NUMAN</v>
          </cell>
          <cell r="E204">
            <v>3</v>
          </cell>
          <cell r="F204">
            <v>-32</v>
          </cell>
        </row>
        <row r="205">
          <cell r="B205">
            <v>22105542</v>
          </cell>
          <cell r="C205" t="str">
            <v>ERHART</v>
          </cell>
          <cell r="D205" t="str">
            <v>LÉON</v>
          </cell>
          <cell r="E205">
            <v>5</v>
          </cell>
          <cell r="F205">
            <v>-8</v>
          </cell>
        </row>
        <row r="206">
          <cell r="B206">
            <v>22102895</v>
          </cell>
          <cell r="C206" t="str">
            <v>ESCHBACH</v>
          </cell>
          <cell r="D206" t="str">
            <v>THOMAS</v>
          </cell>
          <cell r="E206">
            <v>9</v>
          </cell>
          <cell r="F206">
            <v>-18</v>
          </cell>
        </row>
        <row r="207">
          <cell r="B207">
            <v>22015623</v>
          </cell>
          <cell r="C207" t="str">
            <v>ESTIOT</v>
          </cell>
          <cell r="D207" t="str">
            <v>HUGO</v>
          </cell>
          <cell r="E207">
            <v>3</v>
          </cell>
          <cell r="F207">
            <v>0</v>
          </cell>
        </row>
        <row r="208">
          <cell r="B208">
            <v>22114469</v>
          </cell>
          <cell r="C208" t="str">
            <v>ETTWILLER</v>
          </cell>
          <cell r="D208" t="str">
            <v>GAËL</v>
          </cell>
          <cell r="E208">
            <v>2</v>
          </cell>
          <cell r="F208">
            <v>0</v>
          </cell>
        </row>
        <row r="209">
          <cell r="B209">
            <v>22104407</v>
          </cell>
          <cell r="C209" t="str">
            <v>FABRE</v>
          </cell>
          <cell r="D209" t="str">
            <v>LÉO</v>
          </cell>
          <cell r="E209">
            <v>8</v>
          </cell>
          <cell r="F209">
            <v>-14</v>
          </cell>
        </row>
        <row r="210">
          <cell r="B210">
            <v>22011103</v>
          </cell>
          <cell r="C210" t="str">
            <v>FAGOT</v>
          </cell>
          <cell r="D210" t="str">
            <v>YAËL</v>
          </cell>
          <cell r="E210">
            <v>7</v>
          </cell>
          <cell r="F210" t="str">
            <v>ABI</v>
          </cell>
        </row>
        <row r="211">
          <cell r="B211">
            <v>22106942</v>
          </cell>
          <cell r="C211" t="str">
            <v>FALGON</v>
          </cell>
          <cell r="D211" t="str">
            <v>JULIE</v>
          </cell>
          <cell r="E211">
            <v>7</v>
          </cell>
          <cell r="F211">
            <v>9</v>
          </cell>
        </row>
        <row r="212">
          <cell r="B212">
            <v>22106200</v>
          </cell>
          <cell r="C212" t="str">
            <v>FARNER--STOLL</v>
          </cell>
          <cell r="D212" t="str">
            <v>MATHIEU</v>
          </cell>
          <cell r="E212">
            <v>9</v>
          </cell>
          <cell r="F212">
            <v>2</v>
          </cell>
        </row>
        <row r="213">
          <cell r="B213">
            <v>22102602</v>
          </cell>
          <cell r="C213" t="str">
            <v>FAUFAU</v>
          </cell>
          <cell r="D213" t="str">
            <v>JASON</v>
          </cell>
          <cell r="E213">
            <v>5</v>
          </cell>
          <cell r="F213">
            <v>-3</v>
          </cell>
        </row>
        <row r="214">
          <cell r="B214">
            <v>22116456</v>
          </cell>
          <cell r="C214" t="str">
            <v>FEISTHAUER</v>
          </cell>
          <cell r="D214" t="str">
            <v>YANNIS</v>
          </cell>
          <cell r="E214">
            <v>2</v>
          </cell>
          <cell r="F214" t="str">
            <v>ABI</v>
          </cell>
        </row>
        <row r="215">
          <cell r="B215">
            <v>22109208</v>
          </cell>
          <cell r="C215" t="str">
            <v>FELMY</v>
          </cell>
          <cell r="D215" t="str">
            <v>TITOUAN</v>
          </cell>
          <cell r="E215">
            <v>5</v>
          </cell>
          <cell r="F215">
            <v>-1</v>
          </cell>
        </row>
        <row r="216">
          <cell r="B216">
            <v>22120090</v>
          </cell>
          <cell r="C216" t="str">
            <v>FERNANDEZ</v>
          </cell>
          <cell r="D216" t="str">
            <v>TIMOTHE</v>
          </cell>
          <cell r="E216">
            <v>2</v>
          </cell>
          <cell r="F216">
            <v>-4</v>
          </cell>
        </row>
        <row r="217">
          <cell r="B217">
            <v>22108611</v>
          </cell>
          <cell r="C217" t="str">
            <v>FERREIRA</v>
          </cell>
          <cell r="D217" t="str">
            <v>SAMI</v>
          </cell>
          <cell r="E217">
            <v>8</v>
          </cell>
          <cell r="F217">
            <v>0</v>
          </cell>
        </row>
        <row r="218">
          <cell r="B218">
            <v>22112516</v>
          </cell>
          <cell r="C218" t="str">
            <v>FERRY</v>
          </cell>
          <cell r="D218" t="str">
            <v>LOUIS</v>
          </cell>
          <cell r="E218">
            <v>3</v>
          </cell>
          <cell r="F218">
            <v>-20</v>
          </cell>
        </row>
        <row r="219">
          <cell r="B219">
            <v>22013296</v>
          </cell>
          <cell r="C219" t="str">
            <v>FERUZI</v>
          </cell>
          <cell r="D219" t="str">
            <v>MARINE</v>
          </cell>
          <cell r="E219">
            <v>1</v>
          </cell>
          <cell r="F219" t="str">
            <v>ABI</v>
          </cell>
        </row>
        <row r="220">
          <cell r="B220">
            <v>22105712</v>
          </cell>
          <cell r="C220" t="str">
            <v>FICHTER</v>
          </cell>
          <cell r="D220" t="str">
            <v>LOUIS</v>
          </cell>
          <cell r="E220">
            <v>10</v>
          </cell>
          <cell r="F220">
            <v>-5</v>
          </cell>
        </row>
        <row r="221">
          <cell r="B221">
            <v>22107397</v>
          </cell>
          <cell r="C221" t="str">
            <v>FITTERER</v>
          </cell>
          <cell r="D221" t="str">
            <v>LUCAS</v>
          </cell>
          <cell r="E221">
            <v>10</v>
          </cell>
          <cell r="F221" t="str">
            <v>ABI</v>
          </cell>
        </row>
        <row r="222">
          <cell r="B222">
            <v>22107659</v>
          </cell>
          <cell r="C222" t="str">
            <v>FIX</v>
          </cell>
          <cell r="D222" t="str">
            <v>THOMAS</v>
          </cell>
          <cell r="E222">
            <v>1</v>
          </cell>
          <cell r="F222">
            <v>4</v>
          </cell>
        </row>
        <row r="223">
          <cell r="B223">
            <v>22106493</v>
          </cell>
          <cell r="C223" t="str">
            <v>FOND</v>
          </cell>
          <cell r="D223" t="str">
            <v>ALEXIS</v>
          </cell>
          <cell r="E223">
            <v>2</v>
          </cell>
          <cell r="F223">
            <v>-25</v>
          </cell>
        </row>
        <row r="224">
          <cell r="B224">
            <v>22113762</v>
          </cell>
          <cell r="C224" t="str">
            <v>FORTES GOMES</v>
          </cell>
          <cell r="D224" t="str">
            <v>BRYAN</v>
          </cell>
          <cell r="E224">
            <v>6</v>
          </cell>
          <cell r="F224">
            <v>-12</v>
          </cell>
        </row>
        <row r="225">
          <cell r="B225">
            <v>22106228</v>
          </cell>
          <cell r="C225" t="str">
            <v>FORTHOFFER</v>
          </cell>
          <cell r="D225" t="str">
            <v>MARINE</v>
          </cell>
          <cell r="E225">
            <v>5</v>
          </cell>
          <cell r="F225">
            <v>1</v>
          </cell>
        </row>
        <row r="226">
          <cell r="B226">
            <v>22112036</v>
          </cell>
          <cell r="C226" t="str">
            <v>FOURIER</v>
          </cell>
          <cell r="D226" t="str">
            <v>AXEL</v>
          </cell>
          <cell r="E226">
            <v>3</v>
          </cell>
          <cell r="F226">
            <v>-5</v>
          </cell>
        </row>
        <row r="227">
          <cell r="B227">
            <v>21905701</v>
          </cell>
          <cell r="C227" t="str">
            <v>FRANCIS</v>
          </cell>
          <cell r="D227" t="str">
            <v>YANNIS</v>
          </cell>
          <cell r="E227">
            <v>5</v>
          </cell>
          <cell r="F227" t="str">
            <v>ABI</v>
          </cell>
        </row>
        <row r="228">
          <cell r="B228">
            <v>22120139</v>
          </cell>
          <cell r="C228" t="str">
            <v>FRANCOIS</v>
          </cell>
          <cell r="D228" t="str">
            <v>LUCAS</v>
          </cell>
          <cell r="E228">
            <v>10</v>
          </cell>
          <cell r="F228">
            <v>6</v>
          </cell>
        </row>
        <row r="229">
          <cell r="B229">
            <v>22113431</v>
          </cell>
          <cell r="C229" t="str">
            <v>FRASSINELLI</v>
          </cell>
          <cell r="D229" t="str">
            <v>MARTIN</v>
          </cell>
          <cell r="E229">
            <v>7</v>
          </cell>
          <cell r="F229">
            <v>-2</v>
          </cell>
        </row>
        <row r="230">
          <cell r="B230">
            <v>22102438</v>
          </cell>
          <cell r="C230" t="str">
            <v>FRINDEL</v>
          </cell>
          <cell r="D230" t="str">
            <v>LEO</v>
          </cell>
          <cell r="E230">
            <v>8</v>
          </cell>
          <cell r="F230">
            <v>-14</v>
          </cell>
        </row>
        <row r="231">
          <cell r="B231">
            <v>22107838</v>
          </cell>
          <cell r="C231" t="str">
            <v>FRITZ</v>
          </cell>
          <cell r="D231" t="str">
            <v>LINDA</v>
          </cell>
          <cell r="E231">
            <v>1</v>
          </cell>
          <cell r="F231">
            <v>4</v>
          </cell>
        </row>
        <row r="232">
          <cell r="B232">
            <v>22006465</v>
          </cell>
          <cell r="C232" t="str">
            <v>FUCHS</v>
          </cell>
          <cell r="D232" t="str">
            <v>PAUL</v>
          </cell>
          <cell r="E232">
            <v>4</v>
          </cell>
          <cell r="F232">
            <v>-2</v>
          </cell>
        </row>
        <row r="233">
          <cell r="B233">
            <v>22103676</v>
          </cell>
          <cell r="C233" t="str">
            <v>FUCHS</v>
          </cell>
          <cell r="D233" t="str">
            <v>VALENTIN</v>
          </cell>
          <cell r="E233">
            <v>3</v>
          </cell>
          <cell r="F233">
            <v>-3</v>
          </cell>
        </row>
        <row r="234">
          <cell r="B234">
            <v>22108667</v>
          </cell>
          <cell r="C234" t="str">
            <v>FUTSCHIK</v>
          </cell>
          <cell r="D234" t="str">
            <v>BENJAMIN</v>
          </cell>
          <cell r="E234">
            <v>8</v>
          </cell>
          <cell r="F234">
            <v>-2</v>
          </cell>
        </row>
        <row r="235">
          <cell r="B235">
            <v>22015504</v>
          </cell>
          <cell r="C235" t="str">
            <v>GABOR</v>
          </cell>
          <cell r="D235" t="str">
            <v>STEVEN</v>
          </cell>
          <cell r="E235">
            <v>7</v>
          </cell>
          <cell r="F235" t="str">
            <v>ABI</v>
          </cell>
        </row>
        <row r="236">
          <cell r="B236">
            <v>22100118</v>
          </cell>
          <cell r="C236" t="str">
            <v>GALLARD</v>
          </cell>
          <cell r="D236" t="str">
            <v>ANTOINE</v>
          </cell>
          <cell r="E236">
            <v>10</v>
          </cell>
          <cell r="F236">
            <v>-3</v>
          </cell>
        </row>
        <row r="237">
          <cell r="B237">
            <v>22009399</v>
          </cell>
          <cell r="C237" t="str">
            <v>GALLIATH</v>
          </cell>
          <cell r="D237" t="str">
            <v>ADRIEN</v>
          </cell>
          <cell r="E237">
            <v>5</v>
          </cell>
          <cell r="F237" t="str">
            <v>ABI</v>
          </cell>
        </row>
        <row r="238">
          <cell r="B238">
            <v>22006628</v>
          </cell>
          <cell r="C238" t="str">
            <v>GANGLOFF</v>
          </cell>
          <cell r="D238" t="str">
            <v>ÉMILIE</v>
          </cell>
          <cell r="E238">
            <v>5</v>
          </cell>
          <cell r="F238">
            <v>8</v>
          </cell>
        </row>
        <row r="239">
          <cell r="B239">
            <v>22102043</v>
          </cell>
          <cell r="C239" t="str">
            <v>GARCIA</v>
          </cell>
          <cell r="D239" t="str">
            <v>NICOLAS</v>
          </cell>
          <cell r="E239">
            <v>8</v>
          </cell>
          <cell r="F239">
            <v>2</v>
          </cell>
        </row>
        <row r="240">
          <cell r="B240">
            <v>22023438</v>
          </cell>
          <cell r="C240" t="str">
            <v>GARIN</v>
          </cell>
          <cell r="D240" t="str">
            <v>MELANIE</v>
          </cell>
          <cell r="E240">
            <v>7</v>
          </cell>
          <cell r="F240" t="str">
            <v>ABI</v>
          </cell>
        </row>
        <row r="241">
          <cell r="B241">
            <v>22108661</v>
          </cell>
          <cell r="C241" t="str">
            <v>GASPARRI</v>
          </cell>
          <cell r="D241" t="str">
            <v>EMELINE</v>
          </cell>
          <cell r="E241">
            <v>7</v>
          </cell>
          <cell r="F241">
            <v>6</v>
          </cell>
        </row>
        <row r="242">
          <cell r="B242">
            <v>22104542</v>
          </cell>
          <cell r="C242" t="str">
            <v>GEOFFROY</v>
          </cell>
          <cell r="D242" t="str">
            <v>AMANDINE</v>
          </cell>
          <cell r="E242">
            <v>5</v>
          </cell>
          <cell r="F242">
            <v>1</v>
          </cell>
        </row>
        <row r="243">
          <cell r="B243">
            <v>22115288</v>
          </cell>
          <cell r="C243" t="str">
            <v>GERHARD</v>
          </cell>
          <cell r="D243" t="str">
            <v>HUGO</v>
          </cell>
          <cell r="E243">
            <v>8</v>
          </cell>
          <cell r="F243">
            <v>0</v>
          </cell>
        </row>
        <row r="244">
          <cell r="B244">
            <v>22117883</v>
          </cell>
          <cell r="C244" t="str">
            <v>GERVAIS</v>
          </cell>
          <cell r="D244" t="str">
            <v>KIYÂN NILS</v>
          </cell>
          <cell r="E244">
            <v>7</v>
          </cell>
          <cell r="F244">
            <v>-14</v>
          </cell>
        </row>
        <row r="245">
          <cell r="B245">
            <v>22108552</v>
          </cell>
          <cell r="C245" t="str">
            <v>GESLIN</v>
          </cell>
          <cell r="D245" t="str">
            <v>ELOAN</v>
          </cell>
          <cell r="E245">
            <v>8</v>
          </cell>
          <cell r="F245">
            <v>0</v>
          </cell>
        </row>
        <row r="246">
          <cell r="B246">
            <v>22111428</v>
          </cell>
          <cell r="C246" t="str">
            <v>GHEMET</v>
          </cell>
          <cell r="D246" t="str">
            <v>WHALID</v>
          </cell>
          <cell r="E246">
            <v>7</v>
          </cell>
          <cell r="F246">
            <v>-5</v>
          </cell>
        </row>
        <row r="247">
          <cell r="B247">
            <v>22106772</v>
          </cell>
          <cell r="C247" t="str">
            <v>GHINOLFI</v>
          </cell>
          <cell r="D247" t="str">
            <v>FLORINE</v>
          </cell>
          <cell r="E247">
            <v>3</v>
          </cell>
          <cell r="F247">
            <v>0</v>
          </cell>
        </row>
        <row r="248">
          <cell r="B248">
            <v>22108010</v>
          </cell>
          <cell r="C248" t="str">
            <v>GIECK</v>
          </cell>
          <cell r="D248" t="str">
            <v>ARNAUD</v>
          </cell>
          <cell r="E248">
            <v>6</v>
          </cell>
          <cell r="F248">
            <v>-24</v>
          </cell>
        </row>
        <row r="249">
          <cell r="B249">
            <v>22115374</v>
          </cell>
          <cell r="C249" t="str">
            <v>GIESE</v>
          </cell>
          <cell r="D249" t="str">
            <v>YANN</v>
          </cell>
          <cell r="E249">
            <v>10</v>
          </cell>
          <cell r="F249">
            <v>-13</v>
          </cell>
        </row>
        <row r="250">
          <cell r="B250">
            <v>22101971</v>
          </cell>
          <cell r="C250" t="str">
            <v>GINTER</v>
          </cell>
          <cell r="D250" t="str">
            <v>SACHA</v>
          </cell>
          <cell r="E250">
            <v>7</v>
          </cell>
          <cell r="F250">
            <v>-35</v>
          </cell>
        </row>
        <row r="251">
          <cell r="B251">
            <v>22107617</v>
          </cell>
          <cell r="C251" t="str">
            <v>GIORDANO</v>
          </cell>
          <cell r="D251" t="str">
            <v>MATÉO</v>
          </cell>
          <cell r="E251">
            <v>7</v>
          </cell>
          <cell r="F251">
            <v>-37</v>
          </cell>
        </row>
        <row r="252">
          <cell r="B252">
            <v>22114999</v>
          </cell>
          <cell r="C252" t="str">
            <v>GIRARDOT</v>
          </cell>
          <cell r="D252" t="str">
            <v>GUILLAUME</v>
          </cell>
          <cell r="E252">
            <v>8</v>
          </cell>
          <cell r="F252">
            <v>3</v>
          </cell>
        </row>
        <row r="253">
          <cell r="B253">
            <v>22113662</v>
          </cell>
          <cell r="C253" t="str">
            <v>GIROLD</v>
          </cell>
          <cell r="D253" t="str">
            <v>LUCAS</v>
          </cell>
          <cell r="E253">
            <v>7</v>
          </cell>
          <cell r="F253">
            <v>-4</v>
          </cell>
        </row>
        <row r="254">
          <cell r="B254">
            <v>22105638</v>
          </cell>
          <cell r="C254" t="str">
            <v>GLESS</v>
          </cell>
          <cell r="D254" t="str">
            <v>ALEXANDRE</v>
          </cell>
          <cell r="E254">
            <v>2</v>
          </cell>
          <cell r="F254">
            <v>-16</v>
          </cell>
        </row>
        <row r="255">
          <cell r="B255">
            <v>22110696</v>
          </cell>
          <cell r="C255" t="str">
            <v>GOETZ</v>
          </cell>
          <cell r="D255" t="str">
            <v>LENA</v>
          </cell>
          <cell r="E255">
            <v>7</v>
          </cell>
          <cell r="F255">
            <v>-8</v>
          </cell>
        </row>
        <row r="256">
          <cell r="B256">
            <v>22110121</v>
          </cell>
          <cell r="C256" t="str">
            <v>GOMES</v>
          </cell>
          <cell r="D256" t="str">
            <v>HUGO</v>
          </cell>
          <cell r="E256">
            <v>8</v>
          </cell>
          <cell r="F256">
            <v>0</v>
          </cell>
        </row>
        <row r="257">
          <cell r="B257">
            <v>22008852</v>
          </cell>
          <cell r="C257" t="str">
            <v>GOSSMANN</v>
          </cell>
          <cell r="D257" t="str">
            <v>ELODIE</v>
          </cell>
          <cell r="E257">
            <v>5</v>
          </cell>
          <cell r="F257" t="str">
            <v>ABI</v>
          </cell>
        </row>
        <row r="258">
          <cell r="B258">
            <v>22119690</v>
          </cell>
          <cell r="C258" t="str">
            <v>GOZUACIK</v>
          </cell>
          <cell r="D258" t="str">
            <v>FURKAN</v>
          </cell>
          <cell r="E258">
            <v>5</v>
          </cell>
          <cell r="F258">
            <v>-8</v>
          </cell>
        </row>
        <row r="259">
          <cell r="B259">
            <v>21916446</v>
          </cell>
          <cell r="C259" t="str">
            <v>GRADIT</v>
          </cell>
          <cell r="D259" t="str">
            <v>CHARLOTTE</v>
          </cell>
          <cell r="E259">
            <v>5</v>
          </cell>
          <cell r="F259" t="str">
            <v>ABI</v>
          </cell>
        </row>
        <row r="260">
          <cell r="B260">
            <v>22105308</v>
          </cell>
          <cell r="C260" t="str">
            <v>GRAILLOT--BUNING</v>
          </cell>
          <cell r="D260" t="str">
            <v>HANNA</v>
          </cell>
          <cell r="E260">
            <v>4</v>
          </cell>
          <cell r="F260">
            <v>9</v>
          </cell>
        </row>
        <row r="261">
          <cell r="B261">
            <v>22107212</v>
          </cell>
          <cell r="C261" t="str">
            <v>GRAW</v>
          </cell>
          <cell r="D261" t="str">
            <v>MARKUS</v>
          </cell>
          <cell r="E261">
            <v>8</v>
          </cell>
          <cell r="F261" t="str">
            <v>ABI</v>
          </cell>
        </row>
        <row r="262">
          <cell r="B262">
            <v>21914241</v>
          </cell>
          <cell r="C262" t="str">
            <v>GRELING</v>
          </cell>
          <cell r="D262" t="str">
            <v>BRYAN</v>
          </cell>
          <cell r="E262">
            <v>3</v>
          </cell>
          <cell r="F262" t="str">
            <v>ABI</v>
          </cell>
        </row>
        <row r="263">
          <cell r="B263">
            <v>22111356</v>
          </cell>
          <cell r="C263" t="str">
            <v>GRENACKER</v>
          </cell>
          <cell r="D263" t="str">
            <v>WILLIAM</v>
          </cell>
          <cell r="E263">
            <v>7</v>
          </cell>
          <cell r="F263" t="str">
            <v>ABI</v>
          </cell>
        </row>
        <row r="264">
          <cell r="B264">
            <v>22105632</v>
          </cell>
          <cell r="C264" t="str">
            <v>GRIMMER</v>
          </cell>
          <cell r="D264" t="str">
            <v>JULIE</v>
          </cell>
          <cell r="E264">
            <v>5</v>
          </cell>
          <cell r="F264">
            <v>11</v>
          </cell>
        </row>
        <row r="265">
          <cell r="B265">
            <v>22109710</v>
          </cell>
          <cell r="C265" t="str">
            <v>GROB</v>
          </cell>
          <cell r="D265" t="str">
            <v>CAPUCINE</v>
          </cell>
          <cell r="E265">
            <v>6</v>
          </cell>
          <cell r="F265">
            <v>-5</v>
          </cell>
        </row>
        <row r="266">
          <cell r="B266">
            <v>22104399</v>
          </cell>
          <cell r="C266" t="str">
            <v>GROS</v>
          </cell>
          <cell r="D266" t="str">
            <v>MATHIAS</v>
          </cell>
          <cell r="E266">
            <v>7</v>
          </cell>
          <cell r="F266">
            <v>-3</v>
          </cell>
        </row>
        <row r="267">
          <cell r="B267">
            <v>22104704</v>
          </cell>
          <cell r="C267" t="str">
            <v>GROSCLAUDE</v>
          </cell>
          <cell r="D267" t="str">
            <v>SACHA</v>
          </cell>
          <cell r="E267">
            <v>7</v>
          </cell>
          <cell r="F267">
            <v>2</v>
          </cell>
        </row>
        <row r="268">
          <cell r="B268">
            <v>22004474</v>
          </cell>
          <cell r="C268" t="str">
            <v>GUILLARD</v>
          </cell>
          <cell r="D268" t="str">
            <v>CORENTIN</v>
          </cell>
          <cell r="E268">
            <v>8</v>
          </cell>
          <cell r="F268" t="str">
            <v>ABI</v>
          </cell>
        </row>
        <row r="269">
          <cell r="B269">
            <v>22113420</v>
          </cell>
          <cell r="C269" t="str">
            <v>GUIRA</v>
          </cell>
          <cell r="D269" t="str">
            <v>RYAN</v>
          </cell>
          <cell r="E269">
            <v>8</v>
          </cell>
          <cell r="F269">
            <v>5</v>
          </cell>
        </row>
        <row r="270">
          <cell r="B270">
            <v>22109728</v>
          </cell>
          <cell r="C270" t="str">
            <v>GUTH</v>
          </cell>
          <cell r="D270" t="str">
            <v>LOUIS</v>
          </cell>
          <cell r="E270">
            <v>6</v>
          </cell>
          <cell r="F270" t="str">
            <v>DSP</v>
          </cell>
        </row>
        <row r="271">
          <cell r="B271">
            <v>22108691</v>
          </cell>
          <cell r="C271" t="str">
            <v>GUTH</v>
          </cell>
          <cell r="D271" t="str">
            <v>LUCY</v>
          </cell>
          <cell r="E271">
            <v>4</v>
          </cell>
          <cell r="F271" t="str">
            <v>DSP</v>
          </cell>
        </row>
        <row r="272">
          <cell r="B272">
            <v>22107813</v>
          </cell>
          <cell r="C272" t="str">
            <v>GUTMANN</v>
          </cell>
          <cell r="D272" t="str">
            <v>CHLOÉ</v>
          </cell>
          <cell r="E272">
            <v>6</v>
          </cell>
          <cell r="F272">
            <v>-3</v>
          </cell>
        </row>
        <row r="273">
          <cell r="B273">
            <v>22107929</v>
          </cell>
          <cell r="C273" t="str">
            <v>GUTMANN</v>
          </cell>
          <cell r="D273" t="str">
            <v>NICOLAS</v>
          </cell>
          <cell r="E273">
            <v>5</v>
          </cell>
          <cell r="F273">
            <v>-4</v>
          </cell>
        </row>
        <row r="274">
          <cell r="B274">
            <v>22109555</v>
          </cell>
          <cell r="C274" t="str">
            <v>HADDAD</v>
          </cell>
          <cell r="D274" t="str">
            <v>AMINE</v>
          </cell>
          <cell r="E274">
            <v>5</v>
          </cell>
          <cell r="F274">
            <v>-10</v>
          </cell>
        </row>
        <row r="275">
          <cell r="B275">
            <v>22108072</v>
          </cell>
          <cell r="C275" t="str">
            <v>HADJADJ</v>
          </cell>
          <cell r="D275" t="str">
            <v>AUBIN</v>
          </cell>
          <cell r="E275">
            <v>5</v>
          </cell>
          <cell r="F275">
            <v>-8</v>
          </cell>
        </row>
        <row r="276">
          <cell r="B276">
            <v>22003828</v>
          </cell>
          <cell r="C276" t="str">
            <v>HAENSEL</v>
          </cell>
          <cell r="D276" t="str">
            <v>JORDAN</v>
          </cell>
          <cell r="E276">
            <v>4</v>
          </cell>
          <cell r="F276" t="str">
            <v>ABI</v>
          </cell>
        </row>
        <row r="277">
          <cell r="B277">
            <v>22103003</v>
          </cell>
          <cell r="C277" t="str">
            <v>HAGELBERGER</v>
          </cell>
          <cell r="D277" t="str">
            <v>PAUL</v>
          </cell>
          <cell r="E277">
            <v>5</v>
          </cell>
          <cell r="F277">
            <v>2</v>
          </cell>
        </row>
        <row r="278">
          <cell r="B278">
            <v>22109040</v>
          </cell>
          <cell r="C278" t="str">
            <v>HAJLI</v>
          </cell>
          <cell r="D278" t="str">
            <v>SOFIANE</v>
          </cell>
          <cell r="E278">
            <v>9</v>
          </cell>
          <cell r="F278" t="str">
            <v>ABI</v>
          </cell>
        </row>
        <row r="279">
          <cell r="B279">
            <v>22121851</v>
          </cell>
          <cell r="C279" t="str">
            <v>HALAOUI</v>
          </cell>
          <cell r="D279" t="str">
            <v>Melek</v>
          </cell>
          <cell r="E279">
            <v>1</v>
          </cell>
          <cell r="F279" t="str">
            <v>ABI</v>
          </cell>
        </row>
        <row r="280">
          <cell r="B280">
            <v>22011671</v>
          </cell>
          <cell r="C280" t="str">
            <v>HAMDAN</v>
          </cell>
          <cell r="D280" t="str">
            <v>MAHMOUD</v>
          </cell>
          <cell r="E280">
            <v>2</v>
          </cell>
          <cell r="F280">
            <v>-6</v>
          </cell>
        </row>
        <row r="281">
          <cell r="B281">
            <v>22108053</v>
          </cell>
          <cell r="C281" t="str">
            <v>HAMEL</v>
          </cell>
          <cell r="D281" t="str">
            <v>ROMAIN</v>
          </cell>
          <cell r="E281">
            <v>8</v>
          </cell>
          <cell r="F281">
            <v>2</v>
          </cell>
        </row>
        <row r="282">
          <cell r="B282">
            <v>22119629</v>
          </cell>
          <cell r="C282" t="str">
            <v xml:space="preserve">HAMEL </v>
          </cell>
          <cell r="D282" t="str">
            <v>NAHEL</v>
          </cell>
          <cell r="E282">
            <v>8</v>
          </cell>
          <cell r="F282">
            <v>1</v>
          </cell>
        </row>
        <row r="283">
          <cell r="B283">
            <v>22111073</v>
          </cell>
          <cell r="C283" t="str">
            <v>HAMMERER</v>
          </cell>
          <cell r="D283" t="str">
            <v>THEO</v>
          </cell>
          <cell r="E283">
            <v>8</v>
          </cell>
          <cell r="F283">
            <v>2</v>
          </cell>
        </row>
        <row r="284">
          <cell r="B284">
            <v>22007847</v>
          </cell>
          <cell r="C284" t="str">
            <v>HAMZA</v>
          </cell>
          <cell r="D284" t="str">
            <v>ELIAS</v>
          </cell>
          <cell r="E284">
            <v>7</v>
          </cell>
          <cell r="F284" t="str">
            <v>ABI</v>
          </cell>
        </row>
        <row r="285">
          <cell r="B285">
            <v>22005241</v>
          </cell>
          <cell r="C285" t="str">
            <v>HAMZA</v>
          </cell>
          <cell r="D285" t="str">
            <v>NASSIM</v>
          </cell>
          <cell r="E285">
            <v>5</v>
          </cell>
          <cell r="F285" t="str">
            <v>ABI</v>
          </cell>
        </row>
        <row r="286">
          <cell r="B286">
            <v>22000655</v>
          </cell>
          <cell r="C286" t="str">
            <v>HAOUAOUSSA</v>
          </cell>
          <cell r="D286" t="str">
            <v>NARJIS</v>
          </cell>
          <cell r="E286">
            <v>1</v>
          </cell>
          <cell r="F286">
            <v>2</v>
          </cell>
        </row>
        <row r="287">
          <cell r="B287">
            <v>22001847</v>
          </cell>
          <cell r="C287" t="str">
            <v>HARB</v>
          </cell>
          <cell r="D287" t="str">
            <v>AMER</v>
          </cell>
          <cell r="E287">
            <v>7</v>
          </cell>
          <cell r="F287">
            <v>-19</v>
          </cell>
        </row>
        <row r="288">
          <cell r="B288">
            <v>22106440</v>
          </cell>
          <cell r="C288" t="str">
            <v>HARIDI</v>
          </cell>
          <cell r="D288" t="str">
            <v>MOHAMED-SKANDER</v>
          </cell>
          <cell r="E288">
            <v>9</v>
          </cell>
          <cell r="F288">
            <v>-15</v>
          </cell>
        </row>
        <row r="289">
          <cell r="B289">
            <v>22106331</v>
          </cell>
          <cell r="C289" t="str">
            <v>HARTMANN</v>
          </cell>
          <cell r="D289" t="str">
            <v>GEORGES</v>
          </cell>
          <cell r="E289">
            <v>6</v>
          </cell>
          <cell r="F289">
            <v>-25</v>
          </cell>
        </row>
        <row r="290">
          <cell r="B290">
            <v>22107185</v>
          </cell>
          <cell r="C290" t="str">
            <v>HATTENBERGER</v>
          </cell>
          <cell r="D290" t="str">
            <v>ELIOTT</v>
          </cell>
          <cell r="E290">
            <v>9</v>
          </cell>
          <cell r="F290">
            <v>-11</v>
          </cell>
        </row>
        <row r="291">
          <cell r="B291">
            <v>22014146</v>
          </cell>
          <cell r="C291" t="str">
            <v>HAUMESSER</v>
          </cell>
          <cell r="D291" t="str">
            <v>HUGO</v>
          </cell>
          <cell r="E291">
            <v>4</v>
          </cell>
          <cell r="F291" t="str">
            <v>ABI</v>
          </cell>
        </row>
        <row r="292">
          <cell r="B292">
            <v>22108189</v>
          </cell>
          <cell r="C292" t="str">
            <v>HÄUSSLER</v>
          </cell>
          <cell r="D292" t="str">
            <v>ANTHONY</v>
          </cell>
          <cell r="E292">
            <v>3</v>
          </cell>
          <cell r="F292">
            <v>-3</v>
          </cell>
        </row>
        <row r="293">
          <cell r="B293">
            <v>22003815</v>
          </cell>
          <cell r="C293" t="str">
            <v>HAUSWALD</v>
          </cell>
          <cell r="D293" t="str">
            <v>JUSTINE</v>
          </cell>
          <cell r="E293">
            <v>4</v>
          </cell>
          <cell r="F293" t="str">
            <v>ABI</v>
          </cell>
        </row>
        <row r="294">
          <cell r="B294">
            <v>22107260</v>
          </cell>
          <cell r="C294" t="str">
            <v>HAZEMANN</v>
          </cell>
          <cell r="D294" t="str">
            <v>JULES</v>
          </cell>
          <cell r="E294">
            <v>9</v>
          </cell>
          <cell r="F294">
            <v>-10</v>
          </cell>
        </row>
        <row r="295">
          <cell r="B295">
            <v>22112088</v>
          </cell>
          <cell r="C295" t="str">
            <v>HBIB</v>
          </cell>
          <cell r="D295" t="str">
            <v>HICHAM</v>
          </cell>
          <cell r="E295">
            <v>8</v>
          </cell>
          <cell r="F295">
            <v>0</v>
          </cell>
        </row>
        <row r="296">
          <cell r="B296">
            <v>22103391</v>
          </cell>
          <cell r="C296" t="str">
            <v>HEILIG</v>
          </cell>
          <cell r="D296" t="str">
            <v>GUILLAUME</v>
          </cell>
          <cell r="E296">
            <v>9</v>
          </cell>
          <cell r="F296">
            <v>-3</v>
          </cell>
        </row>
        <row r="297">
          <cell r="B297">
            <v>22106683</v>
          </cell>
          <cell r="C297" t="str">
            <v>HEIN</v>
          </cell>
          <cell r="D297" t="str">
            <v>EVA</v>
          </cell>
          <cell r="E297">
            <v>6</v>
          </cell>
          <cell r="F297">
            <v>-1</v>
          </cell>
        </row>
        <row r="298">
          <cell r="B298">
            <v>22103438</v>
          </cell>
          <cell r="C298" t="str">
            <v>HELL</v>
          </cell>
          <cell r="D298" t="str">
            <v>LUCAS</v>
          </cell>
          <cell r="E298">
            <v>5</v>
          </cell>
          <cell r="F298" t="str">
            <v>ABI</v>
          </cell>
        </row>
        <row r="299">
          <cell r="B299">
            <v>22105075</v>
          </cell>
          <cell r="C299" t="str">
            <v>HELL</v>
          </cell>
          <cell r="D299" t="str">
            <v>QUENTIN</v>
          </cell>
          <cell r="E299">
            <v>10</v>
          </cell>
          <cell r="F299">
            <v>-17</v>
          </cell>
        </row>
        <row r="300">
          <cell r="B300">
            <v>22108966</v>
          </cell>
          <cell r="C300" t="str">
            <v>HELLMANN</v>
          </cell>
          <cell r="D300" t="str">
            <v>MARINE</v>
          </cell>
          <cell r="E300">
            <v>8</v>
          </cell>
          <cell r="F300">
            <v>0</v>
          </cell>
        </row>
        <row r="301">
          <cell r="B301">
            <v>22007485</v>
          </cell>
          <cell r="C301" t="str">
            <v>HERRGOTT</v>
          </cell>
          <cell r="D301" t="str">
            <v>JULIEN</v>
          </cell>
          <cell r="E301">
            <v>2</v>
          </cell>
          <cell r="F301" t="str">
            <v>ABI</v>
          </cell>
        </row>
        <row r="302">
          <cell r="B302">
            <v>22104638</v>
          </cell>
          <cell r="C302" t="str">
            <v>HERTRICH</v>
          </cell>
          <cell r="D302" t="str">
            <v>BASTIAN</v>
          </cell>
          <cell r="E302">
            <v>10</v>
          </cell>
          <cell r="F302" t="str">
            <v>DSP</v>
          </cell>
        </row>
        <row r="303">
          <cell r="B303">
            <v>22107990</v>
          </cell>
          <cell r="C303" t="str">
            <v>HERTZOG</v>
          </cell>
          <cell r="D303" t="str">
            <v>GAUTHIER</v>
          </cell>
          <cell r="E303">
            <v>8</v>
          </cell>
          <cell r="F303">
            <v>-2</v>
          </cell>
        </row>
        <row r="304">
          <cell r="B304">
            <v>22004047</v>
          </cell>
          <cell r="C304" t="str">
            <v>HESSMANN</v>
          </cell>
          <cell r="D304" t="str">
            <v>LUCIE</v>
          </cell>
          <cell r="E304">
            <v>4</v>
          </cell>
          <cell r="F304" t="str">
            <v>ABI</v>
          </cell>
        </row>
        <row r="305">
          <cell r="B305">
            <v>22022262</v>
          </cell>
          <cell r="C305" t="str">
            <v>HEZARIFEND</v>
          </cell>
          <cell r="D305" t="str">
            <v>ANTOINE</v>
          </cell>
          <cell r="E305">
            <v>7</v>
          </cell>
          <cell r="F305">
            <v>9</v>
          </cell>
        </row>
        <row r="306">
          <cell r="B306">
            <v>22111327</v>
          </cell>
          <cell r="C306" t="str">
            <v>HIEBEL</v>
          </cell>
          <cell r="D306" t="str">
            <v>ENZO</v>
          </cell>
          <cell r="E306">
            <v>6</v>
          </cell>
          <cell r="F306" t="str">
            <v>ABI</v>
          </cell>
        </row>
        <row r="307">
          <cell r="B307">
            <v>22009593</v>
          </cell>
          <cell r="C307" t="str">
            <v>HIRSCHMULLER</v>
          </cell>
          <cell r="D307" t="str">
            <v>MARTIN</v>
          </cell>
          <cell r="E307">
            <v>2</v>
          </cell>
          <cell r="F307" t="str">
            <v>ABI</v>
          </cell>
        </row>
        <row r="308">
          <cell r="B308">
            <v>22106630</v>
          </cell>
          <cell r="C308" t="str">
            <v>HOEFS</v>
          </cell>
          <cell r="D308" t="str">
            <v>FEMKE</v>
          </cell>
          <cell r="E308">
            <v>3</v>
          </cell>
          <cell r="F308">
            <v>-2</v>
          </cell>
        </row>
        <row r="309">
          <cell r="B309">
            <v>22109688</v>
          </cell>
          <cell r="C309" t="str">
            <v>HOUNGUEVOU ZOSSOU</v>
          </cell>
          <cell r="D309" t="str">
            <v>ANGÉLO</v>
          </cell>
          <cell r="E309">
            <v>5</v>
          </cell>
          <cell r="F309">
            <v>-8</v>
          </cell>
        </row>
        <row r="310">
          <cell r="B310">
            <v>22103277</v>
          </cell>
          <cell r="C310" t="str">
            <v>HOUPLINE</v>
          </cell>
          <cell r="D310" t="str">
            <v>LOLA</v>
          </cell>
          <cell r="E310">
            <v>4</v>
          </cell>
          <cell r="F310">
            <v>7</v>
          </cell>
        </row>
        <row r="311">
          <cell r="B311">
            <v>22121793</v>
          </cell>
          <cell r="C311" t="str">
            <v>HRICH</v>
          </cell>
          <cell r="D311" t="str">
            <v>RYAD</v>
          </cell>
          <cell r="E311">
            <v>9</v>
          </cell>
          <cell r="F311" t="str">
            <v>ABI</v>
          </cell>
        </row>
        <row r="312">
          <cell r="B312">
            <v>22104520</v>
          </cell>
          <cell r="C312" t="str">
            <v>HUCK</v>
          </cell>
          <cell r="D312" t="str">
            <v>CHARLOTTE</v>
          </cell>
          <cell r="E312">
            <v>10</v>
          </cell>
          <cell r="F312">
            <v>-6</v>
          </cell>
        </row>
        <row r="313">
          <cell r="B313">
            <v>22111162</v>
          </cell>
          <cell r="C313" t="str">
            <v>HUET</v>
          </cell>
          <cell r="D313" t="str">
            <v>AXEL</v>
          </cell>
          <cell r="E313">
            <v>8</v>
          </cell>
          <cell r="F313">
            <v>-6</v>
          </cell>
        </row>
        <row r="314">
          <cell r="B314">
            <v>22105882</v>
          </cell>
          <cell r="C314" t="str">
            <v>HUET</v>
          </cell>
          <cell r="D314" t="str">
            <v>LENNY</v>
          </cell>
          <cell r="E314">
            <v>3</v>
          </cell>
          <cell r="F314">
            <v>11</v>
          </cell>
        </row>
        <row r="315">
          <cell r="B315">
            <v>22012861</v>
          </cell>
          <cell r="C315" t="str">
            <v>HUMMEL</v>
          </cell>
          <cell r="D315" t="str">
            <v>LAURE</v>
          </cell>
          <cell r="E315">
            <v>7</v>
          </cell>
          <cell r="F315" t="str">
            <v>ABI</v>
          </cell>
        </row>
        <row r="316">
          <cell r="B316">
            <v>22009082</v>
          </cell>
          <cell r="C316" t="str">
            <v>HUSER</v>
          </cell>
          <cell r="D316" t="str">
            <v>BAPTISTE</v>
          </cell>
          <cell r="E316">
            <v>2</v>
          </cell>
          <cell r="F316" t="str">
            <v>ABI</v>
          </cell>
        </row>
        <row r="317">
          <cell r="B317">
            <v>22004416</v>
          </cell>
          <cell r="C317" t="str">
            <v>HUVÉ</v>
          </cell>
          <cell r="D317" t="str">
            <v>ROBIN</v>
          </cell>
          <cell r="E317">
            <v>4</v>
          </cell>
          <cell r="F317" t="str">
            <v>ABI</v>
          </cell>
        </row>
        <row r="318">
          <cell r="B318">
            <v>22117637</v>
          </cell>
          <cell r="C318" t="str">
            <v>IBANAY</v>
          </cell>
          <cell r="D318" t="str">
            <v>SOFIAN</v>
          </cell>
          <cell r="E318">
            <v>8</v>
          </cell>
          <cell r="F318">
            <v>0</v>
          </cell>
        </row>
        <row r="319">
          <cell r="B319">
            <v>22107839</v>
          </cell>
          <cell r="C319" t="str">
            <v>IBRAGIMOV</v>
          </cell>
          <cell r="D319" t="str">
            <v>KHAMID</v>
          </cell>
          <cell r="E319">
            <v>2</v>
          </cell>
          <cell r="F319">
            <v>6</v>
          </cell>
        </row>
        <row r="320">
          <cell r="B320">
            <v>22112240</v>
          </cell>
          <cell r="C320" t="str">
            <v>ILLY</v>
          </cell>
          <cell r="D320" t="str">
            <v>QUENTIN</v>
          </cell>
          <cell r="E320">
            <v>5</v>
          </cell>
          <cell r="F320">
            <v>-5</v>
          </cell>
        </row>
        <row r="321">
          <cell r="B321">
            <v>22109302</v>
          </cell>
          <cell r="C321" t="str">
            <v>IMENEZ</v>
          </cell>
          <cell r="D321" t="str">
            <v>THOMAS</v>
          </cell>
          <cell r="E321">
            <v>2</v>
          </cell>
          <cell r="F321">
            <v>-6</v>
          </cell>
        </row>
        <row r="322">
          <cell r="B322">
            <v>22113050</v>
          </cell>
          <cell r="C322" t="str">
            <v>IMHOFF</v>
          </cell>
          <cell r="D322" t="str">
            <v>ANTOINE</v>
          </cell>
          <cell r="E322">
            <v>8</v>
          </cell>
          <cell r="F322">
            <v>-8</v>
          </cell>
        </row>
        <row r="323">
          <cell r="B323">
            <v>22105766</v>
          </cell>
          <cell r="C323" t="str">
            <v>ISSELE</v>
          </cell>
          <cell r="D323" t="str">
            <v>ESTÉBAN</v>
          </cell>
          <cell r="E323">
            <v>8</v>
          </cell>
          <cell r="F323">
            <v>-2</v>
          </cell>
        </row>
        <row r="324">
          <cell r="B324">
            <v>22105441</v>
          </cell>
          <cell r="C324" t="str">
            <v>IUNG</v>
          </cell>
          <cell r="D324" t="str">
            <v>GAËTAN</v>
          </cell>
          <cell r="E324">
            <v>4</v>
          </cell>
          <cell r="F324">
            <v>3</v>
          </cell>
        </row>
        <row r="325">
          <cell r="B325">
            <v>22100244</v>
          </cell>
          <cell r="C325" t="str">
            <v>JABBO</v>
          </cell>
          <cell r="D325" t="str">
            <v>ARKAN</v>
          </cell>
          <cell r="E325">
            <v>8</v>
          </cell>
          <cell r="F325">
            <v>2</v>
          </cell>
        </row>
        <row r="326">
          <cell r="B326">
            <v>22105701</v>
          </cell>
          <cell r="C326" t="str">
            <v>JACQUIN</v>
          </cell>
          <cell r="D326" t="str">
            <v>AXEL</v>
          </cell>
          <cell r="E326">
            <v>4</v>
          </cell>
          <cell r="F326">
            <v>6</v>
          </cell>
        </row>
        <row r="327">
          <cell r="B327">
            <v>22108950</v>
          </cell>
          <cell r="C327" t="str">
            <v>JAECK</v>
          </cell>
          <cell r="D327" t="str">
            <v>FLORENT</v>
          </cell>
          <cell r="E327">
            <v>5</v>
          </cell>
          <cell r="F327">
            <v>-10</v>
          </cell>
        </row>
        <row r="328">
          <cell r="B328">
            <v>22109061</v>
          </cell>
          <cell r="C328" t="str">
            <v>JAECKER</v>
          </cell>
          <cell r="D328" t="str">
            <v>BAPTISTE</v>
          </cell>
          <cell r="E328">
            <v>10</v>
          </cell>
          <cell r="F328">
            <v>-8</v>
          </cell>
        </row>
        <row r="329">
          <cell r="B329">
            <v>22116572</v>
          </cell>
          <cell r="C329" t="str">
            <v>JAEGER</v>
          </cell>
          <cell r="D329" t="str">
            <v>EMILIEN</v>
          </cell>
          <cell r="E329">
            <v>8</v>
          </cell>
          <cell r="F329">
            <v>-10</v>
          </cell>
        </row>
        <row r="330">
          <cell r="B330">
            <v>22011756</v>
          </cell>
          <cell r="C330" t="str">
            <v>JAEGER</v>
          </cell>
          <cell r="D330" t="str">
            <v>THOMAS</v>
          </cell>
          <cell r="E330">
            <v>2</v>
          </cell>
          <cell r="F330">
            <v>-5</v>
          </cell>
        </row>
        <row r="331">
          <cell r="B331">
            <v>22110716</v>
          </cell>
          <cell r="C331" t="str">
            <v>JAEGER</v>
          </cell>
          <cell r="D331" t="str">
            <v>TRISTAN</v>
          </cell>
          <cell r="E331">
            <v>8</v>
          </cell>
          <cell r="F331">
            <v>-16</v>
          </cell>
        </row>
        <row r="332">
          <cell r="B332">
            <v>22001511</v>
          </cell>
          <cell r="C332" t="str">
            <v>JANON</v>
          </cell>
          <cell r="D332" t="str">
            <v>MARIE</v>
          </cell>
          <cell r="E332">
            <v>7</v>
          </cell>
          <cell r="F332" t="str">
            <v>ABI</v>
          </cell>
        </row>
        <row r="333">
          <cell r="B333">
            <v>22008976</v>
          </cell>
          <cell r="C333" t="str">
            <v>JAUSS</v>
          </cell>
          <cell r="D333" t="str">
            <v>FABIEN</v>
          </cell>
          <cell r="E333">
            <v>3</v>
          </cell>
          <cell r="F333" t="str">
            <v>ABI</v>
          </cell>
        </row>
        <row r="334">
          <cell r="B334">
            <v>22112459</v>
          </cell>
          <cell r="C334" t="str">
            <v>JAVOIS</v>
          </cell>
          <cell r="D334" t="str">
            <v>YANIS</v>
          </cell>
          <cell r="E334">
            <v>8</v>
          </cell>
          <cell r="F334">
            <v>4</v>
          </cell>
        </row>
        <row r="335">
          <cell r="B335">
            <v>22010640</v>
          </cell>
          <cell r="C335" t="str">
            <v>JEAN DIT CADET</v>
          </cell>
          <cell r="D335" t="str">
            <v>TIÉFEN</v>
          </cell>
          <cell r="E335">
            <v>8</v>
          </cell>
          <cell r="F335">
            <v>-26</v>
          </cell>
        </row>
        <row r="336">
          <cell r="B336">
            <v>22004211</v>
          </cell>
          <cell r="C336" t="str">
            <v>JEHL</v>
          </cell>
          <cell r="D336" t="str">
            <v>SWANN</v>
          </cell>
          <cell r="E336">
            <v>2</v>
          </cell>
          <cell r="F336" t="str">
            <v>ABI</v>
          </cell>
        </row>
        <row r="337">
          <cell r="B337">
            <v>22111076</v>
          </cell>
          <cell r="C337" t="str">
            <v>JNIBI</v>
          </cell>
          <cell r="D337" t="str">
            <v>NAOUFAL</v>
          </cell>
          <cell r="E337">
            <v>8</v>
          </cell>
          <cell r="F337">
            <v>-5</v>
          </cell>
        </row>
        <row r="338">
          <cell r="B338">
            <v>22104624</v>
          </cell>
          <cell r="C338" t="str">
            <v>JOBERT</v>
          </cell>
          <cell r="D338" t="str">
            <v>NOÉ</v>
          </cell>
          <cell r="E338">
            <v>8</v>
          </cell>
          <cell r="F338">
            <v>-2</v>
          </cell>
        </row>
        <row r="339">
          <cell r="B339">
            <v>22114866</v>
          </cell>
          <cell r="C339" t="str">
            <v>JOECKLE</v>
          </cell>
          <cell r="D339" t="str">
            <v>ALEXIS</v>
          </cell>
          <cell r="E339">
            <v>10</v>
          </cell>
          <cell r="F339">
            <v>-5</v>
          </cell>
        </row>
        <row r="340">
          <cell r="B340">
            <v>22017921</v>
          </cell>
          <cell r="C340" t="str">
            <v>JULIAN</v>
          </cell>
          <cell r="D340" t="str">
            <v>AMÉLIE</v>
          </cell>
          <cell r="E340">
            <v>6</v>
          </cell>
          <cell r="F340">
            <v>-5</v>
          </cell>
        </row>
        <row r="341">
          <cell r="B341">
            <v>22108619</v>
          </cell>
          <cell r="C341" t="str">
            <v>JULIARD</v>
          </cell>
          <cell r="D341" t="str">
            <v>JURANE</v>
          </cell>
          <cell r="E341">
            <v>7</v>
          </cell>
          <cell r="F341">
            <v>-7</v>
          </cell>
        </row>
        <row r="342">
          <cell r="B342">
            <v>22109855</v>
          </cell>
          <cell r="C342" t="str">
            <v>JULIEN</v>
          </cell>
          <cell r="D342" t="str">
            <v>ALEXIS</v>
          </cell>
          <cell r="E342">
            <v>1</v>
          </cell>
          <cell r="F342">
            <v>-14</v>
          </cell>
        </row>
        <row r="343">
          <cell r="B343">
            <v>22110337</v>
          </cell>
          <cell r="C343" t="str">
            <v>KAAG</v>
          </cell>
          <cell r="D343" t="str">
            <v>FRANCOIS</v>
          </cell>
          <cell r="E343">
            <v>7</v>
          </cell>
          <cell r="F343">
            <v>-24</v>
          </cell>
        </row>
        <row r="344">
          <cell r="B344">
            <v>22001627</v>
          </cell>
          <cell r="C344" t="str">
            <v>KABAOGLU</v>
          </cell>
          <cell r="D344" t="str">
            <v>SALEH</v>
          </cell>
          <cell r="E344">
            <v>8</v>
          </cell>
          <cell r="F344">
            <v>-12</v>
          </cell>
        </row>
        <row r="345">
          <cell r="B345">
            <v>22111402</v>
          </cell>
          <cell r="C345" t="str">
            <v>KAMMERER</v>
          </cell>
          <cell r="D345" t="str">
            <v>LOLA</v>
          </cell>
          <cell r="E345">
            <v>5</v>
          </cell>
          <cell r="F345">
            <v>-11</v>
          </cell>
        </row>
        <row r="346">
          <cell r="B346">
            <v>22110444</v>
          </cell>
          <cell r="C346" t="str">
            <v>KAMPER</v>
          </cell>
          <cell r="D346" t="str">
            <v>GAËL</v>
          </cell>
          <cell r="E346">
            <v>5</v>
          </cell>
          <cell r="F346">
            <v>2</v>
          </cell>
        </row>
        <row r="347">
          <cell r="B347">
            <v>22002602</v>
          </cell>
          <cell r="C347" t="str">
            <v>KARA</v>
          </cell>
          <cell r="D347" t="str">
            <v>LAHOUNA</v>
          </cell>
          <cell r="E347">
            <v>9</v>
          </cell>
          <cell r="F347" t="str">
            <v>ABI</v>
          </cell>
        </row>
        <row r="348">
          <cell r="B348">
            <v>22110966</v>
          </cell>
          <cell r="C348" t="str">
            <v>KARTAL</v>
          </cell>
          <cell r="D348" t="str">
            <v>METIN</v>
          </cell>
          <cell r="E348">
            <v>8</v>
          </cell>
          <cell r="F348" t="str">
            <v>ABI</v>
          </cell>
        </row>
        <row r="349">
          <cell r="B349">
            <v>22014863</v>
          </cell>
          <cell r="C349" t="str">
            <v>KASPER</v>
          </cell>
          <cell r="D349" t="str">
            <v>SAMUEL</v>
          </cell>
          <cell r="E349">
            <v>2</v>
          </cell>
          <cell r="F349" t="str">
            <v>ABI</v>
          </cell>
        </row>
        <row r="350">
          <cell r="B350">
            <v>22010605</v>
          </cell>
          <cell r="C350" t="str">
            <v>KAUFFMANN</v>
          </cell>
          <cell r="D350" t="str">
            <v>IROY</v>
          </cell>
          <cell r="E350">
            <v>10</v>
          </cell>
          <cell r="F350" t="str">
            <v>ABI</v>
          </cell>
        </row>
        <row r="351">
          <cell r="B351">
            <v>22001927</v>
          </cell>
          <cell r="C351" t="str">
            <v>KEIFLIN</v>
          </cell>
          <cell r="D351" t="str">
            <v>ALEXIS</v>
          </cell>
          <cell r="E351">
            <v>5</v>
          </cell>
          <cell r="F351" t="str">
            <v>ABI</v>
          </cell>
        </row>
        <row r="352">
          <cell r="B352">
            <v>22109570</v>
          </cell>
          <cell r="C352" t="str">
            <v>KELLER</v>
          </cell>
          <cell r="D352" t="str">
            <v>ALEXANDRE</v>
          </cell>
          <cell r="E352">
            <v>2</v>
          </cell>
          <cell r="F352">
            <v>3</v>
          </cell>
        </row>
        <row r="353">
          <cell r="B353">
            <v>22001333</v>
          </cell>
          <cell r="C353" t="str">
            <v>KELLNER</v>
          </cell>
          <cell r="D353" t="str">
            <v>MATTEO</v>
          </cell>
          <cell r="E353">
            <v>5</v>
          </cell>
          <cell r="F353" t="str">
            <v>ABI</v>
          </cell>
        </row>
        <row r="354">
          <cell r="B354">
            <v>22102671</v>
          </cell>
          <cell r="C354" t="str">
            <v>KHANNAT</v>
          </cell>
          <cell r="D354" t="str">
            <v>YOUNES</v>
          </cell>
          <cell r="E354">
            <v>8</v>
          </cell>
          <cell r="F354" t="str">
            <v>DSP</v>
          </cell>
        </row>
        <row r="355">
          <cell r="B355">
            <v>22111770</v>
          </cell>
          <cell r="C355" t="str">
            <v>KHELLAF</v>
          </cell>
          <cell r="D355" t="str">
            <v>SID AHMED</v>
          </cell>
          <cell r="E355">
            <v>7</v>
          </cell>
          <cell r="F355">
            <v>-6</v>
          </cell>
        </row>
        <row r="356">
          <cell r="B356">
            <v>22010022</v>
          </cell>
          <cell r="C356" t="str">
            <v>KHELLAFI</v>
          </cell>
          <cell r="D356" t="str">
            <v>YOUNESS</v>
          </cell>
          <cell r="E356">
            <v>8</v>
          </cell>
          <cell r="F356">
            <v>-20</v>
          </cell>
        </row>
        <row r="357">
          <cell r="B357">
            <v>22002112</v>
          </cell>
          <cell r="C357" t="str">
            <v>KHEMIS</v>
          </cell>
          <cell r="D357" t="str">
            <v>MERLIN</v>
          </cell>
          <cell r="E357">
            <v>4</v>
          </cell>
          <cell r="F357" t="str">
            <v>ABI</v>
          </cell>
        </row>
        <row r="358">
          <cell r="B358">
            <v>22014733</v>
          </cell>
          <cell r="C358" t="str">
            <v>KHODIKHUZHAEV</v>
          </cell>
          <cell r="D358" t="str">
            <v>AMIRBEK</v>
          </cell>
          <cell r="E358">
            <v>8</v>
          </cell>
          <cell r="F358" t="str">
            <v>ABI</v>
          </cell>
        </row>
        <row r="359">
          <cell r="B359">
            <v>22112958</v>
          </cell>
          <cell r="C359" t="str">
            <v>KIEFER</v>
          </cell>
          <cell r="D359" t="str">
            <v>PHILIPPE</v>
          </cell>
          <cell r="E359">
            <v>7</v>
          </cell>
          <cell r="F359">
            <v>-28</v>
          </cell>
        </row>
        <row r="360">
          <cell r="B360">
            <v>22001122</v>
          </cell>
          <cell r="C360" t="str">
            <v>KIEFFER</v>
          </cell>
          <cell r="D360" t="str">
            <v>MATHIEU</v>
          </cell>
          <cell r="E360">
            <v>5</v>
          </cell>
          <cell r="F360" t="str">
            <v>ABI</v>
          </cell>
        </row>
        <row r="361">
          <cell r="B361">
            <v>22108860</v>
          </cell>
          <cell r="C361" t="str">
            <v>KIEFFER</v>
          </cell>
          <cell r="D361" t="str">
            <v>MAUD</v>
          </cell>
          <cell r="E361">
            <v>5</v>
          </cell>
          <cell r="F361">
            <v>3</v>
          </cell>
        </row>
        <row r="362">
          <cell r="B362">
            <v>22104125</v>
          </cell>
          <cell r="C362" t="str">
            <v>KIENTZLER</v>
          </cell>
          <cell r="D362" t="str">
            <v>ALEXANDRE</v>
          </cell>
          <cell r="E362">
            <v>8</v>
          </cell>
          <cell r="F362">
            <v>-5</v>
          </cell>
        </row>
        <row r="363">
          <cell r="B363">
            <v>22017548</v>
          </cell>
          <cell r="C363" t="str">
            <v>KILIC</v>
          </cell>
          <cell r="D363" t="str">
            <v>CEMANUR</v>
          </cell>
          <cell r="E363">
            <v>6</v>
          </cell>
          <cell r="F363">
            <v>5</v>
          </cell>
        </row>
        <row r="364">
          <cell r="B364">
            <v>22119635</v>
          </cell>
          <cell r="C364" t="str">
            <v>KIPPELEN</v>
          </cell>
          <cell r="D364" t="str">
            <v>FABIEN</v>
          </cell>
          <cell r="E364">
            <v>10</v>
          </cell>
          <cell r="F364">
            <v>1</v>
          </cell>
        </row>
        <row r="365">
          <cell r="B365">
            <v>22102255</v>
          </cell>
          <cell r="C365" t="str">
            <v>KLEIN</v>
          </cell>
          <cell r="D365" t="str">
            <v>MEHDI</v>
          </cell>
          <cell r="E365">
            <v>5</v>
          </cell>
          <cell r="F365" t="str">
            <v>ABI</v>
          </cell>
        </row>
        <row r="366">
          <cell r="B366">
            <v>22004751</v>
          </cell>
          <cell r="C366" t="str">
            <v>KLEINMANN</v>
          </cell>
          <cell r="D366" t="str">
            <v>THÉO</v>
          </cell>
          <cell r="E366">
            <v>5</v>
          </cell>
          <cell r="F366" t="str">
            <v>ABI</v>
          </cell>
        </row>
        <row r="367">
          <cell r="B367">
            <v>22005623</v>
          </cell>
          <cell r="C367" t="str">
            <v>KNOPPERS</v>
          </cell>
          <cell r="D367" t="str">
            <v>GWENN</v>
          </cell>
          <cell r="E367">
            <v>3</v>
          </cell>
          <cell r="F367" t="str">
            <v>ABI</v>
          </cell>
        </row>
        <row r="368">
          <cell r="B368">
            <v>22109023</v>
          </cell>
          <cell r="C368" t="str">
            <v>KOENIG</v>
          </cell>
          <cell r="D368" t="str">
            <v>ANITA</v>
          </cell>
          <cell r="E368">
            <v>8</v>
          </cell>
          <cell r="F368">
            <v>8</v>
          </cell>
        </row>
        <row r="369">
          <cell r="B369">
            <v>22009622</v>
          </cell>
          <cell r="C369" t="str">
            <v>KOENIG</v>
          </cell>
          <cell r="D369" t="str">
            <v>LARA</v>
          </cell>
          <cell r="E369">
            <v>5</v>
          </cell>
          <cell r="F369">
            <v>-12.5</v>
          </cell>
        </row>
        <row r="370">
          <cell r="B370">
            <v>22005110</v>
          </cell>
          <cell r="C370" t="str">
            <v>KOERCKEL</v>
          </cell>
          <cell r="D370" t="str">
            <v>TOM</v>
          </cell>
          <cell r="E370">
            <v>5</v>
          </cell>
          <cell r="F370" t="str">
            <v>ABI</v>
          </cell>
        </row>
        <row r="371">
          <cell r="B371">
            <v>22112357</v>
          </cell>
          <cell r="C371" t="str">
            <v>KOKO</v>
          </cell>
          <cell r="D371" t="str">
            <v>MARC-EMMANUEL</v>
          </cell>
          <cell r="E371">
            <v>9</v>
          </cell>
          <cell r="F371">
            <v>0</v>
          </cell>
        </row>
        <row r="372">
          <cell r="B372">
            <v>22106643</v>
          </cell>
          <cell r="C372" t="str">
            <v>KOLHEB</v>
          </cell>
          <cell r="D372" t="str">
            <v>ANTONIN</v>
          </cell>
          <cell r="E372">
            <v>6</v>
          </cell>
          <cell r="F372">
            <v>-1</v>
          </cell>
        </row>
        <row r="373">
          <cell r="B373">
            <v>21814620</v>
          </cell>
          <cell r="C373" t="str">
            <v>KONSTANTINIDIS</v>
          </cell>
          <cell r="D373" t="str">
            <v>LIO</v>
          </cell>
          <cell r="E373">
            <v>2</v>
          </cell>
          <cell r="F373">
            <v>5</v>
          </cell>
        </row>
        <row r="374">
          <cell r="B374">
            <v>22004175</v>
          </cell>
          <cell r="C374" t="str">
            <v>KOUADJIA</v>
          </cell>
          <cell r="D374" t="str">
            <v>ZENO</v>
          </cell>
          <cell r="E374">
            <v>1</v>
          </cell>
          <cell r="F374" t="str">
            <v>ABI</v>
          </cell>
        </row>
        <row r="375">
          <cell r="B375">
            <v>22104781</v>
          </cell>
          <cell r="C375" t="str">
            <v>KRAEMER</v>
          </cell>
          <cell r="D375" t="str">
            <v>XAVIER</v>
          </cell>
          <cell r="E375">
            <v>4</v>
          </cell>
          <cell r="F375">
            <v>-8</v>
          </cell>
        </row>
        <row r="376">
          <cell r="B376">
            <v>22108485</v>
          </cell>
          <cell r="C376" t="str">
            <v>KRATZ</v>
          </cell>
          <cell r="D376" t="str">
            <v>ALEXIS</v>
          </cell>
          <cell r="E376">
            <v>5</v>
          </cell>
          <cell r="F376">
            <v>-6</v>
          </cell>
        </row>
        <row r="377">
          <cell r="B377">
            <v>22102375</v>
          </cell>
          <cell r="C377" t="str">
            <v>KRIER</v>
          </cell>
          <cell r="D377" t="str">
            <v>LEON</v>
          </cell>
          <cell r="E377">
            <v>3</v>
          </cell>
          <cell r="F377">
            <v>-13</v>
          </cell>
        </row>
        <row r="378">
          <cell r="B378">
            <v>22109745</v>
          </cell>
          <cell r="C378" t="str">
            <v>KRIKA</v>
          </cell>
          <cell r="D378" t="str">
            <v>BILAL</v>
          </cell>
          <cell r="E378">
            <v>10</v>
          </cell>
          <cell r="F378" t="str">
            <v>ABI</v>
          </cell>
        </row>
        <row r="379">
          <cell r="B379">
            <v>22016064</v>
          </cell>
          <cell r="C379" t="str">
            <v>KUHN</v>
          </cell>
          <cell r="D379" t="str">
            <v>STAN</v>
          </cell>
          <cell r="E379">
            <v>7</v>
          </cell>
          <cell r="F379" t="str">
            <v>ABI</v>
          </cell>
        </row>
        <row r="380">
          <cell r="B380">
            <v>22108993</v>
          </cell>
          <cell r="C380" t="str">
            <v>KUHNER</v>
          </cell>
          <cell r="D380" t="str">
            <v>ELSA</v>
          </cell>
          <cell r="E380">
            <v>4</v>
          </cell>
          <cell r="F380">
            <v>13</v>
          </cell>
        </row>
        <row r="381">
          <cell r="B381">
            <v>22111706</v>
          </cell>
          <cell r="C381" t="str">
            <v>KUMULIA</v>
          </cell>
          <cell r="D381" t="str">
            <v>DERRICK</v>
          </cell>
          <cell r="E381">
            <v>7</v>
          </cell>
          <cell r="F381">
            <v>7</v>
          </cell>
        </row>
        <row r="382">
          <cell r="B382">
            <v>22111578</v>
          </cell>
          <cell r="C382" t="str">
            <v>LA FERRARA</v>
          </cell>
          <cell r="D382" t="str">
            <v>MATHIAS</v>
          </cell>
          <cell r="E382">
            <v>9</v>
          </cell>
          <cell r="F382">
            <v>8</v>
          </cell>
        </row>
        <row r="383">
          <cell r="B383">
            <v>22111830</v>
          </cell>
          <cell r="C383" t="str">
            <v>LA LEGGIA</v>
          </cell>
          <cell r="D383" t="str">
            <v>SIMONE</v>
          </cell>
          <cell r="E383">
            <v>9</v>
          </cell>
          <cell r="F383">
            <v>-16</v>
          </cell>
        </row>
        <row r="384">
          <cell r="B384">
            <v>22001092</v>
          </cell>
          <cell r="C384" t="str">
            <v>LA LOGGIA</v>
          </cell>
          <cell r="D384" t="str">
            <v>ELLIOTT</v>
          </cell>
          <cell r="E384">
            <v>5</v>
          </cell>
          <cell r="F384">
            <v>-15</v>
          </cell>
        </row>
        <row r="385">
          <cell r="B385">
            <v>22105635</v>
          </cell>
          <cell r="C385" t="str">
            <v>LACK</v>
          </cell>
          <cell r="D385" t="str">
            <v>AXEL</v>
          </cell>
          <cell r="E385">
            <v>10</v>
          </cell>
          <cell r="F385">
            <v>0</v>
          </cell>
        </row>
        <row r="386">
          <cell r="B386">
            <v>22105676</v>
          </cell>
          <cell r="C386" t="str">
            <v>LAGANNE</v>
          </cell>
          <cell r="D386" t="str">
            <v>GABIN</v>
          </cell>
          <cell r="E386">
            <v>9</v>
          </cell>
          <cell r="F386">
            <v>-8</v>
          </cell>
        </row>
        <row r="387">
          <cell r="B387">
            <v>22118189</v>
          </cell>
          <cell r="C387" t="str">
            <v>LAHRAOUI</v>
          </cell>
          <cell r="D387" t="str">
            <v>YOUSSEF</v>
          </cell>
          <cell r="E387">
            <v>9</v>
          </cell>
          <cell r="F387">
            <v>-24</v>
          </cell>
        </row>
        <row r="388">
          <cell r="B388">
            <v>22100199</v>
          </cell>
          <cell r="C388" t="str">
            <v>LAKIS</v>
          </cell>
          <cell r="D388" t="str">
            <v>FIRAS</v>
          </cell>
          <cell r="E388">
            <v>10</v>
          </cell>
          <cell r="F388">
            <v>6</v>
          </cell>
        </row>
        <row r="389">
          <cell r="B389">
            <v>22118566</v>
          </cell>
          <cell r="C389" t="str">
            <v>LAMBONI</v>
          </cell>
          <cell r="D389" t="str">
            <v>GEOFFREY-YOBE</v>
          </cell>
          <cell r="E389">
            <v>6</v>
          </cell>
          <cell r="F389">
            <v>-11</v>
          </cell>
        </row>
        <row r="390">
          <cell r="B390">
            <v>22000928</v>
          </cell>
          <cell r="C390" t="str">
            <v>LAMBOUR</v>
          </cell>
          <cell r="D390" t="str">
            <v>EMMA</v>
          </cell>
          <cell r="E390">
            <v>4</v>
          </cell>
          <cell r="F390" t="str">
            <v>ABI</v>
          </cell>
        </row>
        <row r="391">
          <cell r="B391">
            <v>22104197</v>
          </cell>
          <cell r="C391" t="str">
            <v>LAMOUCHE</v>
          </cell>
          <cell r="D391" t="str">
            <v>CÉCILE</v>
          </cell>
          <cell r="E391">
            <v>5</v>
          </cell>
          <cell r="F391">
            <v>7</v>
          </cell>
        </row>
        <row r="392">
          <cell r="B392">
            <v>22105432</v>
          </cell>
          <cell r="C392" t="str">
            <v>LANASPÈZE</v>
          </cell>
          <cell r="D392" t="str">
            <v>CLÉMENTINE</v>
          </cell>
          <cell r="E392">
            <v>10</v>
          </cell>
          <cell r="F392">
            <v>-17</v>
          </cell>
        </row>
        <row r="393">
          <cell r="B393">
            <v>22101642</v>
          </cell>
          <cell r="C393" t="str">
            <v>LANDAUER</v>
          </cell>
          <cell r="D393" t="str">
            <v>GUILLAUME</v>
          </cell>
          <cell r="E393">
            <v>7</v>
          </cell>
          <cell r="F393">
            <v>-9</v>
          </cell>
        </row>
        <row r="394">
          <cell r="B394">
            <v>22016691</v>
          </cell>
          <cell r="C394" t="str">
            <v>LANDOLFO</v>
          </cell>
          <cell r="D394" t="str">
            <v>DONATO</v>
          </cell>
          <cell r="E394">
            <v>1</v>
          </cell>
          <cell r="F394" t="str">
            <v>ABI</v>
          </cell>
        </row>
        <row r="395">
          <cell r="B395">
            <v>22109131</v>
          </cell>
          <cell r="C395" t="str">
            <v>LANG</v>
          </cell>
          <cell r="D395" t="str">
            <v>BAPTISTE</v>
          </cell>
          <cell r="E395">
            <v>8</v>
          </cell>
          <cell r="F395">
            <v>-30</v>
          </cell>
        </row>
        <row r="396">
          <cell r="B396">
            <v>22112718</v>
          </cell>
          <cell r="C396" t="str">
            <v>LARCHE</v>
          </cell>
          <cell r="D396" t="str">
            <v>YOHAN</v>
          </cell>
          <cell r="E396">
            <v>1</v>
          </cell>
          <cell r="F396">
            <v>0</v>
          </cell>
        </row>
        <row r="397">
          <cell r="B397">
            <v>22119492</v>
          </cell>
          <cell r="C397" t="str">
            <v>LAROCHELLE</v>
          </cell>
          <cell r="D397" t="str">
            <v>THEO</v>
          </cell>
          <cell r="E397">
            <v>7</v>
          </cell>
          <cell r="F397">
            <v>-25</v>
          </cell>
        </row>
        <row r="398">
          <cell r="B398">
            <v>22104175</v>
          </cell>
          <cell r="C398" t="str">
            <v>LASAK</v>
          </cell>
          <cell r="D398" t="str">
            <v>ADAM</v>
          </cell>
          <cell r="E398">
            <v>4</v>
          </cell>
          <cell r="F398">
            <v>4</v>
          </cell>
        </row>
        <row r="399">
          <cell r="B399">
            <v>22109621</v>
          </cell>
          <cell r="C399" t="str">
            <v>LAUGEL</v>
          </cell>
          <cell r="D399" t="str">
            <v>NATHAN</v>
          </cell>
          <cell r="E399">
            <v>7</v>
          </cell>
          <cell r="F399" t="str">
            <v>ABI</v>
          </cell>
        </row>
        <row r="400">
          <cell r="B400">
            <v>22111580</v>
          </cell>
          <cell r="C400" t="str">
            <v>LAYMAND</v>
          </cell>
          <cell r="D400" t="str">
            <v>EWAN</v>
          </cell>
          <cell r="E400">
            <v>6</v>
          </cell>
          <cell r="F400">
            <v>-6</v>
          </cell>
        </row>
        <row r="401">
          <cell r="B401">
            <v>22009343</v>
          </cell>
          <cell r="C401" t="str">
            <v>LAZRAQUE</v>
          </cell>
          <cell r="D401" t="str">
            <v>JAWED</v>
          </cell>
          <cell r="E401">
            <v>5</v>
          </cell>
          <cell r="F401">
            <v>2</v>
          </cell>
        </row>
        <row r="402">
          <cell r="B402">
            <v>22008859</v>
          </cell>
          <cell r="C402" t="str">
            <v>LE NAGARD</v>
          </cell>
          <cell r="D402" t="str">
            <v>THIBAUT</v>
          </cell>
          <cell r="E402">
            <v>3</v>
          </cell>
          <cell r="F402" t="str">
            <v>ABI</v>
          </cell>
        </row>
        <row r="403">
          <cell r="B403">
            <v>22105266</v>
          </cell>
          <cell r="C403" t="str">
            <v>LÉA</v>
          </cell>
          <cell r="D403" t="str">
            <v>BRYANO</v>
          </cell>
          <cell r="E403">
            <v>8</v>
          </cell>
          <cell r="F403">
            <v>-2</v>
          </cell>
        </row>
        <row r="404">
          <cell r="B404">
            <v>22107254</v>
          </cell>
          <cell r="C404" t="str">
            <v>LECCA</v>
          </cell>
          <cell r="D404" t="str">
            <v>THOMAS</v>
          </cell>
          <cell r="E404">
            <v>7</v>
          </cell>
          <cell r="F404">
            <v>0</v>
          </cell>
        </row>
        <row r="405">
          <cell r="B405">
            <v>22013263</v>
          </cell>
          <cell r="C405" t="str">
            <v>LECCE</v>
          </cell>
          <cell r="D405" t="str">
            <v>BAPTISTE</v>
          </cell>
          <cell r="E405">
            <v>1</v>
          </cell>
          <cell r="F405" t="str">
            <v>ABI</v>
          </cell>
        </row>
        <row r="406">
          <cell r="B406">
            <v>22103270</v>
          </cell>
          <cell r="C406" t="str">
            <v>LECHNER</v>
          </cell>
          <cell r="D406" t="str">
            <v>LUCAS</v>
          </cell>
          <cell r="E406">
            <v>6</v>
          </cell>
          <cell r="F406">
            <v>-13</v>
          </cell>
        </row>
        <row r="407">
          <cell r="B407">
            <v>22106506</v>
          </cell>
          <cell r="C407" t="str">
            <v>LEDRU</v>
          </cell>
          <cell r="D407" t="str">
            <v>NOE</v>
          </cell>
          <cell r="E407">
            <v>9</v>
          </cell>
          <cell r="F407">
            <v>-3</v>
          </cell>
        </row>
        <row r="408">
          <cell r="B408">
            <v>22102926</v>
          </cell>
          <cell r="C408" t="str">
            <v>LEGER</v>
          </cell>
          <cell r="D408" t="str">
            <v>CORENTIN</v>
          </cell>
          <cell r="E408">
            <v>3</v>
          </cell>
          <cell r="F408" t="str">
            <v>test non fait</v>
          </cell>
        </row>
        <row r="409">
          <cell r="B409">
            <v>22108937</v>
          </cell>
          <cell r="C409" t="str">
            <v>LEICHTENBERG</v>
          </cell>
          <cell r="D409" t="str">
            <v>BENOÎT</v>
          </cell>
          <cell r="E409">
            <v>7</v>
          </cell>
          <cell r="F409">
            <v>-5</v>
          </cell>
        </row>
        <row r="410">
          <cell r="B410">
            <v>22005085</v>
          </cell>
          <cell r="C410" t="str">
            <v>LEIPP</v>
          </cell>
          <cell r="D410" t="str">
            <v>CORENTIN</v>
          </cell>
          <cell r="E410">
            <v>1</v>
          </cell>
          <cell r="F410" t="str">
            <v>ABI</v>
          </cell>
        </row>
        <row r="411">
          <cell r="B411">
            <v>22123372</v>
          </cell>
          <cell r="C411" t="str">
            <v xml:space="preserve">LEKHNATI </v>
          </cell>
          <cell r="D411" t="str">
            <v>BADR</v>
          </cell>
          <cell r="E411">
            <v>10</v>
          </cell>
          <cell r="F411" t="str">
            <v>ABI</v>
          </cell>
        </row>
        <row r="412">
          <cell r="B412">
            <v>22005752</v>
          </cell>
          <cell r="C412" t="str">
            <v>LELIÈVRE</v>
          </cell>
          <cell r="D412" t="str">
            <v>JORIS</v>
          </cell>
          <cell r="E412">
            <v>4</v>
          </cell>
          <cell r="F412" t="str">
            <v>DSP</v>
          </cell>
        </row>
        <row r="413">
          <cell r="B413">
            <v>22107417</v>
          </cell>
          <cell r="C413" t="str">
            <v>LEMPEREUR</v>
          </cell>
          <cell r="D413" t="str">
            <v>ELWEN</v>
          </cell>
          <cell r="E413">
            <v>6</v>
          </cell>
          <cell r="F413">
            <v>-8</v>
          </cell>
        </row>
        <row r="414">
          <cell r="B414">
            <v>22120079</v>
          </cell>
          <cell r="C414" t="str">
            <v>LEMPEREUR</v>
          </cell>
          <cell r="D414" t="str">
            <v>LOÏC</v>
          </cell>
          <cell r="E414">
            <v>7</v>
          </cell>
          <cell r="F414">
            <v>1</v>
          </cell>
        </row>
        <row r="415">
          <cell r="B415">
            <v>22114611</v>
          </cell>
          <cell r="C415" t="str">
            <v>LERSCH</v>
          </cell>
          <cell r="D415" t="str">
            <v>MATEO</v>
          </cell>
          <cell r="E415">
            <v>8</v>
          </cell>
          <cell r="F415" t="str">
            <v>ABI</v>
          </cell>
        </row>
        <row r="416">
          <cell r="B416">
            <v>22107550</v>
          </cell>
          <cell r="C416" t="str">
            <v>LESCOUT</v>
          </cell>
          <cell r="D416" t="str">
            <v>ROBIN</v>
          </cell>
          <cell r="E416">
            <v>1</v>
          </cell>
          <cell r="F416">
            <v>-4</v>
          </cell>
        </row>
        <row r="417">
          <cell r="B417">
            <v>22109554</v>
          </cell>
          <cell r="C417" t="str">
            <v>LESCOUTE</v>
          </cell>
          <cell r="D417" t="str">
            <v>DJIBRIL</v>
          </cell>
          <cell r="E417">
            <v>10</v>
          </cell>
          <cell r="F417">
            <v>-15</v>
          </cell>
        </row>
        <row r="418">
          <cell r="B418">
            <v>22108132</v>
          </cell>
          <cell r="C418" t="str">
            <v>LESNIAK</v>
          </cell>
          <cell r="D418" t="str">
            <v>BAPTISTE</v>
          </cell>
          <cell r="E418">
            <v>9</v>
          </cell>
          <cell r="F418">
            <v>-7</v>
          </cell>
        </row>
        <row r="419">
          <cell r="B419">
            <v>21909616</v>
          </cell>
          <cell r="C419" t="str">
            <v>LEVACHER</v>
          </cell>
          <cell r="D419" t="str">
            <v>FABIEN</v>
          </cell>
          <cell r="E419">
            <v>3</v>
          </cell>
          <cell r="F419" t="str">
            <v>ABI</v>
          </cell>
        </row>
        <row r="420">
          <cell r="B420">
            <v>21913775</v>
          </cell>
          <cell r="C420" t="str">
            <v>LIDIN</v>
          </cell>
          <cell r="D420" t="str">
            <v>LUCAS</v>
          </cell>
          <cell r="E420">
            <v>3</v>
          </cell>
          <cell r="F420">
            <v>-8</v>
          </cell>
        </row>
        <row r="421">
          <cell r="B421">
            <v>22103157</v>
          </cell>
          <cell r="C421" t="str">
            <v>LIEBER</v>
          </cell>
          <cell r="D421" t="str">
            <v>NOAH</v>
          </cell>
          <cell r="E421">
            <v>3</v>
          </cell>
          <cell r="F421">
            <v>0</v>
          </cell>
        </row>
        <row r="422">
          <cell r="B422">
            <v>22111846</v>
          </cell>
          <cell r="C422" t="str">
            <v>LIENHARD</v>
          </cell>
          <cell r="D422" t="str">
            <v>TITOUAN</v>
          </cell>
          <cell r="E422">
            <v>2</v>
          </cell>
          <cell r="F422">
            <v>10</v>
          </cell>
        </row>
        <row r="423">
          <cell r="B423">
            <v>22104657</v>
          </cell>
          <cell r="C423" t="str">
            <v>LINDAUER</v>
          </cell>
          <cell r="D423" t="str">
            <v>EMMA</v>
          </cell>
          <cell r="E423">
            <v>1</v>
          </cell>
          <cell r="F423">
            <v>0</v>
          </cell>
        </row>
        <row r="424">
          <cell r="B424">
            <v>22013728</v>
          </cell>
          <cell r="C424" t="str">
            <v>LIROT</v>
          </cell>
          <cell r="D424" t="str">
            <v>BAPTISTE</v>
          </cell>
          <cell r="E424">
            <v>4</v>
          </cell>
          <cell r="F424">
            <v>-14</v>
          </cell>
        </row>
        <row r="425">
          <cell r="B425">
            <v>22100209</v>
          </cell>
          <cell r="C425" t="str">
            <v>LO</v>
          </cell>
          <cell r="D425" t="str">
            <v>THI LINA</v>
          </cell>
          <cell r="E425">
            <v>7</v>
          </cell>
          <cell r="F425">
            <v>11</v>
          </cell>
        </row>
        <row r="426">
          <cell r="B426">
            <v>22104610</v>
          </cell>
          <cell r="C426" t="str">
            <v>LOBSTEIN</v>
          </cell>
          <cell r="D426" t="str">
            <v>CHARLOTTE</v>
          </cell>
          <cell r="E426">
            <v>2</v>
          </cell>
          <cell r="F426">
            <v>8</v>
          </cell>
        </row>
        <row r="427">
          <cell r="B427">
            <v>21902474</v>
          </cell>
          <cell r="C427" t="str">
            <v>LOEHR</v>
          </cell>
          <cell r="D427" t="str">
            <v>PIERRICK</v>
          </cell>
          <cell r="E427">
            <v>2</v>
          </cell>
          <cell r="F427">
            <v>0</v>
          </cell>
        </row>
        <row r="428">
          <cell r="B428">
            <v>22112389</v>
          </cell>
          <cell r="C428" t="str">
            <v>LONGCHAMP</v>
          </cell>
          <cell r="D428" t="str">
            <v>CORENTIN</v>
          </cell>
          <cell r="E428">
            <v>1</v>
          </cell>
          <cell r="F428">
            <v>-7</v>
          </cell>
        </row>
        <row r="429">
          <cell r="B429">
            <v>22013061</v>
          </cell>
          <cell r="C429" t="str">
            <v>LOPEZ</v>
          </cell>
          <cell r="D429" t="str">
            <v>HUGO</v>
          </cell>
          <cell r="E429">
            <v>2</v>
          </cell>
          <cell r="F429" t="str">
            <v>ABI</v>
          </cell>
        </row>
        <row r="430">
          <cell r="B430">
            <v>22108036</v>
          </cell>
          <cell r="C430" t="str">
            <v>LORCET</v>
          </cell>
          <cell r="D430" t="str">
            <v>JOANE</v>
          </cell>
          <cell r="E430">
            <v>10</v>
          </cell>
          <cell r="F430">
            <v>9</v>
          </cell>
        </row>
        <row r="431">
          <cell r="B431">
            <v>22119799</v>
          </cell>
          <cell r="C431" t="str">
            <v>LOUBEN</v>
          </cell>
          <cell r="D431" t="str">
            <v>MOHAMED</v>
          </cell>
          <cell r="E431">
            <v>1</v>
          </cell>
          <cell r="F431" t="str">
            <v>ABI</v>
          </cell>
        </row>
        <row r="432">
          <cell r="B432">
            <v>22005358</v>
          </cell>
          <cell r="C432" t="str">
            <v>LOUCHE</v>
          </cell>
          <cell r="D432" t="str">
            <v>ÉRIC</v>
          </cell>
          <cell r="E432">
            <v>5</v>
          </cell>
          <cell r="F432" t="str">
            <v>ABI</v>
          </cell>
        </row>
        <row r="433">
          <cell r="B433">
            <v>22106315</v>
          </cell>
          <cell r="C433" t="str">
            <v>LOUKARIF</v>
          </cell>
          <cell r="D433" t="str">
            <v>NASSIM</v>
          </cell>
          <cell r="E433">
            <v>2</v>
          </cell>
          <cell r="F433">
            <v>4</v>
          </cell>
        </row>
        <row r="434">
          <cell r="B434">
            <v>22120237</v>
          </cell>
          <cell r="C434" t="str">
            <v>LOURENCO</v>
          </cell>
          <cell r="D434" t="str">
            <v>MANON</v>
          </cell>
          <cell r="E434">
            <v>6</v>
          </cell>
          <cell r="F434">
            <v>0</v>
          </cell>
        </row>
        <row r="435">
          <cell r="B435">
            <v>22121273</v>
          </cell>
          <cell r="C435" t="str">
            <v>LOUX</v>
          </cell>
          <cell r="D435" t="str">
            <v>YANIS</v>
          </cell>
          <cell r="E435">
            <v>7</v>
          </cell>
          <cell r="F435">
            <v>-8</v>
          </cell>
        </row>
        <row r="436">
          <cell r="B436">
            <v>22111250</v>
          </cell>
          <cell r="C436" t="str">
            <v>LUDWILLER</v>
          </cell>
          <cell r="D436" t="str">
            <v>MATTÉO</v>
          </cell>
          <cell r="E436">
            <v>4</v>
          </cell>
          <cell r="F436">
            <v>2</v>
          </cell>
        </row>
        <row r="437">
          <cell r="B437">
            <v>22114512</v>
          </cell>
          <cell r="C437" t="str">
            <v>LUX</v>
          </cell>
          <cell r="D437" t="str">
            <v>EMMA</v>
          </cell>
          <cell r="E437">
            <v>4</v>
          </cell>
          <cell r="F437">
            <v>11</v>
          </cell>
        </row>
        <row r="438">
          <cell r="B438">
            <v>22107188</v>
          </cell>
          <cell r="C438" t="str">
            <v>LUX</v>
          </cell>
          <cell r="D438" t="str">
            <v>THÉO</v>
          </cell>
          <cell r="E438">
            <v>6</v>
          </cell>
          <cell r="F438">
            <v>-13</v>
          </cell>
        </row>
        <row r="439">
          <cell r="B439">
            <v>21909919</v>
          </cell>
          <cell r="C439" t="str">
            <v>LUZ DUARTE</v>
          </cell>
          <cell r="D439" t="str">
            <v>ALEXANDRE</v>
          </cell>
          <cell r="E439">
            <v>2</v>
          </cell>
          <cell r="F439" t="str">
            <v>ABI</v>
          </cell>
        </row>
        <row r="440">
          <cell r="B440">
            <v>22112554</v>
          </cell>
          <cell r="C440" t="str">
            <v>LUZOLO</v>
          </cell>
          <cell r="D440" t="str">
            <v>MEDI</v>
          </cell>
          <cell r="E440">
            <v>5</v>
          </cell>
          <cell r="F440">
            <v>-19</v>
          </cell>
        </row>
        <row r="441">
          <cell r="B441">
            <v>22110891</v>
          </cell>
          <cell r="C441" t="str">
            <v>LY</v>
          </cell>
          <cell r="D441" t="str">
            <v>ARNAUD</v>
          </cell>
          <cell r="E441">
            <v>5</v>
          </cell>
          <cell r="F441">
            <v>5</v>
          </cell>
        </row>
        <row r="442">
          <cell r="B442">
            <v>22009081</v>
          </cell>
          <cell r="C442" t="str">
            <v>LY</v>
          </cell>
          <cell r="D442" t="str">
            <v>JULIAN</v>
          </cell>
          <cell r="E442">
            <v>5</v>
          </cell>
          <cell r="F442" t="str">
            <v>ABI</v>
          </cell>
        </row>
        <row r="443">
          <cell r="B443">
            <v>22012704</v>
          </cell>
          <cell r="C443" t="str">
            <v>LY</v>
          </cell>
          <cell r="D443" t="str">
            <v>NICOLAS</v>
          </cell>
          <cell r="E443">
            <v>2</v>
          </cell>
          <cell r="F443">
            <v>-6</v>
          </cell>
        </row>
        <row r="444">
          <cell r="B444">
            <v>22105326</v>
          </cell>
          <cell r="C444" t="str">
            <v>MACK</v>
          </cell>
          <cell r="D444" t="str">
            <v>ZOÉ</v>
          </cell>
          <cell r="E444">
            <v>2</v>
          </cell>
          <cell r="F444">
            <v>1</v>
          </cell>
        </row>
        <row r="445">
          <cell r="B445">
            <v>22109605</v>
          </cell>
          <cell r="C445" t="str">
            <v>MACQUET-- BURGY</v>
          </cell>
          <cell r="D445" t="str">
            <v>LORENZO</v>
          </cell>
          <cell r="E445">
            <v>6</v>
          </cell>
          <cell r="F445">
            <v>0</v>
          </cell>
        </row>
        <row r="446">
          <cell r="B446">
            <v>22107442</v>
          </cell>
          <cell r="C446" t="str">
            <v>MAËS</v>
          </cell>
          <cell r="D446" t="str">
            <v>RAPHAËL</v>
          </cell>
          <cell r="E446">
            <v>10</v>
          </cell>
          <cell r="F446" t="str">
            <v>DSP</v>
          </cell>
        </row>
        <row r="447">
          <cell r="B447">
            <v>22108327</v>
          </cell>
          <cell r="C447" t="str">
            <v>MAGNE</v>
          </cell>
          <cell r="D447" t="str">
            <v>GLENN</v>
          </cell>
          <cell r="E447">
            <v>8</v>
          </cell>
          <cell r="F447">
            <v>-3</v>
          </cell>
        </row>
        <row r="448">
          <cell r="B448">
            <v>22102117</v>
          </cell>
          <cell r="C448" t="str">
            <v>MAGNE</v>
          </cell>
          <cell r="D448" t="str">
            <v>JOLAN</v>
          </cell>
          <cell r="E448">
            <v>5</v>
          </cell>
          <cell r="F448">
            <v>4</v>
          </cell>
        </row>
        <row r="449">
          <cell r="B449">
            <v>22009423</v>
          </cell>
          <cell r="C449" t="str">
            <v>MAGY</v>
          </cell>
          <cell r="D449" t="str">
            <v>LEONIE</v>
          </cell>
          <cell r="E449">
            <v>5</v>
          </cell>
          <cell r="F449" t="str">
            <v>ABI</v>
          </cell>
        </row>
        <row r="450">
          <cell r="B450">
            <v>22107011</v>
          </cell>
          <cell r="C450" t="str">
            <v>MAIGNANT</v>
          </cell>
          <cell r="D450" t="str">
            <v>AXEL</v>
          </cell>
          <cell r="E450">
            <v>2</v>
          </cell>
          <cell r="F450">
            <v>-9</v>
          </cell>
        </row>
        <row r="451">
          <cell r="B451">
            <v>22118732</v>
          </cell>
          <cell r="C451" t="str">
            <v>MAILLIER</v>
          </cell>
          <cell r="D451" t="str">
            <v>PAULINE</v>
          </cell>
          <cell r="E451">
            <v>6</v>
          </cell>
          <cell r="F451">
            <v>-3</v>
          </cell>
        </row>
        <row r="452">
          <cell r="B452">
            <v>22109311</v>
          </cell>
          <cell r="C452" t="str">
            <v>MAJRI</v>
          </cell>
          <cell r="D452" t="str">
            <v>ZOHRA</v>
          </cell>
          <cell r="E452">
            <v>1</v>
          </cell>
          <cell r="F452" t="str">
            <v>DSP</v>
          </cell>
        </row>
        <row r="453">
          <cell r="B453">
            <v>22105354</v>
          </cell>
          <cell r="C453" t="str">
            <v>MALELA</v>
          </cell>
          <cell r="D453" t="str">
            <v>TIMOTHÉE</v>
          </cell>
          <cell r="E453">
            <v>6</v>
          </cell>
          <cell r="F453">
            <v>3</v>
          </cell>
        </row>
        <row r="454">
          <cell r="B454">
            <v>22104403</v>
          </cell>
          <cell r="C454" t="str">
            <v>MALLEN</v>
          </cell>
          <cell r="D454" t="str">
            <v>LUCIE</v>
          </cell>
          <cell r="E454">
            <v>9</v>
          </cell>
          <cell r="F454">
            <v>0</v>
          </cell>
        </row>
        <row r="455">
          <cell r="B455">
            <v>22118437</v>
          </cell>
          <cell r="C455" t="str">
            <v>MAMA A</v>
          </cell>
          <cell r="D455" t="str">
            <v>NADIL</v>
          </cell>
          <cell r="E455">
            <v>2</v>
          </cell>
          <cell r="F455">
            <v>-5</v>
          </cell>
        </row>
        <row r="456">
          <cell r="B456">
            <v>22013616</v>
          </cell>
          <cell r="C456" t="str">
            <v>MARCHAIS</v>
          </cell>
          <cell r="D456" t="str">
            <v>LORINE</v>
          </cell>
          <cell r="E456">
            <v>3</v>
          </cell>
          <cell r="F456">
            <v>-20</v>
          </cell>
        </row>
        <row r="457">
          <cell r="B457">
            <v>22106196</v>
          </cell>
          <cell r="C457" t="str">
            <v>MARCHANDISE</v>
          </cell>
          <cell r="D457" t="str">
            <v>CÉLIAN</v>
          </cell>
          <cell r="E457">
            <v>10</v>
          </cell>
          <cell r="F457">
            <v>-5</v>
          </cell>
        </row>
        <row r="458">
          <cell r="B458">
            <v>22113430</v>
          </cell>
          <cell r="C458" t="str">
            <v>MARDIROSSIAN</v>
          </cell>
          <cell r="D458" t="str">
            <v>VAINA</v>
          </cell>
          <cell r="E458">
            <v>8</v>
          </cell>
          <cell r="F458">
            <v>-4</v>
          </cell>
        </row>
        <row r="459">
          <cell r="B459">
            <v>22011532</v>
          </cell>
          <cell r="C459" t="str">
            <v>MARIN</v>
          </cell>
          <cell r="D459" t="str">
            <v>GAUTHIER</v>
          </cell>
          <cell r="E459">
            <v>4</v>
          </cell>
          <cell r="F459" t="str">
            <v>ABI</v>
          </cell>
        </row>
        <row r="460">
          <cell r="B460">
            <v>22011096</v>
          </cell>
          <cell r="C460" t="str">
            <v>MARQUIS</v>
          </cell>
          <cell r="D460" t="str">
            <v>DORIANNE</v>
          </cell>
          <cell r="E460">
            <v>10</v>
          </cell>
          <cell r="F460">
            <v>0</v>
          </cell>
        </row>
        <row r="461">
          <cell r="B461">
            <v>22110343</v>
          </cell>
          <cell r="C461" t="str">
            <v>MARRIERE</v>
          </cell>
          <cell r="D461" t="str">
            <v>PIERRE</v>
          </cell>
          <cell r="E461">
            <v>1</v>
          </cell>
          <cell r="F461">
            <v>2</v>
          </cell>
        </row>
        <row r="462">
          <cell r="B462">
            <v>22108269</v>
          </cell>
          <cell r="C462" t="str">
            <v>MARSAL</v>
          </cell>
          <cell r="D462" t="str">
            <v>JULES</v>
          </cell>
          <cell r="E462">
            <v>5</v>
          </cell>
          <cell r="F462">
            <v>-28</v>
          </cell>
        </row>
        <row r="463">
          <cell r="B463">
            <v>22012585</v>
          </cell>
          <cell r="C463" t="str">
            <v>MARSAT</v>
          </cell>
          <cell r="D463" t="str">
            <v>FÉLIX</v>
          </cell>
          <cell r="E463">
            <v>2</v>
          </cell>
          <cell r="F463" t="str">
            <v>ABI</v>
          </cell>
        </row>
        <row r="464">
          <cell r="B464">
            <v>22118447</v>
          </cell>
          <cell r="C464" t="str">
            <v>MARTIN</v>
          </cell>
          <cell r="D464" t="str">
            <v>VICTOR</v>
          </cell>
          <cell r="E464">
            <v>2</v>
          </cell>
          <cell r="F464">
            <v>0</v>
          </cell>
        </row>
        <row r="465">
          <cell r="B465">
            <v>22105412</v>
          </cell>
          <cell r="C465" t="str">
            <v>MARTINET</v>
          </cell>
          <cell r="D465" t="str">
            <v>MÉLISSA</v>
          </cell>
          <cell r="E465">
            <v>1</v>
          </cell>
          <cell r="F465">
            <v>-1</v>
          </cell>
        </row>
        <row r="466">
          <cell r="B466">
            <v>22106918</v>
          </cell>
          <cell r="C466" t="str">
            <v>MASSELOT</v>
          </cell>
          <cell r="D466" t="str">
            <v>OCÉANE</v>
          </cell>
          <cell r="E466">
            <v>6</v>
          </cell>
          <cell r="F466">
            <v>-8</v>
          </cell>
        </row>
        <row r="467">
          <cell r="B467">
            <v>22111052</v>
          </cell>
          <cell r="C467" t="str">
            <v>MASSON</v>
          </cell>
          <cell r="D467" t="str">
            <v>TRISTAN</v>
          </cell>
          <cell r="E467">
            <v>2</v>
          </cell>
          <cell r="F467">
            <v>0</v>
          </cell>
        </row>
        <row r="468">
          <cell r="B468">
            <v>22112677</v>
          </cell>
          <cell r="C468" t="str">
            <v>MATHERN</v>
          </cell>
          <cell r="D468" t="str">
            <v>LILIAN</v>
          </cell>
          <cell r="E468">
            <v>7</v>
          </cell>
          <cell r="F468">
            <v>0</v>
          </cell>
        </row>
        <row r="469">
          <cell r="B469">
            <v>22103144</v>
          </cell>
          <cell r="C469" t="str">
            <v>MATHERY</v>
          </cell>
          <cell r="D469" t="str">
            <v>NINON</v>
          </cell>
          <cell r="E469">
            <v>2</v>
          </cell>
          <cell r="F469" t="str">
            <v>DSP</v>
          </cell>
        </row>
        <row r="470">
          <cell r="B470">
            <v>21910833</v>
          </cell>
          <cell r="C470" t="str">
            <v>MATOS SOUSA</v>
          </cell>
          <cell r="D470" t="str">
            <v>RODRIGO</v>
          </cell>
          <cell r="E470">
            <v>10</v>
          </cell>
          <cell r="F470">
            <v>-1</v>
          </cell>
        </row>
        <row r="471">
          <cell r="B471">
            <v>22007350</v>
          </cell>
          <cell r="C471" t="str">
            <v>MAUHIN</v>
          </cell>
          <cell r="D471" t="str">
            <v>TANGUY</v>
          </cell>
          <cell r="E471">
            <v>5</v>
          </cell>
          <cell r="F471" t="str">
            <v>ABI</v>
          </cell>
        </row>
        <row r="472">
          <cell r="B472">
            <v>22109926</v>
          </cell>
          <cell r="C472" t="str">
            <v>MAURER</v>
          </cell>
          <cell r="D472" t="str">
            <v>LENA</v>
          </cell>
          <cell r="E472">
            <v>6</v>
          </cell>
          <cell r="F472">
            <v>-6</v>
          </cell>
        </row>
        <row r="473">
          <cell r="B473">
            <v>22104702</v>
          </cell>
          <cell r="C473" t="str">
            <v>MAURIZE</v>
          </cell>
          <cell r="D473" t="str">
            <v>MARIE-AMALTHEE</v>
          </cell>
          <cell r="E473">
            <v>1</v>
          </cell>
          <cell r="F473">
            <v>1.5</v>
          </cell>
        </row>
        <row r="474">
          <cell r="B474">
            <v>22109483</v>
          </cell>
          <cell r="C474" t="str">
            <v>MAUVIARD</v>
          </cell>
          <cell r="D474" t="str">
            <v>JULES</v>
          </cell>
          <cell r="E474">
            <v>2</v>
          </cell>
          <cell r="F474">
            <v>-4</v>
          </cell>
        </row>
        <row r="475">
          <cell r="B475">
            <v>22015056</v>
          </cell>
          <cell r="C475" t="str">
            <v>MAZELIN</v>
          </cell>
          <cell r="D475" t="str">
            <v>SIMON</v>
          </cell>
          <cell r="E475">
            <v>3</v>
          </cell>
          <cell r="F475">
            <v>3</v>
          </cell>
        </row>
        <row r="476">
          <cell r="B476">
            <v>22120154</v>
          </cell>
          <cell r="C476" t="str">
            <v>MECHERI</v>
          </cell>
          <cell r="D476" t="str">
            <v>AYA</v>
          </cell>
          <cell r="E476">
            <v>10</v>
          </cell>
          <cell r="F476" t="str">
            <v>ABI</v>
          </cell>
        </row>
        <row r="477">
          <cell r="B477">
            <v>22106734</v>
          </cell>
          <cell r="C477" t="str">
            <v>MECKERT</v>
          </cell>
          <cell r="D477" t="str">
            <v>ANTOINE</v>
          </cell>
          <cell r="E477">
            <v>3</v>
          </cell>
          <cell r="F477">
            <v>-20</v>
          </cell>
        </row>
        <row r="478">
          <cell r="B478">
            <v>22014743</v>
          </cell>
          <cell r="C478" t="str">
            <v>MEGNIN</v>
          </cell>
          <cell r="D478" t="str">
            <v>IVANOE</v>
          </cell>
          <cell r="E478">
            <v>3</v>
          </cell>
          <cell r="F478" t="str">
            <v>ABI</v>
          </cell>
        </row>
        <row r="479">
          <cell r="B479">
            <v>22114831</v>
          </cell>
          <cell r="C479" t="str">
            <v>MEHAL</v>
          </cell>
          <cell r="D479" t="str">
            <v>LENA</v>
          </cell>
          <cell r="E479">
            <v>10</v>
          </cell>
          <cell r="F479">
            <v>-6</v>
          </cell>
        </row>
        <row r="480">
          <cell r="B480">
            <v>22011646</v>
          </cell>
          <cell r="C480" t="str">
            <v>MEHDI</v>
          </cell>
          <cell r="D480" t="str">
            <v>YASSINE</v>
          </cell>
          <cell r="E480">
            <v>1</v>
          </cell>
          <cell r="F480">
            <v>2</v>
          </cell>
        </row>
        <row r="481">
          <cell r="B481">
            <v>22111550</v>
          </cell>
          <cell r="C481" t="str">
            <v>MEISTER</v>
          </cell>
          <cell r="D481" t="str">
            <v>LUCAS</v>
          </cell>
          <cell r="E481">
            <v>6</v>
          </cell>
          <cell r="F481">
            <v>-13</v>
          </cell>
        </row>
        <row r="482">
          <cell r="B482">
            <v>22111673</v>
          </cell>
          <cell r="C482" t="str">
            <v>MEJIDOV</v>
          </cell>
          <cell r="D482" t="str">
            <v>RIZVAN</v>
          </cell>
          <cell r="E482">
            <v>2</v>
          </cell>
          <cell r="F482">
            <v>7</v>
          </cell>
        </row>
        <row r="483">
          <cell r="B483">
            <v>22117917</v>
          </cell>
          <cell r="C483" t="str">
            <v>MELO BOLANOS</v>
          </cell>
          <cell r="D483" t="str">
            <v>KEVIN</v>
          </cell>
          <cell r="E483">
            <v>2</v>
          </cell>
          <cell r="F483">
            <v>15</v>
          </cell>
        </row>
        <row r="484">
          <cell r="B484">
            <v>22108002</v>
          </cell>
          <cell r="C484" t="str">
            <v>MERAL</v>
          </cell>
          <cell r="D484" t="str">
            <v>OMER FARUK</v>
          </cell>
          <cell r="E484">
            <v>6</v>
          </cell>
          <cell r="F484">
            <v>2</v>
          </cell>
        </row>
        <row r="485">
          <cell r="B485">
            <v>22103538</v>
          </cell>
          <cell r="C485" t="str">
            <v>MERCIER</v>
          </cell>
          <cell r="D485" t="str">
            <v>LOUISE</v>
          </cell>
          <cell r="E485">
            <v>1</v>
          </cell>
          <cell r="F485">
            <v>0</v>
          </cell>
        </row>
        <row r="486">
          <cell r="B486">
            <v>22104201</v>
          </cell>
          <cell r="C486" t="str">
            <v>MERCKEL</v>
          </cell>
          <cell r="D486" t="str">
            <v>ADAM</v>
          </cell>
          <cell r="E486">
            <v>7</v>
          </cell>
          <cell r="F486">
            <v>-18</v>
          </cell>
        </row>
        <row r="487">
          <cell r="B487">
            <v>22002493</v>
          </cell>
          <cell r="C487" t="str">
            <v>MERTZ</v>
          </cell>
          <cell r="D487" t="str">
            <v>HUSEYIN</v>
          </cell>
          <cell r="E487">
            <v>2</v>
          </cell>
          <cell r="F487" t="str">
            <v>ABI</v>
          </cell>
        </row>
        <row r="488">
          <cell r="B488">
            <v>22015233</v>
          </cell>
          <cell r="C488" t="str">
            <v>MERZOUGUI</v>
          </cell>
          <cell r="D488" t="str">
            <v>ILAN</v>
          </cell>
          <cell r="E488">
            <v>5</v>
          </cell>
          <cell r="F488" t="str">
            <v>ABI</v>
          </cell>
        </row>
        <row r="489">
          <cell r="B489">
            <v>22010550</v>
          </cell>
          <cell r="C489" t="str">
            <v>METZGER</v>
          </cell>
          <cell r="D489" t="str">
            <v>TRISTAN</v>
          </cell>
          <cell r="E489">
            <v>3</v>
          </cell>
          <cell r="F489" t="str">
            <v>ABI</v>
          </cell>
        </row>
        <row r="490">
          <cell r="B490">
            <v>22113848</v>
          </cell>
          <cell r="C490" t="str">
            <v>MEYER</v>
          </cell>
          <cell r="D490" t="str">
            <v>ERINE</v>
          </cell>
          <cell r="E490">
            <v>3</v>
          </cell>
          <cell r="F490">
            <v>2</v>
          </cell>
        </row>
        <row r="491">
          <cell r="B491">
            <v>22107598</v>
          </cell>
          <cell r="C491" t="str">
            <v>MEYER</v>
          </cell>
          <cell r="D491" t="str">
            <v>HUGO</v>
          </cell>
          <cell r="E491">
            <v>1</v>
          </cell>
          <cell r="F491" t="str">
            <v>ABI</v>
          </cell>
        </row>
        <row r="492">
          <cell r="B492">
            <v>22103727</v>
          </cell>
          <cell r="C492" t="str">
            <v>MEYER</v>
          </cell>
          <cell r="D492" t="str">
            <v>LISA</v>
          </cell>
          <cell r="E492">
            <v>2</v>
          </cell>
          <cell r="F492">
            <v>4</v>
          </cell>
        </row>
        <row r="493">
          <cell r="B493">
            <v>22004503</v>
          </cell>
          <cell r="C493" t="str">
            <v>MEYER</v>
          </cell>
          <cell r="D493" t="str">
            <v>RAPHAËL</v>
          </cell>
          <cell r="E493">
            <v>4</v>
          </cell>
          <cell r="F493" t="str">
            <v>ABI</v>
          </cell>
        </row>
        <row r="494">
          <cell r="B494">
            <v>22108057</v>
          </cell>
          <cell r="C494" t="str">
            <v>MICHEL</v>
          </cell>
          <cell r="D494" t="str">
            <v>CONSTANCE</v>
          </cell>
          <cell r="E494">
            <v>8</v>
          </cell>
          <cell r="F494">
            <v>4</v>
          </cell>
        </row>
        <row r="495">
          <cell r="B495">
            <v>22009745</v>
          </cell>
          <cell r="C495" t="str">
            <v>MICHEL--LEBLOIS</v>
          </cell>
          <cell r="D495" t="str">
            <v>MARIUS</v>
          </cell>
          <cell r="E495">
            <v>10</v>
          </cell>
          <cell r="F495" t="str">
            <v>ABI</v>
          </cell>
        </row>
        <row r="496">
          <cell r="B496">
            <v>22105157</v>
          </cell>
          <cell r="C496" t="str">
            <v>MICHON</v>
          </cell>
          <cell r="D496" t="str">
            <v>ROMAIN</v>
          </cell>
          <cell r="E496">
            <v>6</v>
          </cell>
          <cell r="F496">
            <v>-11</v>
          </cell>
        </row>
        <row r="497">
          <cell r="B497">
            <v>22012755</v>
          </cell>
          <cell r="C497" t="str">
            <v>MISDJAN</v>
          </cell>
          <cell r="D497" t="str">
            <v>BIORAN</v>
          </cell>
          <cell r="E497">
            <v>6</v>
          </cell>
          <cell r="F497" t="str">
            <v>ABI</v>
          </cell>
        </row>
        <row r="498">
          <cell r="B498">
            <v>21914334</v>
          </cell>
          <cell r="C498" t="str">
            <v>MOATAMEDI</v>
          </cell>
          <cell r="D498" t="str">
            <v>NAVID</v>
          </cell>
          <cell r="E498">
            <v>3</v>
          </cell>
          <cell r="F498" t="str">
            <v>DSP</v>
          </cell>
        </row>
        <row r="499">
          <cell r="B499">
            <v>22104910</v>
          </cell>
          <cell r="C499" t="str">
            <v>MONTEIRO</v>
          </cell>
          <cell r="D499" t="str">
            <v>LOANE</v>
          </cell>
          <cell r="E499">
            <v>6</v>
          </cell>
          <cell r="F499">
            <v>-12</v>
          </cell>
        </row>
        <row r="500">
          <cell r="B500">
            <v>22014343</v>
          </cell>
          <cell r="C500" t="str">
            <v>MONTENERI</v>
          </cell>
          <cell r="D500" t="str">
            <v>MAXIME</v>
          </cell>
          <cell r="E500">
            <v>3</v>
          </cell>
          <cell r="F500" t="str">
            <v>ABI</v>
          </cell>
        </row>
        <row r="501">
          <cell r="B501">
            <v>22118214</v>
          </cell>
          <cell r="C501" t="str">
            <v>MONTES-TERVILLOT</v>
          </cell>
          <cell r="D501" t="str">
            <v>LOU</v>
          </cell>
          <cell r="E501">
            <v>2</v>
          </cell>
          <cell r="F501">
            <v>-15</v>
          </cell>
        </row>
        <row r="502">
          <cell r="B502">
            <v>22116030</v>
          </cell>
          <cell r="C502" t="str">
            <v>MONTIEL</v>
          </cell>
          <cell r="D502" t="str">
            <v>ALLAN</v>
          </cell>
          <cell r="E502">
            <v>8</v>
          </cell>
          <cell r="F502">
            <v>2</v>
          </cell>
        </row>
        <row r="503">
          <cell r="B503">
            <v>22118866</v>
          </cell>
          <cell r="C503" t="str">
            <v>MOONIEN</v>
          </cell>
          <cell r="D503" t="str">
            <v>ADAM</v>
          </cell>
          <cell r="E503">
            <v>2</v>
          </cell>
          <cell r="F503" t="str">
            <v>ABI</v>
          </cell>
        </row>
        <row r="504">
          <cell r="B504">
            <v>22103696</v>
          </cell>
          <cell r="C504" t="str">
            <v>MORANTE</v>
          </cell>
          <cell r="D504" t="str">
            <v>LUCAS</v>
          </cell>
          <cell r="E504">
            <v>1</v>
          </cell>
          <cell r="F504">
            <v>-1</v>
          </cell>
        </row>
        <row r="505">
          <cell r="B505">
            <v>22006350</v>
          </cell>
          <cell r="C505" t="str">
            <v>MOREAU</v>
          </cell>
          <cell r="D505" t="str">
            <v>SYDNEY</v>
          </cell>
          <cell r="E505">
            <v>2</v>
          </cell>
          <cell r="F505" t="str">
            <v>ABI</v>
          </cell>
        </row>
        <row r="506">
          <cell r="B506">
            <v>22104853</v>
          </cell>
          <cell r="C506" t="str">
            <v>MORGENTHALER</v>
          </cell>
          <cell r="D506" t="str">
            <v>GAËL</v>
          </cell>
          <cell r="E506">
            <v>2</v>
          </cell>
          <cell r="F506">
            <v>-7</v>
          </cell>
        </row>
        <row r="507">
          <cell r="B507">
            <v>22107259</v>
          </cell>
          <cell r="C507" t="str">
            <v>MORI</v>
          </cell>
          <cell r="D507" t="str">
            <v>ROBIN</v>
          </cell>
          <cell r="E507">
            <v>4</v>
          </cell>
          <cell r="F507">
            <v>0</v>
          </cell>
        </row>
        <row r="508">
          <cell r="B508">
            <v>22103738</v>
          </cell>
          <cell r="C508" t="str">
            <v>MORIO</v>
          </cell>
          <cell r="D508" t="str">
            <v>EMELINE</v>
          </cell>
          <cell r="E508">
            <v>8</v>
          </cell>
          <cell r="F508">
            <v>-7</v>
          </cell>
        </row>
        <row r="509">
          <cell r="B509">
            <v>22107703</v>
          </cell>
          <cell r="C509" t="str">
            <v>MOUTH</v>
          </cell>
          <cell r="D509" t="str">
            <v>QUENTIN</v>
          </cell>
          <cell r="E509">
            <v>6</v>
          </cell>
          <cell r="F509">
            <v>-5</v>
          </cell>
        </row>
        <row r="510">
          <cell r="B510">
            <v>22120233</v>
          </cell>
          <cell r="C510" t="str">
            <v>MUKOKA</v>
          </cell>
          <cell r="D510" t="str">
            <v>SERGE</v>
          </cell>
          <cell r="E510">
            <v>10</v>
          </cell>
          <cell r="F510">
            <v>3.5</v>
          </cell>
        </row>
        <row r="511">
          <cell r="B511">
            <v>22112409</v>
          </cell>
          <cell r="C511" t="str">
            <v>MULENDA</v>
          </cell>
          <cell r="D511" t="str">
            <v>BECUMENCE</v>
          </cell>
          <cell r="E511">
            <v>6</v>
          </cell>
          <cell r="F511">
            <v>-10</v>
          </cell>
        </row>
        <row r="512">
          <cell r="B512">
            <v>22111464</v>
          </cell>
          <cell r="C512" t="str">
            <v>MULLENBACH</v>
          </cell>
          <cell r="D512" t="str">
            <v>HUGO</v>
          </cell>
          <cell r="E512">
            <v>6</v>
          </cell>
          <cell r="F512">
            <v>-7</v>
          </cell>
        </row>
        <row r="513">
          <cell r="B513">
            <v>22106843</v>
          </cell>
          <cell r="C513" t="str">
            <v>MULLER</v>
          </cell>
          <cell r="D513" t="str">
            <v>ELIOT</v>
          </cell>
          <cell r="E513">
            <v>4</v>
          </cell>
          <cell r="F513">
            <v>-2</v>
          </cell>
        </row>
        <row r="514">
          <cell r="B514">
            <v>22107220</v>
          </cell>
          <cell r="C514" t="str">
            <v>MULLER</v>
          </cell>
          <cell r="D514" t="str">
            <v>ETHAN</v>
          </cell>
          <cell r="E514">
            <v>7</v>
          </cell>
          <cell r="F514">
            <v>-8</v>
          </cell>
        </row>
        <row r="515">
          <cell r="B515">
            <v>22007280</v>
          </cell>
          <cell r="C515" t="str">
            <v>MULLER</v>
          </cell>
          <cell r="D515" t="str">
            <v>HUGO</v>
          </cell>
          <cell r="E515">
            <v>5</v>
          </cell>
          <cell r="F515" t="str">
            <v>ABI</v>
          </cell>
        </row>
        <row r="516">
          <cell r="B516">
            <v>22105901</v>
          </cell>
          <cell r="C516" t="str">
            <v>MULLER</v>
          </cell>
          <cell r="D516" t="str">
            <v>LOUISON</v>
          </cell>
          <cell r="E516">
            <v>10</v>
          </cell>
          <cell r="F516">
            <v>0</v>
          </cell>
        </row>
        <row r="517">
          <cell r="B517">
            <v>22113184</v>
          </cell>
          <cell r="C517" t="str">
            <v>MULLER</v>
          </cell>
          <cell r="D517" t="str">
            <v>OCEANNE</v>
          </cell>
          <cell r="E517">
            <v>3</v>
          </cell>
          <cell r="F517" t="str">
            <v>ABI</v>
          </cell>
        </row>
        <row r="518">
          <cell r="B518">
            <v>22110624</v>
          </cell>
          <cell r="C518" t="str">
            <v>MULLIQI</v>
          </cell>
          <cell r="D518" t="str">
            <v>LAURENT</v>
          </cell>
          <cell r="E518">
            <v>10</v>
          </cell>
          <cell r="F518" t="str">
            <v>ABI</v>
          </cell>
        </row>
        <row r="519">
          <cell r="B519">
            <v>22118061</v>
          </cell>
          <cell r="C519" t="str">
            <v>MURER</v>
          </cell>
          <cell r="D519" t="str">
            <v>LOUIS</v>
          </cell>
          <cell r="E519">
            <v>9</v>
          </cell>
          <cell r="F519">
            <v>2</v>
          </cell>
        </row>
        <row r="520">
          <cell r="B520">
            <v>22113852</v>
          </cell>
          <cell r="C520" t="str">
            <v>MUSAEV</v>
          </cell>
          <cell r="D520" t="str">
            <v>DENI</v>
          </cell>
          <cell r="E520">
            <v>2</v>
          </cell>
          <cell r="F520">
            <v>8</v>
          </cell>
        </row>
        <row r="521">
          <cell r="B521">
            <v>22114378</v>
          </cell>
          <cell r="C521" t="str">
            <v>NAFATI</v>
          </cell>
          <cell r="D521" t="str">
            <v>ABDEL-BADIH</v>
          </cell>
          <cell r="E521">
            <v>8</v>
          </cell>
          <cell r="F521">
            <v>-6</v>
          </cell>
        </row>
        <row r="522">
          <cell r="B522">
            <v>22111919</v>
          </cell>
          <cell r="C522" t="str">
            <v>NAGEL</v>
          </cell>
          <cell r="D522" t="str">
            <v>ARTHUR</v>
          </cell>
          <cell r="E522">
            <v>5</v>
          </cell>
          <cell r="F522">
            <v>-14</v>
          </cell>
        </row>
        <row r="523">
          <cell r="B523">
            <v>22008074</v>
          </cell>
          <cell r="C523" t="str">
            <v>NAITLAMAAZ</v>
          </cell>
          <cell r="D523" t="str">
            <v>IMRANE YANIS</v>
          </cell>
          <cell r="E523">
            <v>1</v>
          </cell>
          <cell r="F523" t="str">
            <v>ABI</v>
          </cell>
        </row>
        <row r="524">
          <cell r="B524">
            <v>22120613</v>
          </cell>
          <cell r="C524" t="str">
            <v>NAJEM</v>
          </cell>
          <cell r="D524" t="str">
            <v>IHSANE</v>
          </cell>
          <cell r="E524">
            <v>3</v>
          </cell>
          <cell r="F524">
            <v>-15</v>
          </cell>
        </row>
        <row r="525">
          <cell r="B525">
            <v>22107191</v>
          </cell>
          <cell r="C525" t="str">
            <v>NARTH</v>
          </cell>
          <cell r="D525" t="str">
            <v>MATTEO</v>
          </cell>
          <cell r="E525">
            <v>9</v>
          </cell>
          <cell r="F525">
            <v>-6</v>
          </cell>
        </row>
        <row r="526">
          <cell r="B526">
            <v>22105421</v>
          </cell>
          <cell r="C526" t="str">
            <v>NAUROY</v>
          </cell>
          <cell r="D526" t="str">
            <v>SALOME</v>
          </cell>
          <cell r="E526">
            <v>1</v>
          </cell>
          <cell r="F526">
            <v>2</v>
          </cell>
        </row>
        <row r="527">
          <cell r="B527">
            <v>22105644</v>
          </cell>
          <cell r="C527" t="str">
            <v>N'DINGA</v>
          </cell>
          <cell r="D527" t="str">
            <v>TSENDZEL</v>
          </cell>
          <cell r="E527">
            <v>10</v>
          </cell>
          <cell r="F527">
            <v>-6</v>
          </cell>
        </row>
        <row r="528">
          <cell r="B528">
            <v>22114471</v>
          </cell>
          <cell r="C528" t="str">
            <v>NEGRE</v>
          </cell>
          <cell r="D528" t="str">
            <v>THIBAUT</v>
          </cell>
          <cell r="E528">
            <v>5</v>
          </cell>
          <cell r="F528">
            <v>3</v>
          </cell>
        </row>
        <row r="529">
          <cell r="B529">
            <v>22009683</v>
          </cell>
          <cell r="C529" t="str">
            <v>NÉROME</v>
          </cell>
          <cell r="D529" t="str">
            <v>JORY</v>
          </cell>
          <cell r="E529">
            <v>4</v>
          </cell>
          <cell r="F529" t="str">
            <v>ABI</v>
          </cell>
        </row>
        <row r="530">
          <cell r="B530">
            <v>22117804</v>
          </cell>
          <cell r="C530" t="str">
            <v>NGUIAMBA</v>
          </cell>
          <cell r="D530" t="str">
            <v>BASTIEN</v>
          </cell>
          <cell r="E530">
            <v>5</v>
          </cell>
          <cell r="F530">
            <v>-7</v>
          </cell>
        </row>
        <row r="531">
          <cell r="B531">
            <v>22115358</v>
          </cell>
          <cell r="C531" t="str">
            <v>NICKLER</v>
          </cell>
          <cell r="D531" t="str">
            <v>LANA</v>
          </cell>
          <cell r="E531">
            <v>6</v>
          </cell>
          <cell r="F531">
            <v>1</v>
          </cell>
        </row>
        <row r="532">
          <cell r="B532">
            <v>22014202</v>
          </cell>
          <cell r="C532" t="str">
            <v>NKODIA</v>
          </cell>
          <cell r="D532" t="str">
            <v>JASON</v>
          </cell>
          <cell r="E532">
            <v>7</v>
          </cell>
          <cell r="F532">
            <v>-12</v>
          </cell>
        </row>
        <row r="533">
          <cell r="B533">
            <v>22116601</v>
          </cell>
          <cell r="C533" t="str">
            <v>NOE</v>
          </cell>
          <cell r="D533" t="str">
            <v>YANNIS</v>
          </cell>
          <cell r="E533">
            <v>9</v>
          </cell>
          <cell r="F533">
            <v>-15</v>
          </cell>
        </row>
        <row r="534">
          <cell r="B534">
            <v>22109001</v>
          </cell>
          <cell r="C534" t="str">
            <v>NOEL</v>
          </cell>
          <cell r="D534" t="str">
            <v>JADE</v>
          </cell>
          <cell r="E534">
            <v>7</v>
          </cell>
          <cell r="F534">
            <v>1</v>
          </cell>
        </row>
        <row r="535">
          <cell r="B535">
            <v>22117420</v>
          </cell>
          <cell r="C535" t="str">
            <v>NONNENMACHER</v>
          </cell>
          <cell r="D535" t="str">
            <v>BRUNO</v>
          </cell>
          <cell r="E535">
            <v>8</v>
          </cell>
          <cell r="F535">
            <v>-4</v>
          </cell>
        </row>
        <row r="536">
          <cell r="B536">
            <v>22108149</v>
          </cell>
          <cell r="C536" t="str">
            <v>OBERTIN</v>
          </cell>
          <cell r="D536" t="str">
            <v>GABIN</v>
          </cell>
          <cell r="E536">
            <v>9</v>
          </cell>
          <cell r="F536">
            <v>-13</v>
          </cell>
        </row>
        <row r="537">
          <cell r="B537">
            <v>22013113</v>
          </cell>
          <cell r="C537" t="str">
            <v>OBRY</v>
          </cell>
          <cell r="D537" t="str">
            <v>CLEMENT</v>
          </cell>
          <cell r="E537">
            <v>2</v>
          </cell>
          <cell r="F537">
            <v>-9</v>
          </cell>
        </row>
        <row r="538">
          <cell r="B538">
            <v>22111449</v>
          </cell>
          <cell r="C538" t="str">
            <v>OELRICH</v>
          </cell>
          <cell r="D538" t="str">
            <v>MATTIS</v>
          </cell>
          <cell r="E538">
            <v>5</v>
          </cell>
          <cell r="F538">
            <v>2</v>
          </cell>
        </row>
        <row r="539">
          <cell r="B539">
            <v>22106785</v>
          </cell>
          <cell r="C539" t="str">
            <v>OGRZALL</v>
          </cell>
          <cell r="D539" t="str">
            <v>SAMUEL</v>
          </cell>
          <cell r="E539">
            <v>5</v>
          </cell>
          <cell r="F539" t="str">
            <v>ABI</v>
          </cell>
        </row>
        <row r="540">
          <cell r="B540">
            <v>22105128</v>
          </cell>
          <cell r="C540" t="str">
            <v>OSTERMANN</v>
          </cell>
          <cell r="D540" t="str">
            <v>TIMOTHÉ</v>
          </cell>
          <cell r="E540">
            <v>8</v>
          </cell>
          <cell r="F540">
            <v>-16</v>
          </cell>
        </row>
        <row r="541">
          <cell r="B541">
            <v>22107070</v>
          </cell>
          <cell r="C541" t="str">
            <v>OTTINGER</v>
          </cell>
          <cell r="D541" t="str">
            <v>EMILIEN</v>
          </cell>
          <cell r="E541">
            <v>3</v>
          </cell>
          <cell r="F541">
            <v>0</v>
          </cell>
        </row>
        <row r="542">
          <cell r="B542">
            <v>22014390</v>
          </cell>
          <cell r="C542" t="str">
            <v>OUALDKADI</v>
          </cell>
          <cell r="D542" t="str">
            <v>SHIREL</v>
          </cell>
          <cell r="E542">
            <v>7</v>
          </cell>
          <cell r="F542">
            <v>2</v>
          </cell>
        </row>
        <row r="543">
          <cell r="B543">
            <v>22106302</v>
          </cell>
          <cell r="C543" t="str">
            <v>OUDET</v>
          </cell>
          <cell r="D543" t="str">
            <v>OCÉANE</v>
          </cell>
          <cell r="E543">
            <v>6</v>
          </cell>
          <cell r="F543">
            <v>-21</v>
          </cell>
        </row>
        <row r="544">
          <cell r="B544">
            <v>22109340</v>
          </cell>
          <cell r="C544" t="str">
            <v>OUEDRAOGO--SEILLY</v>
          </cell>
          <cell r="D544" t="str">
            <v>NINA</v>
          </cell>
          <cell r="E544">
            <v>10</v>
          </cell>
          <cell r="F544">
            <v>-6</v>
          </cell>
        </row>
        <row r="545">
          <cell r="B545">
            <v>22118571</v>
          </cell>
          <cell r="C545" t="str">
            <v>OZDEMIR</v>
          </cell>
          <cell r="D545" t="str">
            <v>SELENA</v>
          </cell>
          <cell r="E545">
            <v>7</v>
          </cell>
          <cell r="F545">
            <v>0</v>
          </cell>
        </row>
        <row r="546">
          <cell r="B546">
            <v>22111091</v>
          </cell>
          <cell r="C546" t="str">
            <v>PAGGIN</v>
          </cell>
          <cell r="D546" t="str">
            <v>THIBAUT</v>
          </cell>
          <cell r="E546">
            <v>10</v>
          </cell>
          <cell r="F546">
            <v>-5</v>
          </cell>
        </row>
        <row r="547">
          <cell r="B547">
            <v>22111380</v>
          </cell>
          <cell r="C547" t="str">
            <v>PAMART</v>
          </cell>
          <cell r="D547" t="str">
            <v>FLORIAN</v>
          </cell>
          <cell r="E547">
            <v>8</v>
          </cell>
          <cell r="F547" t="str">
            <v>DSP</v>
          </cell>
        </row>
        <row r="548">
          <cell r="B548">
            <v>22111792</v>
          </cell>
          <cell r="C548" t="str">
            <v>PANSA</v>
          </cell>
          <cell r="D548" t="str">
            <v>FRANCHESCO</v>
          </cell>
          <cell r="E548">
            <v>1</v>
          </cell>
          <cell r="F548">
            <v>-3</v>
          </cell>
        </row>
        <row r="549">
          <cell r="B549">
            <v>22110649</v>
          </cell>
          <cell r="C549" t="str">
            <v>PARENA</v>
          </cell>
          <cell r="D549" t="str">
            <v>RAOUL</v>
          </cell>
          <cell r="E549">
            <v>5</v>
          </cell>
          <cell r="F549">
            <v>-10</v>
          </cell>
        </row>
        <row r="550">
          <cell r="B550">
            <v>22007234</v>
          </cell>
          <cell r="C550" t="str">
            <v>PARQUIER</v>
          </cell>
          <cell r="D550" t="str">
            <v>MARGO</v>
          </cell>
          <cell r="E550">
            <v>5</v>
          </cell>
          <cell r="F550" t="str">
            <v>ABI</v>
          </cell>
        </row>
        <row r="551">
          <cell r="B551">
            <v>22015397</v>
          </cell>
          <cell r="C551" t="str">
            <v>PECHIN</v>
          </cell>
          <cell r="D551" t="str">
            <v>KYLIAN</v>
          </cell>
          <cell r="E551">
            <v>8</v>
          </cell>
          <cell r="F551">
            <v>0</v>
          </cell>
        </row>
        <row r="552">
          <cell r="B552">
            <v>22113551</v>
          </cell>
          <cell r="C552" t="str">
            <v>PELAMATTI</v>
          </cell>
          <cell r="D552" t="str">
            <v>KATIE</v>
          </cell>
          <cell r="E552">
            <v>1</v>
          </cell>
          <cell r="F552" t="str">
            <v>DSP</v>
          </cell>
        </row>
        <row r="553">
          <cell r="B553">
            <v>22110712</v>
          </cell>
          <cell r="C553" t="str">
            <v>PELKA</v>
          </cell>
          <cell r="D553" t="str">
            <v>EDWIN</v>
          </cell>
          <cell r="E553">
            <v>10</v>
          </cell>
          <cell r="F553">
            <v>-2</v>
          </cell>
        </row>
        <row r="554">
          <cell r="B554">
            <v>22111418</v>
          </cell>
          <cell r="C554" t="str">
            <v>PERINET</v>
          </cell>
          <cell r="D554" t="str">
            <v>MATTEO</v>
          </cell>
          <cell r="E554">
            <v>10</v>
          </cell>
          <cell r="F554">
            <v>-28</v>
          </cell>
        </row>
        <row r="555">
          <cell r="B555">
            <v>22015482</v>
          </cell>
          <cell r="C555" t="str">
            <v>PERNOT</v>
          </cell>
          <cell r="D555" t="str">
            <v>ANAÏS</v>
          </cell>
          <cell r="E555">
            <v>3</v>
          </cell>
          <cell r="F555">
            <v>-4</v>
          </cell>
        </row>
        <row r="556">
          <cell r="B556">
            <v>22108441</v>
          </cell>
          <cell r="C556" t="str">
            <v>PESCH</v>
          </cell>
          <cell r="D556" t="str">
            <v>KOLYA</v>
          </cell>
          <cell r="E556">
            <v>4</v>
          </cell>
          <cell r="F556">
            <v>0</v>
          </cell>
        </row>
        <row r="557">
          <cell r="B557">
            <v>22011784</v>
          </cell>
          <cell r="C557" t="str">
            <v>PESTELARD</v>
          </cell>
          <cell r="D557" t="str">
            <v>LOUIS</v>
          </cell>
          <cell r="E557">
            <v>1</v>
          </cell>
          <cell r="F557">
            <v>3</v>
          </cell>
        </row>
        <row r="558">
          <cell r="B558">
            <v>22105549</v>
          </cell>
          <cell r="C558" t="str">
            <v>PFLIMLIN</v>
          </cell>
          <cell r="D558" t="str">
            <v>LÉA</v>
          </cell>
          <cell r="E558">
            <v>10</v>
          </cell>
          <cell r="F558">
            <v>-3</v>
          </cell>
        </row>
        <row r="559">
          <cell r="B559">
            <v>22107987</v>
          </cell>
          <cell r="C559" t="str">
            <v>PHAL</v>
          </cell>
          <cell r="D559" t="str">
            <v>LAURYN</v>
          </cell>
          <cell r="E559">
            <v>6</v>
          </cell>
          <cell r="F559">
            <v>-6</v>
          </cell>
        </row>
        <row r="560">
          <cell r="B560">
            <v>22105268</v>
          </cell>
          <cell r="C560" t="str">
            <v>PIAZZON</v>
          </cell>
          <cell r="D560" t="str">
            <v>ROMAIN</v>
          </cell>
          <cell r="E560">
            <v>1</v>
          </cell>
          <cell r="F560">
            <v>-10</v>
          </cell>
        </row>
        <row r="561">
          <cell r="B561">
            <v>22107652</v>
          </cell>
          <cell r="C561" t="str">
            <v>PLOTZE</v>
          </cell>
          <cell r="D561" t="str">
            <v>TINO</v>
          </cell>
          <cell r="E561">
            <v>1</v>
          </cell>
          <cell r="F561">
            <v>-36</v>
          </cell>
        </row>
        <row r="562">
          <cell r="B562">
            <v>22109164</v>
          </cell>
          <cell r="C562" t="str">
            <v>POIRÉ</v>
          </cell>
          <cell r="D562" t="str">
            <v>LOÏS</v>
          </cell>
          <cell r="E562">
            <v>5</v>
          </cell>
          <cell r="F562">
            <v>-6</v>
          </cell>
        </row>
        <row r="563">
          <cell r="B563">
            <v>22010816</v>
          </cell>
          <cell r="C563" t="str">
            <v>PROVOT</v>
          </cell>
          <cell r="D563" t="str">
            <v>DAVID</v>
          </cell>
          <cell r="E563">
            <v>4</v>
          </cell>
          <cell r="F563" t="str">
            <v>ABI</v>
          </cell>
        </row>
        <row r="564">
          <cell r="B564">
            <v>22004276</v>
          </cell>
          <cell r="C564" t="str">
            <v>PUGLIESE</v>
          </cell>
          <cell r="D564" t="str">
            <v>JOHANN</v>
          </cell>
          <cell r="E564">
            <v>1</v>
          </cell>
          <cell r="F564">
            <v>1</v>
          </cell>
        </row>
        <row r="565">
          <cell r="B565">
            <v>22112317</v>
          </cell>
          <cell r="C565" t="str">
            <v>QUENAULT</v>
          </cell>
          <cell r="D565" t="str">
            <v>RAPHAEL</v>
          </cell>
          <cell r="E565">
            <v>3</v>
          </cell>
          <cell r="F565">
            <v>-23</v>
          </cell>
        </row>
        <row r="566">
          <cell r="B566">
            <v>22007307</v>
          </cell>
          <cell r="C566" t="str">
            <v>RACON</v>
          </cell>
          <cell r="D566" t="str">
            <v>SAMUEL</v>
          </cell>
          <cell r="E566">
            <v>7</v>
          </cell>
          <cell r="F566">
            <v>-6</v>
          </cell>
        </row>
        <row r="567">
          <cell r="B567">
            <v>22003012</v>
          </cell>
          <cell r="C567" t="str">
            <v>RAFFIN</v>
          </cell>
          <cell r="D567" t="str">
            <v>JULIEN</v>
          </cell>
          <cell r="E567">
            <v>8</v>
          </cell>
          <cell r="F567">
            <v>-4.5</v>
          </cell>
        </row>
        <row r="568">
          <cell r="B568">
            <v>22005264</v>
          </cell>
          <cell r="C568" t="str">
            <v>RAMBOARISON-LALAO</v>
          </cell>
          <cell r="D568" t="str">
            <v>LIVA</v>
          </cell>
          <cell r="E568">
            <v>10</v>
          </cell>
          <cell r="F568">
            <v>-19</v>
          </cell>
        </row>
        <row r="569">
          <cell r="B569">
            <v>22110279</v>
          </cell>
          <cell r="C569" t="str">
            <v>RAOMERISON RAZAFINIMANANA</v>
          </cell>
          <cell r="D569" t="str">
            <v>DAVID</v>
          </cell>
          <cell r="E569">
            <v>9</v>
          </cell>
          <cell r="F569">
            <v>-1</v>
          </cell>
        </row>
        <row r="570">
          <cell r="B570">
            <v>22114024</v>
          </cell>
          <cell r="C570" t="str">
            <v>RAPPOLD</v>
          </cell>
          <cell r="D570" t="str">
            <v>OCEANE</v>
          </cell>
          <cell r="E570">
            <v>7</v>
          </cell>
          <cell r="F570">
            <v>-3</v>
          </cell>
        </row>
        <row r="571">
          <cell r="B571">
            <v>22009681</v>
          </cell>
          <cell r="C571" t="str">
            <v>RASSON</v>
          </cell>
          <cell r="D571" t="str">
            <v>MARIE</v>
          </cell>
          <cell r="E571">
            <v>7</v>
          </cell>
          <cell r="F571" t="str">
            <v>ABI</v>
          </cell>
        </row>
        <row r="572">
          <cell r="B572">
            <v>22111832</v>
          </cell>
          <cell r="C572" t="str">
            <v>RATTIER</v>
          </cell>
          <cell r="D572" t="str">
            <v>LUCAS</v>
          </cell>
          <cell r="E572">
            <v>7</v>
          </cell>
          <cell r="F572">
            <v>-10</v>
          </cell>
        </row>
        <row r="573">
          <cell r="B573">
            <v>22017022</v>
          </cell>
          <cell r="C573" t="str">
            <v>RAZEM</v>
          </cell>
          <cell r="D573" t="str">
            <v>RAYAN</v>
          </cell>
          <cell r="E573">
            <v>10</v>
          </cell>
          <cell r="F573">
            <v>0</v>
          </cell>
        </row>
        <row r="574">
          <cell r="B574">
            <v>22108160</v>
          </cell>
          <cell r="C574" t="str">
            <v>REGNERY</v>
          </cell>
          <cell r="D574" t="str">
            <v>TOM</v>
          </cell>
          <cell r="E574">
            <v>7</v>
          </cell>
          <cell r="F574" t="str">
            <v>ABI</v>
          </cell>
        </row>
        <row r="575">
          <cell r="B575">
            <v>22002432</v>
          </cell>
          <cell r="C575" t="str">
            <v>REICHEL</v>
          </cell>
          <cell r="D575" t="str">
            <v>DESIREE</v>
          </cell>
          <cell r="E575">
            <v>4</v>
          </cell>
          <cell r="F575" t="str">
            <v>ABI</v>
          </cell>
        </row>
        <row r="576">
          <cell r="B576">
            <v>21815151</v>
          </cell>
          <cell r="C576" t="str">
            <v>REIMAN BARRANTES</v>
          </cell>
          <cell r="D576" t="str">
            <v>AMANDA</v>
          </cell>
          <cell r="E576">
            <v>5</v>
          </cell>
          <cell r="F576" t="str">
            <v>ABI</v>
          </cell>
        </row>
        <row r="577">
          <cell r="B577">
            <v>22110611</v>
          </cell>
          <cell r="C577" t="str">
            <v>REIMINGER</v>
          </cell>
          <cell r="D577" t="str">
            <v>BENJAMIN</v>
          </cell>
          <cell r="E577">
            <v>8</v>
          </cell>
          <cell r="F577">
            <v>-13</v>
          </cell>
        </row>
        <row r="578">
          <cell r="B578">
            <v>22106277</v>
          </cell>
          <cell r="C578" t="str">
            <v>REUTENAUER</v>
          </cell>
          <cell r="D578" t="str">
            <v>ROMAIN</v>
          </cell>
          <cell r="E578">
            <v>9</v>
          </cell>
          <cell r="F578">
            <v>-8</v>
          </cell>
        </row>
        <row r="579">
          <cell r="B579">
            <v>22108113</v>
          </cell>
          <cell r="C579" t="str">
            <v>REZICINER</v>
          </cell>
          <cell r="D579" t="str">
            <v>LISA</v>
          </cell>
          <cell r="E579">
            <v>2</v>
          </cell>
          <cell r="F579" t="str">
            <v>ABI</v>
          </cell>
        </row>
        <row r="580">
          <cell r="B580">
            <v>22110242</v>
          </cell>
          <cell r="C580" t="str">
            <v>RIBEIRO</v>
          </cell>
          <cell r="D580" t="str">
            <v>HUGO</v>
          </cell>
          <cell r="E580">
            <v>1</v>
          </cell>
          <cell r="F580">
            <v>-9</v>
          </cell>
        </row>
        <row r="581">
          <cell r="B581">
            <v>22108294</v>
          </cell>
          <cell r="C581" t="str">
            <v>RINCKEL</v>
          </cell>
          <cell r="D581" t="str">
            <v>CORENTIN</v>
          </cell>
          <cell r="E581">
            <v>6</v>
          </cell>
          <cell r="F581">
            <v>-4</v>
          </cell>
        </row>
        <row r="582">
          <cell r="B582">
            <v>22010303</v>
          </cell>
          <cell r="C582" t="str">
            <v>RITTER</v>
          </cell>
          <cell r="D582" t="str">
            <v>JESSY</v>
          </cell>
          <cell r="E582">
            <v>3</v>
          </cell>
          <cell r="F582" t="str">
            <v>ABI</v>
          </cell>
        </row>
        <row r="583">
          <cell r="B583">
            <v>22104387</v>
          </cell>
          <cell r="C583" t="str">
            <v>RITZENTHALER</v>
          </cell>
          <cell r="D583" t="str">
            <v>EVA</v>
          </cell>
          <cell r="E583">
            <v>3</v>
          </cell>
          <cell r="F583">
            <v>-3</v>
          </cell>
        </row>
        <row r="584">
          <cell r="B584">
            <v>22107627</v>
          </cell>
          <cell r="C584" t="str">
            <v>RIVERA</v>
          </cell>
          <cell r="D584" t="str">
            <v>JONATHAN</v>
          </cell>
          <cell r="E584">
            <v>7</v>
          </cell>
          <cell r="F584">
            <v>7</v>
          </cell>
        </row>
        <row r="585">
          <cell r="B585">
            <v>22108513</v>
          </cell>
          <cell r="C585" t="str">
            <v>RIVIERE</v>
          </cell>
          <cell r="D585" t="str">
            <v>GABRIEL</v>
          </cell>
          <cell r="E585">
            <v>10</v>
          </cell>
          <cell r="F585">
            <v>-10</v>
          </cell>
        </row>
        <row r="586">
          <cell r="B586">
            <v>22100223</v>
          </cell>
          <cell r="C586" t="str">
            <v>RODIER</v>
          </cell>
          <cell r="D586" t="str">
            <v>BORIS</v>
          </cell>
          <cell r="E586">
            <v>7</v>
          </cell>
          <cell r="F586">
            <v>-3</v>
          </cell>
        </row>
        <row r="587">
          <cell r="B587">
            <v>22108777</v>
          </cell>
          <cell r="C587" t="str">
            <v>ROECKLIN</v>
          </cell>
          <cell r="D587" t="str">
            <v>SANTIAGO</v>
          </cell>
          <cell r="E587">
            <v>8</v>
          </cell>
          <cell r="F587">
            <v>-7</v>
          </cell>
        </row>
        <row r="588">
          <cell r="B588">
            <v>22015109</v>
          </cell>
          <cell r="C588" t="str">
            <v>ROGOL</v>
          </cell>
          <cell r="D588" t="str">
            <v>ANDERSON</v>
          </cell>
          <cell r="E588">
            <v>7</v>
          </cell>
          <cell r="F588">
            <v>-1</v>
          </cell>
        </row>
        <row r="589">
          <cell r="B589">
            <v>22000279</v>
          </cell>
          <cell r="C589" t="str">
            <v>ROMANO</v>
          </cell>
          <cell r="D589" t="str">
            <v>BASTIEN</v>
          </cell>
          <cell r="E589">
            <v>7</v>
          </cell>
          <cell r="F589">
            <v>-20</v>
          </cell>
        </row>
        <row r="590">
          <cell r="B590">
            <v>21905808</v>
          </cell>
          <cell r="C590" t="str">
            <v>ROOS</v>
          </cell>
          <cell r="D590" t="str">
            <v>LOU-MAAIA</v>
          </cell>
          <cell r="E590">
            <v>1</v>
          </cell>
          <cell r="F590">
            <v>-6</v>
          </cell>
        </row>
        <row r="591">
          <cell r="B591">
            <v>22000641</v>
          </cell>
          <cell r="C591" t="str">
            <v>ROSENBERG</v>
          </cell>
          <cell r="D591" t="str">
            <v>ROBERTO</v>
          </cell>
          <cell r="E591">
            <v>3</v>
          </cell>
          <cell r="F591" t="str">
            <v>ABI</v>
          </cell>
        </row>
        <row r="592">
          <cell r="B592">
            <v>21910456</v>
          </cell>
          <cell r="C592" t="str">
            <v>ROTH</v>
          </cell>
          <cell r="D592" t="str">
            <v>LUCAS</v>
          </cell>
          <cell r="E592">
            <v>10</v>
          </cell>
          <cell r="F592" t="str">
            <v>ABI</v>
          </cell>
        </row>
        <row r="593">
          <cell r="B593">
            <v>22106800</v>
          </cell>
          <cell r="C593" t="str">
            <v>ROTH</v>
          </cell>
          <cell r="D593" t="str">
            <v>NICOLAS</v>
          </cell>
          <cell r="E593">
            <v>7</v>
          </cell>
          <cell r="F593">
            <v>-8</v>
          </cell>
        </row>
        <row r="594">
          <cell r="B594">
            <v>22103564</v>
          </cell>
          <cell r="C594" t="str">
            <v>RUCH</v>
          </cell>
          <cell r="D594" t="str">
            <v>DAVID</v>
          </cell>
          <cell r="E594">
            <v>1</v>
          </cell>
          <cell r="F594">
            <v>1</v>
          </cell>
        </row>
        <row r="595">
          <cell r="B595">
            <v>22111723</v>
          </cell>
          <cell r="C595" t="str">
            <v>RUCH</v>
          </cell>
          <cell r="D595" t="str">
            <v>VICTOR</v>
          </cell>
          <cell r="E595">
            <v>3</v>
          </cell>
          <cell r="F595">
            <v>-11</v>
          </cell>
        </row>
        <row r="596">
          <cell r="B596">
            <v>22103794</v>
          </cell>
          <cell r="C596" t="str">
            <v>RUHL</v>
          </cell>
          <cell r="D596" t="str">
            <v>ELYNE</v>
          </cell>
          <cell r="E596">
            <v>10</v>
          </cell>
          <cell r="F596">
            <v>0</v>
          </cell>
        </row>
        <row r="597">
          <cell r="B597">
            <v>22010546</v>
          </cell>
          <cell r="C597" t="str">
            <v>SAADALLAH</v>
          </cell>
          <cell r="D597" t="str">
            <v>ASSAN</v>
          </cell>
          <cell r="E597">
            <v>6</v>
          </cell>
          <cell r="F597" t="str">
            <v>ABI</v>
          </cell>
        </row>
        <row r="598">
          <cell r="B598">
            <v>22109241</v>
          </cell>
          <cell r="C598" t="str">
            <v>SADERI</v>
          </cell>
          <cell r="D598" t="str">
            <v>BRUNO</v>
          </cell>
          <cell r="E598">
            <v>1</v>
          </cell>
          <cell r="F598">
            <v>-9</v>
          </cell>
        </row>
        <row r="599">
          <cell r="B599">
            <v>22117906</v>
          </cell>
          <cell r="C599" t="str">
            <v>SADIKI</v>
          </cell>
          <cell r="D599" t="str">
            <v>VALDON</v>
          </cell>
          <cell r="E599">
            <v>10</v>
          </cell>
          <cell r="F599">
            <v>-13</v>
          </cell>
        </row>
        <row r="600">
          <cell r="B600">
            <v>22108557</v>
          </cell>
          <cell r="C600" t="str">
            <v>SAID</v>
          </cell>
          <cell r="D600" t="str">
            <v>GABRIEL</v>
          </cell>
          <cell r="E600">
            <v>9</v>
          </cell>
          <cell r="F600">
            <v>2</v>
          </cell>
        </row>
        <row r="601">
          <cell r="B601">
            <v>22011330</v>
          </cell>
          <cell r="C601" t="str">
            <v>SANTORO</v>
          </cell>
          <cell r="D601" t="str">
            <v>BASILE</v>
          </cell>
          <cell r="E601">
            <v>4</v>
          </cell>
          <cell r="F601" t="str">
            <v>ABI</v>
          </cell>
        </row>
        <row r="602">
          <cell r="B602">
            <v>22110341</v>
          </cell>
          <cell r="C602" t="str">
            <v>SAOUI</v>
          </cell>
          <cell r="D602" t="str">
            <v>ACHRAF</v>
          </cell>
          <cell r="E602">
            <v>8</v>
          </cell>
          <cell r="F602" t="str">
            <v>ABI</v>
          </cell>
        </row>
        <row r="603">
          <cell r="B603">
            <v>22002388</v>
          </cell>
          <cell r="C603" t="str">
            <v>SARAFALY</v>
          </cell>
          <cell r="D603" t="str">
            <v>GAUTIER</v>
          </cell>
          <cell r="E603">
            <v>5</v>
          </cell>
          <cell r="F603">
            <v>-8</v>
          </cell>
        </row>
        <row r="604">
          <cell r="B604">
            <v>22104247</v>
          </cell>
          <cell r="C604" t="str">
            <v>SARRAS</v>
          </cell>
          <cell r="D604" t="str">
            <v>NOLAN</v>
          </cell>
          <cell r="E604">
            <v>7</v>
          </cell>
          <cell r="F604">
            <v>2</v>
          </cell>
        </row>
        <row r="605">
          <cell r="B605">
            <v>21910242</v>
          </cell>
          <cell r="C605" t="str">
            <v>SASORITH</v>
          </cell>
          <cell r="D605" t="str">
            <v>PATIPHANE</v>
          </cell>
          <cell r="E605">
            <v>7</v>
          </cell>
          <cell r="F605">
            <v>-6</v>
          </cell>
        </row>
        <row r="606">
          <cell r="B606">
            <v>22017400</v>
          </cell>
          <cell r="C606" t="str">
            <v>SASORITH</v>
          </cell>
          <cell r="D606" t="str">
            <v>TAO-FIK</v>
          </cell>
          <cell r="E606">
            <v>10</v>
          </cell>
          <cell r="F606" t="str">
            <v>ABI</v>
          </cell>
        </row>
        <row r="607">
          <cell r="B607">
            <v>22113056</v>
          </cell>
          <cell r="C607" t="str">
            <v>SAUTER</v>
          </cell>
          <cell r="D607" t="str">
            <v>ELISE</v>
          </cell>
          <cell r="E607">
            <v>1</v>
          </cell>
          <cell r="F607">
            <v>-7</v>
          </cell>
        </row>
        <row r="608">
          <cell r="B608">
            <v>21910480</v>
          </cell>
          <cell r="C608" t="str">
            <v>SCHATZ</v>
          </cell>
          <cell r="D608" t="str">
            <v>ANTONIN</v>
          </cell>
          <cell r="E608">
            <v>3</v>
          </cell>
          <cell r="F608" t="str">
            <v>ABI</v>
          </cell>
        </row>
        <row r="609">
          <cell r="B609">
            <v>21909938</v>
          </cell>
          <cell r="C609" t="str">
            <v>SCHAUB</v>
          </cell>
          <cell r="D609" t="str">
            <v>TRISTAN</v>
          </cell>
          <cell r="E609">
            <v>3</v>
          </cell>
          <cell r="F609" t="str">
            <v>ABI</v>
          </cell>
        </row>
        <row r="610">
          <cell r="B610">
            <v>22105018</v>
          </cell>
          <cell r="C610" t="str">
            <v>SCHAULY</v>
          </cell>
          <cell r="D610" t="str">
            <v>LUCAS</v>
          </cell>
          <cell r="E610">
            <v>3</v>
          </cell>
          <cell r="F610">
            <v>8</v>
          </cell>
        </row>
        <row r="611">
          <cell r="B611">
            <v>22105333</v>
          </cell>
          <cell r="C611" t="str">
            <v>SCHENHERR</v>
          </cell>
          <cell r="D611" t="str">
            <v>TÉO</v>
          </cell>
          <cell r="E611">
            <v>7</v>
          </cell>
          <cell r="F611">
            <v>-3</v>
          </cell>
        </row>
        <row r="612">
          <cell r="B612">
            <v>22009118</v>
          </cell>
          <cell r="C612" t="str">
            <v>SCHEUER</v>
          </cell>
          <cell r="D612" t="str">
            <v>JADE</v>
          </cell>
          <cell r="E612">
            <v>5</v>
          </cell>
          <cell r="F612">
            <v>-8</v>
          </cell>
        </row>
        <row r="613">
          <cell r="B613">
            <v>22010980</v>
          </cell>
          <cell r="C613" t="str">
            <v>SCHICKEL</v>
          </cell>
          <cell r="D613" t="str">
            <v>YANN</v>
          </cell>
          <cell r="E613">
            <v>3</v>
          </cell>
          <cell r="F613">
            <v>-5</v>
          </cell>
        </row>
        <row r="614">
          <cell r="B614">
            <v>22002365</v>
          </cell>
          <cell r="C614" t="str">
            <v>SCHINDELMEYER</v>
          </cell>
          <cell r="D614" t="str">
            <v>YANIS</v>
          </cell>
          <cell r="E614">
            <v>3</v>
          </cell>
          <cell r="F614" t="str">
            <v>ABI</v>
          </cell>
        </row>
        <row r="615">
          <cell r="B615">
            <v>22005569</v>
          </cell>
          <cell r="C615" t="str">
            <v>SCHMID</v>
          </cell>
          <cell r="D615" t="str">
            <v>ANGELIKA</v>
          </cell>
          <cell r="E615">
            <v>3</v>
          </cell>
          <cell r="F615" t="str">
            <v>ABI</v>
          </cell>
        </row>
        <row r="616">
          <cell r="B616">
            <v>22006231</v>
          </cell>
          <cell r="C616" t="str">
            <v>SCHMITT</v>
          </cell>
          <cell r="D616" t="str">
            <v>ARNO</v>
          </cell>
          <cell r="E616">
            <v>4</v>
          </cell>
          <cell r="F616">
            <v>-5</v>
          </cell>
        </row>
        <row r="617">
          <cell r="B617">
            <v>22110450</v>
          </cell>
          <cell r="C617" t="str">
            <v>SCHMITT</v>
          </cell>
          <cell r="D617" t="str">
            <v>ELIAN</v>
          </cell>
          <cell r="E617">
            <v>6</v>
          </cell>
          <cell r="F617">
            <v>0</v>
          </cell>
        </row>
        <row r="618">
          <cell r="B618">
            <v>22013186</v>
          </cell>
          <cell r="C618" t="str">
            <v>SCHMITT</v>
          </cell>
          <cell r="D618" t="str">
            <v>ELODIE</v>
          </cell>
          <cell r="E618">
            <v>1</v>
          </cell>
          <cell r="F618" t="str">
            <v>ABI</v>
          </cell>
        </row>
        <row r="619">
          <cell r="B619">
            <v>22112329</v>
          </cell>
          <cell r="C619" t="str">
            <v>SCHNEIDER</v>
          </cell>
          <cell r="D619" t="str">
            <v>INES</v>
          </cell>
          <cell r="E619">
            <v>7</v>
          </cell>
          <cell r="F619">
            <v>4</v>
          </cell>
        </row>
        <row r="620">
          <cell r="B620">
            <v>22118208</v>
          </cell>
          <cell r="C620" t="str">
            <v>SCHNEIDER</v>
          </cell>
          <cell r="D620" t="str">
            <v>MATTHIEU</v>
          </cell>
          <cell r="E620">
            <v>3</v>
          </cell>
          <cell r="F620">
            <v>0</v>
          </cell>
        </row>
        <row r="621">
          <cell r="B621">
            <v>22107678</v>
          </cell>
          <cell r="C621" t="str">
            <v>SCHNEIDER</v>
          </cell>
          <cell r="D621" t="str">
            <v>ROMAIN</v>
          </cell>
          <cell r="E621">
            <v>6</v>
          </cell>
          <cell r="F621">
            <v>-6</v>
          </cell>
        </row>
        <row r="622">
          <cell r="B622">
            <v>21907489</v>
          </cell>
          <cell r="C622" t="str">
            <v>SCHNEIDERLIN</v>
          </cell>
          <cell r="D622" t="str">
            <v>JORDAN</v>
          </cell>
          <cell r="E622">
            <v>1</v>
          </cell>
          <cell r="F622" t="str">
            <v>ABI</v>
          </cell>
        </row>
        <row r="623">
          <cell r="B623">
            <v>22001342</v>
          </cell>
          <cell r="C623" t="str">
            <v>SCHNELLER</v>
          </cell>
          <cell r="D623" t="str">
            <v>ARTHUR</v>
          </cell>
          <cell r="E623">
            <v>5</v>
          </cell>
          <cell r="F623" t="str">
            <v>ABI</v>
          </cell>
        </row>
        <row r="624">
          <cell r="B624">
            <v>22104960</v>
          </cell>
          <cell r="C624" t="str">
            <v>SCHOENEBECK</v>
          </cell>
          <cell r="D624" t="str">
            <v>MATHÉO</v>
          </cell>
          <cell r="E624">
            <v>7</v>
          </cell>
          <cell r="F624">
            <v>0</v>
          </cell>
        </row>
        <row r="625">
          <cell r="B625">
            <v>22106861</v>
          </cell>
          <cell r="C625" t="str">
            <v>SCHOEPFER</v>
          </cell>
          <cell r="D625" t="str">
            <v>ADRIEN</v>
          </cell>
          <cell r="E625">
            <v>1</v>
          </cell>
          <cell r="F625">
            <v>-4</v>
          </cell>
        </row>
        <row r="626">
          <cell r="B626">
            <v>22113336</v>
          </cell>
          <cell r="C626" t="str">
            <v>SCHUBNEL</v>
          </cell>
          <cell r="D626" t="str">
            <v>VICTOR</v>
          </cell>
          <cell r="E626">
            <v>2</v>
          </cell>
          <cell r="F626" t="str">
            <v>ABI</v>
          </cell>
        </row>
        <row r="627">
          <cell r="B627">
            <v>22103880</v>
          </cell>
          <cell r="C627" t="str">
            <v>SCHUMACHER</v>
          </cell>
          <cell r="D627" t="str">
            <v>ANTOINE</v>
          </cell>
          <cell r="E627">
            <v>9</v>
          </cell>
          <cell r="F627">
            <v>-8</v>
          </cell>
        </row>
        <row r="628">
          <cell r="B628">
            <v>22115076</v>
          </cell>
          <cell r="C628" t="str">
            <v>SCHUPP</v>
          </cell>
          <cell r="D628" t="str">
            <v>ARTHUR</v>
          </cell>
          <cell r="E628">
            <v>7</v>
          </cell>
          <cell r="F628">
            <v>3</v>
          </cell>
        </row>
        <row r="629">
          <cell r="B629">
            <v>22014833</v>
          </cell>
          <cell r="C629" t="str">
            <v>SCHUSTER</v>
          </cell>
          <cell r="D629" t="str">
            <v>GÉRALD</v>
          </cell>
          <cell r="E629">
            <v>5</v>
          </cell>
          <cell r="F629" t="str">
            <v>ABI</v>
          </cell>
        </row>
        <row r="630">
          <cell r="B630">
            <v>22109168</v>
          </cell>
          <cell r="C630" t="str">
            <v>SCHWARTZ</v>
          </cell>
          <cell r="D630" t="str">
            <v>SAMUEL</v>
          </cell>
          <cell r="E630">
            <v>8</v>
          </cell>
          <cell r="F630">
            <v>2</v>
          </cell>
        </row>
        <row r="631">
          <cell r="B631">
            <v>22110878</v>
          </cell>
          <cell r="C631" t="str">
            <v>SCHWARTZ</v>
          </cell>
          <cell r="D631" t="str">
            <v>SIMON</v>
          </cell>
          <cell r="E631">
            <v>6</v>
          </cell>
          <cell r="F631">
            <v>-6</v>
          </cell>
        </row>
        <row r="632">
          <cell r="B632">
            <v>22117694</v>
          </cell>
          <cell r="C632" t="str">
            <v>SELLIER</v>
          </cell>
          <cell r="D632" t="str">
            <v>ANATOLE</v>
          </cell>
          <cell r="E632">
            <v>8</v>
          </cell>
          <cell r="F632">
            <v>3</v>
          </cell>
        </row>
        <row r="633">
          <cell r="B633">
            <v>22112375</v>
          </cell>
          <cell r="C633" t="str">
            <v>SENTURK</v>
          </cell>
          <cell r="D633" t="str">
            <v>ALEXIS</v>
          </cell>
          <cell r="E633">
            <v>3</v>
          </cell>
          <cell r="F633" t="str">
            <v>ABI</v>
          </cell>
        </row>
        <row r="634">
          <cell r="B634">
            <v>22105317</v>
          </cell>
          <cell r="C634" t="str">
            <v>SÉRY</v>
          </cell>
          <cell r="D634" t="str">
            <v>LUCAS</v>
          </cell>
          <cell r="E634">
            <v>6</v>
          </cell>
          <cell r="F634">
            <v>-3</v>
          </cell>
        </row>
        <row r="635">
          <cell r="B635">
            <v>21904341</v>
          </cell>
          <cell r="C635" t="str">
            <v>SHARIFI TAFRESHI</v>
          </cell>
          <cell r="D635" t="str">
            <v>ALEXANDRE</v>
          </cell>
          <cell r="E635">
            <v>7</v>
          </cell>
          <cell r="F635">
            <v>-5</v>
          </cell>
        </row>
        <row r="636">
          <cell r="B636">
            <v>22110132</v>
          </cell>
          <cell r="C636" t="str">
            <v>SILBERNAGEL</v>
          </cell>
          <cell r="D636" t="str">
            <v>MATTHIAS</v>
          </cell>
          <cell r="E636">
            <v>6</v>
          </cell>
          <cell r="F636" t="str">
            <v>ABI</v>
          </cell>
        </row>
        <row r="637">
          <cell r="B637">
            <v>22011389</v>
          </cell>
          <cell r="C637" t="str">
            <v>SIMON</v>
          </cell>
          <cell r="D637" t="str">
            <v>EMMA</v>
          </cell>
          <cell r="E637">
            <v>3</v>
          </cell>
          <cell r="F637">
            <v>-14</v>
          </cell>
        </row>
        <row r="638">
          <cell r="B638">
            <v>22119606</v>
          </cell>
          <cell r="C638" t="str">
            <v>SIMON</v>
          </cell>
          <cell r="D638" t="str">
            <v>LÉNA</v>
          </cell>
          <cell r="E638">
            <v>6</v>
          </cell>
          <cell r="F638">
            <v>-6.5</v>
          </cell>
        </row>
        <row r="639">
          <cell r="B639">
            <v>22108875</v>
          </cell>
          <cell r="C639" t="str">
            <v>SIMON</v>
          </cell>
          <cell r="D639" t="str">
            <v>MARIE</v>
          </cell>
          <cell r="E639">
            <v>7</v>
          </cell>
          <cell r="F639">
            <v>-8</v>
          </cell>
        </row>
        <row r="640">
          <cell r="B640">
            <v>22005248</v>
          </cell>
          <cell r="C640" t="str">
            <v>SINA</v>
          </cell>
          <cell r="D640" t="str">
            <v>JEAN-NICOLAS</v>
          </cell>
          <cell r="E640">
            <v>3</v>
          </cell>
          <cell r="F640" t="str">
            <v>ABI</v>
          </cell>
        </row>
        <row r="641">
          <cell r="B641">
            <v>22109191</v>
          </cell>
          <cell r="C641" t="str">
            <v>SISSOKO</v>
          </cell>
          <cell r="D641" t="str">
            <v>MAÏMOUNA</v>
          </cell>
          <cell r="E641">
            <v>1</v>
          </cell>
          <cell r="F641">
            <v>3</v>
          </cell>
        </row>
        <row r="642">
          <cell r="B642">
            <v>22105468</v>
          </cell>
          <cell r="C642" t="str">
            <v>SITTLER</v>
          </cell>
          <cell r="D642" t="str">
            <v>LÉO</v>
          </cell>
          <cell r="E642">
            <v>10</v>
          </cell>
          <cell r="F642">
            <v>3</v>
          </cell>
        </row>
        <row r="643">
          <cell r="B643">
            <v>22115731</v>
          </cell>
          <cell r="C643" t="str">
            <v>SOENE</v>
          </cell>
          <cell r="D643" t="str">
            <v>LOÏC</v>
          </cell>
          <cell r="E643">
            <v>6</v>
          </cell>
          <cell r="F643">
            <v>-7</v>
          </cell>
        </row>
        <row r="644">
          <cell r="B644">
            <v>22013767</v>
          </cell>
          <cell r="C644" t="str">
            <v>SONNTAG</v>
          </cell>
          <cell r="D644" t="str">
            <v>LOÏS</v>
          </cell>
          <cell r="E644">
            <v>1</v>
          </cell>
          <cell r="F644">
            <v>-5</v>
          </cell>
        </row>
        <row r="645">
          <cell r="B645">
            <v>22100339</v>
          </cell>
          <cell r="C645" t="str">
            <v>SOUANE</v>
          </cell>
          <cell r="D645" t="str">
            <v>MOHAMED</v>
          </cell>
          <cell r="E645">
            <v>6</v>
          </cell>
          <cell r="F645">
            <v>-1</v>
          </cell>
        </row>
        <row r="646">
          <cell r="B646">
            <v>22106703</v>
          </cell>
          <cell r="C646" t="str">
            <v>SPEISSER</v>
          </cell>
          <cell r="D646" t="str">
            <v>LOUIS</v>
          </cell>
          <cell r="E646">
            <v>6</v>
          </cell>
          <cell r="F646">
            <v>-5</v>
          </cell>
        </row>
        <row r="647">
          <cell r="B647">
            <v>22006191</v>
          </cell>
          <cell r="C647" t="str">
            <v>SPIEGEL</v>
          </cell>
          <cell r="D647" t="str">
            <v>MAÏCKEL</v>
          </cell>
          <cell r="E647">
            <v>5</v>
          </cell>
          <cell r="F647">
            <v>-1</v>
          </cell>
        </row>
        <row r="648">
          <cell r="B648">
            <v>22104912</v>
          </cell>
          <cell r="C648" t="str">
            <v>SPIESER</v>
          </cell>
          <cell r="D648" t="str">
            <v>MATTÉO</v>
          </cell>
          <cell r="E648">
            <v>3</v>
          </cell>
          <cell r="F648">
            <v>-5</v>
          </cell>
        </row>
        <row r="649">
          <cell r="B649">
            <v>22107310</v>
          </cell>
          <cell r="C649" t="str">
            <v>SPINDLER</v>
          </cell>
          <cell r="D649" t="str">
            <v>CLARA</v>
          </cell>
          <cell r="E649">
            <v>4</v>
          </cell>
          <cell r="F649" t="str">
            <v>ABI</v>
          </cell>
        </row>
        <row r="650">
          <cell r="B650">
            <v>22111445</v>
          </cell>
          <cell r="C650" t="str">
            <v>STAALI</v>
          </cell>
          <cell r="D650" t="str">
            <v>MOHAMED</v>
          </cell>
          <cell r="E650">
            <v>6</v>
          </cell>
          <cell r="F650">
            <v>-9</v>
          </cell>
        </row>
        <row r="651">
          <cell r="B651">
            <v>22014861</v>
          </cell>
          <cell r="C651" t="str">
            <v>STALLER</v>
          </cell>
          <cell r="D651" t="str">
            <v>ROBIN</v>
          </cell>
          <cell r="E651">
            <v>7</v>
          </cell>
          <cell r="F651" t="str">
            <v>ABI</v>
          </cell>
        </row>
        <row r="652">
          <cell r="B652">
            <v>22111083</v>
          </cell>
          <cell r="C652" t="str">
            <v>STEGER</v>
          </cell>
          <cell r="D652" t="str">
            <v>MELVYN</v>
          </cell>
          <cell r="E652">
            <v>1</v>
          </cell>
          <cell r="F652">
            <v>10</v>
          </cell>
        </row>
        <row r="653">
          <cell r="B653">
            <v>22103955</v>
          </cell>
          <cell r="C653" t="str">
            <v>STEIDEL</v>
          </cell>
          <cell r="D653" t="str">
            <v>ERINE</v>
          </cell>
          <cell r="E653">
            <v>3</v>
          </cell>
          <cell r="F653" t="str">
            <v>ABI</v>
          </cell>
        </row>
        <row r="654">
          <cell r="B654">
            <v>22102067</v>
          </cell>
          <cell r="C654" t="str">
            <v>STEIMER</v>
          </cell>
          <cell r="D654" t="str">
            <v>ELISA</v>
          </cell>
          <cell r="E654">
            <v>3</v>
          </cell>
          <cell r="F654">
            <v>0</v>
          </cell>
        </row>
        <row r="655">
          <cell r="B655">
            <v>22107539</v>
          </cell>
          <cell r="C655" t="str">
            <v>STEINBRUNN</v>
          </cell>
          <cell r="D655" t="str">
            <v>MATTHIEU</v>
          </cell>
          <cell r="E655">
            <v>7</v>
          </cell>
          <cell r="F655">
            <v>-26</v>
          </cell>
        </row>
        <row r="656">
          <cell r="B656">
            <v>22106209</v>
          </cell>
          <cell r="C656" t="str">
            <v>STEINMETZ</v>
          </cell>
          <cell r="D656" t="str">
            <v>ADRIEN</v>
          </cell>
          <cell r="E656">
            <v>6</v>
          </cell>
          <cell r="F656">
            <v>-15</v>
          </cell>
        </row>
        <row r="657">
          <cell r="B657">
            <v>22113581</v>
          </cell>
          <cell r="C657" t="str">
            <v>STEPHAN</v>
          </cell>
          <cell r="D657" t="str">
            <v>KILIAN</v>
          </cell>
          <cell r="E657">
            <v>10</v>
          </cell>
          <cell r="F657">
            <v>-8</v>
          </cell>
        </row>
        <row r="658">
          <cell r="B658">
            <v>22110637</v>
          </cell>
          <cell r="C658" t="str">
            <v>STIEFEL</v>
          </cell>
          <cell r="D658" t="str">
            <v>ANTOINE</v>
          </cell>
          <cell r="E658">
            <v>3</v>
          </cell>
          <cell r="F658">
            <v>-1</v>
          </cell>
        </row>
        <row r="659">
          <cell r="B659">
            <v>22107637</v>
          </cell>
          <cell r="C659" t="str">
            <v>STILTZ</v>
          </cell>
          <cell r="D659" t="str">
            <v>CORENTIN</v>
          </cell>
          <cell r="E659">
            <v>9</v>
          </cell>
          <cell r="F659">
            <v>0</v>
          </cell>
        </row>
        <row r="660">
          <cell r="B660">
            <v>22109660</v>
          </cell>
          <cell r="C660" t="str">
            <v>STIRLING</v>
          </cell>
          <cell r="D660" t="str">
            <v>LÉO</v>
          </cell>
          <cell r="E660">
            <v>1</v>
          </cell>
          <cell r="F660">
            <v>-8</v>
          </cell>
        </row>
        <row r="661">
          <cell r="B661">
            <v>22107458</v>
          </cell>
          <cell r="C661" t="str">
            <v>STOLL</v>
          </cell>
          <cell r="D661" t="str">
            <v>THOMAS</v>
          </cell>
          <cell r="E661">
            <v>10</v>
          </cell>
          <cell r="F661">
            <v>-1</v>
          </cell>
        </row>
        <row r="662">
          <cell r="B662">
            <v>22008677</v>
          </cell>
          <cell r="C662" t="str">
            <v>STOMP</v>
          </cell>
          <cell r="D662" t="str">
            <v>KAREL</v>
          </cell>
          <cell r="E662">
            <v>3</v>
          </cell>
          <cell r="F662" t="str">
            <v>ABI</v>
          </cell>
        </row>
        <row r="663">
          <cell r="B663">
            <v>22110453</v>
          </cell>
          <cell r="C663" t="str">
            <v>STRIEBIG</v>
          </cell>
          <cell r="D663" t="str">
            <v>CEDRIC-SYAM</v>
          </cell>
          <cell r="E663">
            <v>10</v>
          </cell>
          <cell r="F663">
            <v>-15</v>
          </cell>
        </row>
        <row r="664">
          <cell r="B664">
            <v>22108773</v>
          </cell>
          <cell r="C664" t="str">
            <v>STUCK</v>
          </cell>
          <cell r="D664" t="str">
            <v>EMILIE</v>
          </cell>
          <cell r="E664">
            <v>3</v>
          </cell>
          <cell r="F664">
            <v>-3</v>
          </cell>
        </row>
        <row r="665">
          <cell r="B665">
            <v>22002328</v>
          </cell>
          <cell r="C665" t="str">
            <v>STUMPERT</v>
          </cell>
          <cell r="D665" t="str">
            <v>PAUL</v>
          </cell>
          <cell r="E665">
            <v>10</v>
          </cell>
          <cell r="F665">
            <v>-29</v>
          </cell>
        </row>
        <row r="666">
          <cell r="B666">
            <v>22106830</v>
          </cell>
          <cell r="C666" t="str">
            <v>SUTTER</v>
          </cell>
          <cell r="D666" t="str">
            <v>GAUTIER</v>
          </cell>
          <cell r="E666">
            <v>3</v>
          </cell>
          <cell r="F666">
            <v>-9</v>
          </cell>
        </row>
        <row r="667">
          <cell r="B667">
            <v>22109462</v>
          </cell>
          <cell r="C667" t="str">
            <v>TABAKOVIC</v>
          </cell>
          <cell r="D667" t="str">
            <v>KERIM</v>
          </cell>
          <cell r="E667">
            <v>6</v>
          </cell>
          <cell r="F667">
            <v>-3</v>
          </cell>
        </row>
        <row r="668">
          <cell r="B668">
            <v>22111101</v>
          </cell>
          <cell r="C668" t="str">
            <v>TABARANT</v>
          </cell>
          <cell r="D668" t="str">
            <v>ANYLIA</v>
          </cell>
          <cell r="E668">
            <v>9</v>
          </cell>
          <cell r="F668" t="str">
            <v>ABI</v>
          </cell>
        </row>
        <row r="669">
          <cell r="B669">
            <v>22109789</v>
          </cell>
          <cell r="C669" t="str">
            <v>TAHRIOUI</v>
          </cell>
          <cell r="D669" t="str">
            <v>IMAD</v>
          </cell>
          <cell r="E669">
            <v>6</v>
          </cell>
          <cell r="F669">
            <v>3</v>
          </cell>
        </row>
        <row r="670">
          <cell r="B670">
            <v>22013568</v>
          </cell>
          <cell r="C670" t="str">
            <v>TAKALINE</v>
          </cell>
          <cell r="D670" t="str">
            <v>JAHED</v>
          </cell>
          <cell r="E670">
            <v>3</v>
          </cell>
          <cell r="F670">
            <v>-17</v>
          </cell>
        </row>
        <row r="671">
          <cell r="B671">
            <v>22109973</v>
          </cell>
          <cell r="C671" t="str">
            <v>TALARICO</v>
          </cell>
          <cell r="D671" t="str">
            <v>SERENA</v>
          </cell>
          <cell r="E671">
            <v>3</v>
          </cell>
          <cell r="F671">
            <v>3</v>
          </cell>
        </row>
        <row r="672">
          <cell r="B672">
            <v>22105834</v>
          </cell>
          <cell r="C672" t="str">
            <v>TANCELIN</v>
          </cell>
          <cell r="D672" t="str">
            <v>YOAN</v>
          </cell>
          <cell r="E672">
            <v>1</v>
          </cell>
          <cell r="F672">
            <v>4</v>
          </cell>
        </row>
        <row r="673">
          <cell r="B673">
            <v>22114296</v>
          </cell>
          <cell r="C673" t="str">
            <v>TARRAPEY</v>
          </cell>
          <cell r="D673" t="str">
            <v>QUENTIN</v>
          </cell>
          <cell r="E673">
            <v>10</v>
          </cell>
          <cell r="F673">
            <v>-8</v>
          </cell>
        </row>
        <row r="674">
          <cell r="B674">
            <v>22020240</v>
          </cell>
          <cell r="C674" t="str">
            <v>TAVAKOLI</v>
          </cell>
          <cell r="D674" t="str">
            <v>ZARAH</v>
          </cell>
          <cell r="E674">
            <v>10</v>
          </cell>
          <cell r="F674">
            <v>-10</v>
          </cell>
        </row>
        <row r="675">
          <cell r="B675">
            <v>22008848</v>
          </cell>
          <cell r="C675" t="str">
            <v>TAVERNARO</v>
          </cell>
          <cell r="D675" t="str">
            <v>NICOLAS</v>
          </cell>
          <cell r="E675">
            <v>6</v>
          </cell>
          <cell r="F675">
            <v>-9</v>
          </cell>
        </row>
        <row r="676">
          <cell r="B676">
            <v>21815822</v>
          </cell>
          <cell r="C676" t="str">
            <v>TAYEBI</v>
          </cell>
          <cell r="D676" t="str">
            <v>ILIAS</v>
          </cell>
          <cell r="E676">
            <v>8</v>
          </cell>
          <cell r="F676">
            <v>-11</v>
          </cell>
        </row>
        <row r="677">
          <cell r="B677">
            <v>22110699</v>
          </cell>
          <cell r="C677" t="str">
            <v>TAZABAEV</v>
          </cell>
          <cell r="D677" t="str">
            <v>ADAM</v>
          </cell>
          <cell r="E677">
            <v>7</v>
          </cell>
          <cell r="F677">
            <v>8</v>
          </cell>
        </row>
        <row r="678">
          <cell r="B678">
            <v>22103245</v>
          </cell>
          <cell r="C678" t="str">
            <v>TEIKEMEIER</v>
          </cell>
          <cell r="D678" t="str">
            <v>COLIN</v>
          </cell>
          <cell r="E678">
            <v>7</v>
          </cell>
          <cell r="F678" t="str">
            <v>ABI</v>
          </cell>
        </row>
        <row r="679">
          <cell r="B679">
            <v>22108086</v>
          </cell>
          <cell r="C679" t="str">
            <v>TEIXEIRA DE SOUSA</v>
          </cell>
          <cell r="D679" t="str">
            <v>ANDRÉ</v>
          </cell>
          <cell r="E679">
            <v>9</v>
          </cell>
          <cell r="F679">
            <v>-5</v>
          </cell>
        </row>
        <row r="680">
          <cell r="B680">
            <v>22115672</v>
          </cell>
          <cell r="C680" t="str">
            <v>TERMINN</v>
          </cell>
          <cell r="D680" t="str">
            <v>QUENTIN</v>
          </cell>
          <cell r="E680">
            <v>3</v>
          </cell>
          <cell r="F680">
            <v>-6</v>
          </cell>
        </row>
        <row r="681">
          <cell r="B681">
            <v>22106072</v>
          </cell>
          <cell r="C681" t="str">
            <v>TISSERAND</v>
          </cell>
          <cell r="D681" t="str">
            <v>ESTELLE</v>
          </cell>
          <cell r="E681">
            <v>10</v>
          </cell>
          <cell r="F681">
            <v>21</v>
          </cell>
        </row>
        <row r="682">
          <cell r="B682">
            <v>22120144</v>
          </cell>
          <cell r="C682" t="str">
            <v>TJON A PAN</v>
          </cell>
          <cell r="D682" t="str">
            <v>TIMOTHY</v>
          </cell>
          <cell r="E682">
            <v>2</v>
          </cell>
          <cell r="F682" t="str">
            <v>ABI</v>
          </cell>
        </row>
        <row r="683">
          <cell r="B683">
            <v>22116375</v>
          </cell>
          <cell r="C683" t="str">
            <v>TONELLI</v>
          </cell>
          <cell r="D683" t="str">
            <v>VICTOR</v>
          </cell>
          <cell r="E683">
            <v>5</v>
          </cell>
          <cell r="F683">
            <v>-4</v>
          </cell>
        </row>
        <row r="684">
          <cell r="B684">
            <v>22012221</v>
          </cell>
          <cell r="C684" t="str">
            <v>TOSSA GBEGO</v>
          </cell>
          <cell r="D684" t="str">
            <v>PASCAL</v>
          </cell>
          <cell r="E684">
            <v>1</v>
          </cell>
          <cell r="F684" t="str">
            <v>ABI</v>
          </cell>
        </row>
        <row r="685">
          <cell r="B685">
            <v>22112382</v>
          </cell>
          <cell r="C685" t="str">
            <v>TOUIS</v>
          </cell>
          <cell r="D685" t="str">
            <v>JILLALI</v>
          </cell>
          <cell r="E685">
            <v>6</v>
          </cell>
          <cell r="F685">
            <v>-6</v>
          </cell>
        </row>
        <row r="686">
          <cell r="B686">
            <v>22112942</v>
          </cell>
          <cell r="C686" t="str">
            <v>TOURKI</v>
          </cell>
          <cell r="D686" t="str">
            <v>ZIED</v>
          </cell>
          <cell r="E686">
            <v>10</v>
          </cell>
          <cell r="F686">
            <v>-2</v>
          </cell>
        </row>
        <row r="687">
          <cell r="B687">
            <v>22004913</v>
          </cell>
          <cell r="C687" t="str">
            <v>TRANG</v>
          </cell>
          <cell r="D687" t="str">
            <v>JOHNNY</v>
          </cell>
          <cell r="E687">
            <v>3</v>
          </cell>
          <cell r="F687" t="str">
            <v>ABI</v>
          </cell>
        </row>
        <row r="688">
          <cell r="B688">
            <v>22018168</v>
          </cell>
          <cell r="C688" t="str">
            <v>TRAORE</v>
          </cell>
          <cell r="D688" t="str">
            <v>DAVID</v>
          </cell>
          <cell r="E688">
            <v>8</v>
          </cell>
          <cell r="F688" t="str">
            <v>ABI</v>
          </cell>
        </row>
        <row r="689">
          <cell r="B689">
            <v>21907926</v>
          </cell>
          <cell r="C689" t="str">
            <v>TRIPODI</v>
          </cell>
          <cell r="D689" t="str">
            <v>MATTÉO</v>
          </cell>
          <cell r="E689">
            <v>10</v>
          </cell>
          <cell r="F689" t="str">
            <v>ABI</v>
          </cell>
        </row>
        <row r="690">
          <cell r="B690">
            <v>22013642</v>
          </cell>
          <cell r="C690" t="str">
            <v>TRIPOTIN</v>
          </cell>
          <cell r="D690" t="str">
            <v>EMILE</v>
          </cell>
          <cell r="E690">
            <v>3</v>
          </cell>
          <cell r="F690">
            <v>-13</v>
          </cell>
        </row>
        <row r="691">
          <cell r="B691">
            <v>22106747</v>
          </cell>
          <cell r="C691" t="str">
            <v>TROADEC</v>
          </cell>
          <cell r="D691" t="str">
            <v>ERWAN</v>
          </cell>
          <cell r="E691">
            <v>9</v>
          </cell>
          <cell r="F691">
            <v>7</v>
          </cell>
        </row>
        <row r="692">
          <cell r="B692">
            <v>22112497</v>
          </cell>
          <cell r="C692" t="str">
            <v>TROG</v>
          </cell>
          <cell r="D692" t="str">
            <v>PHILIPPE</v>
          </cell>
          <cell r="E692">
            <v>3</v>
          </cell>
          <cell r="F692">
            <v>-1.5</v>
          </cell>
        </row>
        <row r="693">
          <cell r="B693">
            <v>22113742</v>
          </cell>
          <cell r="C693" t="str">
            <v>TSCHAN</v>
          </cell>
          <cell r="D693" t="str">
            <v>LEA</v>
          </cell>
          <cell r="E693">
            <v>10</v>
          </cell>
          <cell r="F693">
            <v>0</v>
          </cell>
        </row>
        <row r="694">
          <cell r="B694">
            <v>22104211</v>
          </cell>
          <cell r="C694" t="str">
            <v>TSCHEDERNIG</v>
          </cell>
          <cell r="D694" t="str">
            <v>YANIS</v>
          </cell>
          <cell r="E694">
            <v>9</v>
          </cell>
          <cell r="F694">
            <v>0</v>
          </cell>
        </row>
        <row r="695">
          <cell r="B695">
            <v>22110358</v>
          </cell>
          <cell r="C695" t="str">
            <v>TUNA</v>
          </cell>
          <cell r="D695" t="str">
            <v>SEMIH</v>
          </cell>
          <cell r="E695">
            <v>7</v>
          </cell>
          <cell r="F695">
            <v>-37</v>
          </cell>
        </row>
        <row r="696">
          <cell r="B696">
            <v>22111854</v>
          </cell>
          <cell r="C696" t="str">
            <v>TURANSZKY-HUSSER</v>
          </cell>
          <cell r="D696" t="str">
            <v>MELISSA</v>
          </cell>
          <cell r="E696">
            <v>3</v>
          </cell>
          <cell r="F696">
            <v>-4</v>
          </cell>
        </row>
        <row r="697">
          <cell r="B697">
            <v>22104090</v>
          </cell>
          <cell r="C697" t="str">
            <v>ÜNAL</v>
          </cell>
          <cell r="D697" t="str">
            <v>KAAN</v>
          </cell>
          <cell r="E697">
            <v>6</v>
          </cell>
          <cell r="F697">
            <v>0</v>
          </cell>
        </row>
        <row r="698">
          <cell r="B698">
            <v>22100150</v>
          </cell>
          <cell r="C698" t="str">
            <v>VACANT</v>
          </cell>
          <cell r="D698" t="str">
            <v>LÉA</v>
          </cell>
          <cell r="E698">
            <v>6</v>
          </cell>
          <cell r="F698">
            <v>5</v>
          </cell>
        </row>
        <row r="699">
          <cell r="B699">
            <v>22109908</v>
          </cell>
          <cell r="C699" t="str">
            <v>VAGNER</v>
          </cell>
          <cell r="D699" t="str">
            <v>INES</v>
          </cell>
          <cell r="E699">
            <v>10</v>
          </cell>
          <cell r="F699">
            <v>2</v>
          </cell>
        </row>
        <row r="700">
          <cell r="B700">
            <v>22006058</v>
          </cell>
          <cell r="C700" t="str">
            <v>VALIBOUZE</v>
          </cell>
          <cell r="D700" t="str">
            <v>LÉO</v>
          </cell>
          <cell r="E700">
            <v>1</v>
          </cell>
          <cell r="F700">
            <v>-5</v>
          </cell>
        </row>
        <row r="701">
          <cell r="B701">
            <v>22006500</v>
          </cell>
          <cell r="C701" t="str">
            <v>VALLOT</v>
          </cell>
          <cell r="D701" t="str">
            <v>CLÉMENT</v>
          </cell>
          <cell r="E701">
            <v>4</v>
          </cell>
          <cell r="F701" t="str">
            <v>ABI</v>
          </cell>
        </row>
        <row r="702">
          <cell r="B702">
            <v>22108240</v>
          </cell>
          <cell r="C702" t="str">
            <v>VALYNSEELE</v>
          </cell>
          <cell r="D702" t="str">
            <v>YANN</v>
          </cell>
          <cell r="E702">
            <v>10</v>
          </cell>
          <cell r="F702">
            <v>-13</v>
          </cell>
        </row>
        <row r="703">
          <cell r="B703">
            <v>22003623</v>
          </cell>
          <cell r="C703" t="str">
            <v>VO</v>
          </cell>
          <cell r="D703" t="str">
            <v>MEGHAN</v>
          </cell>
          <cell r="E703">
            <v>1</v>
          </cell>
          <cell r="F703" t="str">
            <v>ABI</v>
          </cell>
        </row>
        <row r="704">
          <cell r="B704">
            <v>50200386</v>
          </cell>
          <cell r="C704" t="str">
            <v>VOGEL</v>
          </cell>
          <cell r="D704" t="str">
            <v>GREGORY</v>
          </cell>
          <cell r="E704">
            <v>8</v>
          </cell>
          <cell r="F704">
            <v>12</v>
          </cell>
        </row>
        <row r="705">
          <cell r="B705">
            <v>22108340</v>
          </cell>
          <cell r="C705" t="str">
            <v>WABARTHA</v>
          </cell>
          <cell r="D705" t="str">
            <v>MARTIN</v>
          </cell>
          <cell r="E705">
            <v>10</v>
          </cell>
          <cell r="F705">
            <v>-8</v>
          </cell>
        </row>
        <row r="706">
          <cell r="B706">
            <v>22112368</v>
          </cell>
          <cell r="C706" t="str">
            <v>WACK</v>
          </cell>
          <cell r="D706" t="str">
            <v>TOMI</v>
          </cell>
          <cell r="E706">
            <v>10</v>
          </cell>
          <cell r="F706">
            <v>-22</v>
          </cell>
        </row>
        <row r="707">
          <cell r="B707">
            <v>22108271</v>
          </cell>
          <cell r="C707" t="str">
            <v>WAGNER</v>
          </cell>
          <cell r="D707" t="str">
            <v>CYPRIEN</v>
          </cell>
          <cell r="E707">
            <v>5</v>
          </cell>
          <cell r="F707">
            <v>5</v>
          </cell>
        </row>
        <row r="708">
          <cell r="B708">
            <v>22007470</v>
          </cell>
          <cell r="C708" t="str">
            <v>WASSER</v>
          </cell>
          <cell r="D708" t="str">
            <v>YANNIS</v>
          </cell>
          <cell r="E708">
            <v>4</v>
          </cell>
          <cell r="F708" t="str">
            <v>ABI</v>
          </cell>
        </row>
        <row r="709">
          <cell r="B709">
            <v>22003725</v>
          </cell>
          <cell r="C709" t="str">
            <v>WATRIN</v>
          </cell>
          <cell r="D709" t="str">
            <v>ANASTASIA</v>
          </cell>
          <cell r="E709">
            <v>4</v>
          </cell>
          <cell r="F709" t="str">
            <v>ABI</v>
          </cell>
        </row>
        <row r="710">
          <cell r="B710">
            <v>22010160</v>
          </cell>
          <cell r="C710" t="str">
            <v>WATZKY</v>
          </cell>
          <cell r="D710" t="str">
            <v>EMMANUELLE</v>
          </cell>
          <cell r="E710">
            <v>10</v>
          </cell>
          <cell r="F710" t="str">
            <v>ABI</v>
          </cell>
        </row>
        <row r="711">
          <cell r="B711">
            <v>22110511</v>
          </cell>
          <cell r="C711" t="str">
            <v>WEBER</v>
          </cell>
          <cell r="D711" t="str">
            <v>PIERRE</v>
          </cell>
          <cell r="E711">
            <v>4</v>
          </cell>
          <cell r="F711">
            <v>5</v>
          </cell>
        </row>
        <row r="712">
          <cell r="B712">
            <v>22106540</v>
          </cell>
          <cell r="C712" t="str">
            <v>WEEBER</v>
          </cell>
          <cell r="D712" t="str">
            <v>EMILIE</v>
          </cell>
          <cell r="E712">
            <v>10</v>
          </cell>
          <cell r="F712">
            <v>3</v>
          </cell>
        </row>
        <row r="713">
          <cell r="B713">
            <v>22109794</v>
          </cell>
          <cell r="C713" t="str">
            <v>WEINZAEPFLEN</v>
          </cell>
          <cell r="D713" t="str">
            <v>EMERIC</v>
          </cell>
          <cell r="E713">
            <v>10</v>
          </cell>
          <cell r="F713">
            <v>-11</v>
          </cell>
        </row>
        <row r="714">
          <cell r="B714">
            <v>22117150</v>
          </cell>
          <cell r="C714" t="str">
            <v>WEISS</v>
          </cell>
          <cell r="D714" t="str">
            <v>EMMY</v>
          </cell>
          <cell r="E714">
            <v>8</v>
          </cell>
          <cell r="F714">
            <v>-3</v>
          </cell>
        </row>
        <row r="715">
          <cell r="B715">
            <v>22010246</v>
          </cell>
          <cell r="C715" t="str">
            <v>WEISS</v>
          </cell>
          <cell r="D715" t="str">
            <v>LÉO</v>
          </cell>
          <cell r="E715">
            <v>6</v>
          </cell>
          <cell r="F715">
            <v>-8</v>
          </cell>
        </row>
        <row r="716">
          <cell r="B716">
            <v>21907437</v>
          </cell>
          <cell r="C716" t="str">
            <v>WENDLING</v>
          </cell>
          <cell r="D716" t="str">
            <v>ROBIN</v>
          </cell>
          <cell r="E716">
            <v>4</v>
          </cell>
          <cell r="F716" t="str">
            <v>ABI</v>
          </cell>
        </row>
        <row r="717">
          <cell r="B717">
            <v>22109161</v>
          </cell>
          <cell r="C717" t="str">
            <v>WETZEL-KALTENBRUN</v>
          </cell>
          <cell r="D717" t="str">
            <v>CLÉMENT</v>
          </cell>
          <cell r="E717">
            <v>4</v>
          </cell>
          <cell r="F717">
            <v>1</v>
          </cell>
        </row>
        <row r="718">
          <cell r="B718">
            <v>22104708</v>
          </cell>
          <cell r="C718" t="str">
            <v>WILHELM</v>
          </cell>
          <cell r="D718" t="str">
            <v>THIBAULT</v>
          </cell>
          <cell r="E718">
            <v>5</v>
          </cell>
          <cell r="F718">
            <v>-5</v>
          </cell>
        </row>
        <row r="719">
          <cell r="B719">
            <v>22107186</v>
          </cell>
          <cell r="C719" t="str">
            <v>WILLKOMM</v>
          </cell>
          <cell r="D719" t="str">
            <v>LISE</v>
          </cell>
          <cell r="E719">
            <v>5</v>
          </cell>
          <cell r="F719">
            <v>3</v>
          </cell>
        </row>
        <row r="720">
          <cell r="B720">
            <v>22112087</v>
          </cell>
          <cell r="C720" t="str">
            <v>WIRCKEL</v>
          </cell>
          <cell r="D720" t="str">
            <v>TIMOTHEE</v>
          </cell>
          <cell r="E720">
            <v>3</v>
          </cell>
          <cell r="F720">
            <v>-8</v>
          </cell>
        </row>
        <row r="721">
          <cell r="B721">
            <v>22003883</v>
          </cell>
          <cell r="C721" t="str">
            <v>WITTMER</v>
          </cell>
          <cell r="D721" t="str">
            <v>NICOLAS</v>
          </cell>
          <cell r="E721">
            <v>7</v>
          </cell>
          <cell r="F721">
            <v>-11</v>
          </cell>
        </row>
        <row r="722">
          <cell r="B722">
            <v>22002955</v>
          </cell>
          <cell r="C722" t="str">
            <v>WOELFL</v>
          </cell>
          <cell r="D722" t="str">
            <v>VALENTIN</v>
          </cell>
          <cell r="E722">
            <v>3</v>
          </cell>
          <cell r="F722" t="str">
            <v>ABI</v>
          </cell>
        </row>
        <row r="723">
          <cell r="B723">
            <v>22108104</v>
          </cell>
          <cell r="C723" t="str">
            <v>WOLFF</v>
          </cell>
          <cell r="D723" t="str">
            <v>ALEXANDRE</v>
          </cell>
          <cell r="E723">
            <v>7</v>
          </cell>
          <cell r="F723">
            <v>11</v>
          </cell>
        </row>
        <row r="724">
          <cell r="B724">
            <v>22118439</v>
          </cell>
          <cell r="C724" t="str">
            <v>WURTZ</v>
          </cell>
          <cell r="D724" t="str">
            <v>LOÏC</v>
          </cell>
          <cell r="E724">
            <v>7</v>
          </cell>
          <cell r="F724" t="str">
            <v>ABI</v>
          </cell>
        </row>
        <row r="725">
          <cell r="B725">
            <v>22120840</v>
          </cell>
          <cell r="C725" t="str">
            <v xml:space="preserve">YANAL </v>
          </cell>
          <cell r="D725" t="str">
            <v>MUSTAPHA</v>
          </cell>
          <cell r="E725">
            <v>1</v>
          </cell>
          <cell r="F725">
            <v>-3</v>
          </cell>
        </row>
        <row r="726">
          <cell r="B726">
            <v>22003194</v>
          </cell>
          <cell r="C726" t="str">
            <v>YANG</v>
          </cell>
          <cell r="D726" t="str">
            <v>DAVID</v>
          </cell>
          <cell r="E726">
            <v>7</v>
          </cell>
          <cell r="F726" t="str">
            <v>ABI</v>
          </cell>
        </row>
        <row r="727">
          <cell r="B727">
            <v>22122644</v>
          </cell>
          <cell r="C727" t="str">
            <v>YERN</v>
          </cell>
          <cell r="D727" t="str">
            <v>ALEXANDRE</v>
          </cell>
          <cell r="E727">
            <v>7</v>
          </cell>
          <cell r="F727">
            <v>-3</v>
          </cell>
        </row>
        <row r="728">
          <cell r="B728">
            <v>22109082</v>
          </cell>
          <cell r="C728" t="str">
            <v>ZACHER</v>
          </cell>
          <cell r="D728" t="str">
            <v>ANTOINE</v>
          </cell>
          <cell r="E728">
            <v>5</v>
          </cell>
          <cell r="F728">
            <v>0</v>
          </cell>
        </row>
        <row r="729">
          <cell r="B729">
            <v>22114415</v>
          </cell>
          <cell r="C729" t="str">
            <v>ZANETTI</v>
          </cell>
          <cell r="D729" t="str">
            <v>ELIO</v>
          </cell>
          <cell r="E729">
            <v>8</v>
          </cell>
          <cell r="F729">
            <v>-3</v>
          </cell>
        </row>
        <row r="730">
          <cell r="B730">
            <v>22107852</v>
          </cell>
          <cell r="C730" t="str">
            <v>ZARZOURI</v>
          </cell>
          <cell r="D730" t="str">
            <v>YOUNES</v>
          </cell>
          <cell r="E730">
            <v>6</v>
          </cell>
          <cell r="F730">
            <v>-12</v>
          </cell>
        </row>
        <row r="731">
          <cell r="B731">
            <v>22107014</v>
          </cell>
          <cell r="C731" t="str">
            <v>ZIEGLER</v>
          </cell>
          <cell r="D731" t="str">
            <v>GILLES</v>
          </cell>
          <cell r="E731">
            <v>10</v>
          </cell>
          <cell r="F731">
            <v>15</v>
          </cell>
        </row>
        <row r="732">
          <cell r="B732">
            <v>22106796</v>
          </cell>
          <cell r="C732" t="str">
            <v>ZIMMER</v>
          </cell>
          <cell r="D732" t="str">
            <v>BAPTISTE</v>
          </cell>
          <cell r="E732">
            <v>4</v>
          </cell>
          <cell r="F732">
            <v>0</v>
          </cell>
        </row>
        <row r="733">
          <cell r="B733">
            <v>22105551</v>
          </cell>
          <cell r="C733" t="str">
            <v>ZIMMERMANN</v>
          </cell>
          <cell r="D733" t="str">
            <v>JÉRÔME</v>
          </cell>
          <cell r="E733">
            <v>7</v>
          </cell>
          <cell r="F733">
            <v>-2</v>
          </cell>
        </row>
        <row r="734">
          <cell r="B734">
            <v>22122722</v>
          </cell>
          <cell r="C734" t="str">
            <v>ZOELLER</v>
          </cell>
          <cell r="D734" t="str">
            <v>JONATHAN</v>
          </cell>
          <cell r="E734">
            <v>1</v>
          </cell>
          <cell r="F734">
            <v>-6</v>
          </cell>
        </row>
      </sheetData>
      <sheetData sheetId="8">
        <row r="3">
          <cell r="B3">
            <v>21819964</v>
          </cell>
          <cell r="C3" t="str">
            <v>ABOU EL HASSEN</v>
          </cell>
          <cell r="D3" t="str">
            <v>ABDELKARIM</v>
          </cell>
          <cell r="E3">
            <v>2</v>
          </cell>
          <cell r="F3" t="str">
            <v>ABI</v>
          </cell>
          <cell r="G3" t="str">
            <v>ABI</v>
          </cell>
        </row>
        <row r="4">
          <cell r="B4">
            <v>22004989</v>
          </cell>
          <cell r="C4" t="str">
            <v>ACAR</v>
          </cell>
          <cell r="D4" t="str">
            <v>AYLA</v>
          </cell>
          <cell r="E4">
            <v>3</v>
          </cell>
          <cell r="F4" t="str">
            <v>ABI</v>
          </cell>
          <cell r="G4" t="str">
            <v>ABI</v>
          </cell>
        </row>
        <row r="5">
          <cell r="B5">
            <v>22102162</v>
          </cell>
          <cell r="C5" t="str">
            <v>ADAM</v>
          </cell>
          <cell r="D5" t="str">
            <v>MARINE</v>
          </cell>
          <cell r="E5">
            <v>6</v>
          </cell>
          <cell r="F5">
            <v>165</v>
          </cell>
          <cell r="G5">
            <v>57</v>
          </cell>
        </row>
        <row r="6">
          <cell r="B6">
            <v>22105696</v>
          </cell>
          <cell r="C6" t="str">
            <v>AFFENBERGER</v>
          </cell>
          <cell r="D6" t="str">
            <v>LUKA</v>
          </cell>
          <cell r="E6">
            <v>4</v>
          </cell>
          <cell r="F6">
            <v>189</v>
          </cell>
          <cell r="G6">
            <v>80</v>
          </cell>
        </row>
        <row r="7">
          <cell r="B7">
            <v>22110212</v>
          </cell>
          <cell r="C7" t="str">
            <v>AHMED BOUDOUDA</v>
          </cell>
          <cell r="D7" t="str">
            <v>YACINE</v>
          </cell>
          <cell r="E7">
            <v>9</v>
          </cell>
          <cell r="F7">
            <v>177</v>
          </cell>
          <cell r="G7">
            <v>78</v>
          </cell>
        </row>
        <row r="8">
          <cell r="B8">
            <v>22008701</v>
          </cell>
          <cell r="C8" t="str">
            <v>AHRENS</v>
          </cell>
          <cell r="D8" t="str">
            <v>CÉCILIA</v>
          </cell>
          <cell r="E8">
            <v>4</v>
          </cell>
          <cell r="F8" t="str">
            <v>ABI</v>
          </cell>
          <cell r="G8" t="str">
            <v>ABI</v>
          </cell>
        </row>
        <row r="9">
          <cell r="B9">
            <v>22108692</v>
          </cell>
          <cell r="C9" t="str">
            <v>AIT JLOULAT</v>
          </cell>
          <cell r="D9" t="str">
            <v>ZAYD</v>
          </cell>
          <cell r="E9">
            <v>3</v>
          </cell>
          <cell r="F9" t="str">
            <v>ABI</v>
          </cell>
          <cell r="G9" t="str">
            <v>ABI</v>
          </cell>
        </row>
        <row r="10">
          <cell r="B10">
            <v>22105851</v>
          </cell>
          <cell r="C10" t="str">
            <v>AJENOE</v>
          </cell>
          <cell r="D10" t="str">
            <v>SYLKK</v>
          </cell>
          <cell r="E10">
            <v>9</v>
          </cell>
          <cell r="F10">
            <v>185</v>
          </cell>
          <cell r="G10">
            <v>81</v>
          </cell>
        </row>
        <row r="11">
          <cell r="B11">
            <v>22016106</v>
          </cell>
          <cell r="C11" t="str">
            <v>AKBAL</v>
          </cell>
          <cell r="D11" t="str">
            <v>ERWIN</v>
          </cell>
          <cell r="E11">
            <v>8</v>
          </cell>
          <cell r="F11" t="str">
            <v>ABI</v>
          </cell>
          <cell r="G11" t="str">
            <v>ABI</v>
          </cell>
        </row>
        <row r="12">
          <cell r="B12">
            <v>22115080</v>
          </cell>
          <cell r="C12" t="str">
            <v>ALEMSHIRAZI</v>
          </cell>
          <cell r="D12" t="str">
            <v>SEYEDEH YASAMAN</v>
          </cell>
          <cell r="E12">
            <v>7</v>
          </cell>
          <cell r="F12" t="str">
            <v>ABI</v>
          </cell>
          <cell r="G12" t="str">
            <v>ABI</v>
          </cell>
        </row>
        <row r="13">
          <cell r="B13">
            <v>22111172</v>
          </cell>
          <cell r="C13" t="str">
            <v>ALJAF</v>
          </cell>
          <cell r="D13" t="str">
            <v>AHMAD</v>
          </cell>
          <cell r="E13">
            <v>5</v>
          </cell>
          <cell r="F13" t="str">
            <v>ABI</v>
          </cell>
          <cell r="G13" t="str">
            <v>ABI</v>
          </cell>
        </row>
        <row r="14">
          <cell r="B14">
            <v>22107414</v>
          </cell>
          <cell r="C14" t="str">
            <v>ALLAND</v>
          </cell>
          <cell r="D14" t="str">
            <v>EMILE</v>
          </cell>
          <cell r="E14">
            <v>2</v>
          </cell>
          <cell r="F14">
            <v>170</v>
          </cell>
          <cell r="G14">
            <v>60</v>
          </cell>
        </row>
        <row r="15">
          <cell r="B15">
            <v>22005960</v>
          </cell>
          <cell r="C15" t="str">
            <v>ALRIC</v>
          </cell>
          <cell r="D15" t="str">
            <v>MARIO</v>
          </cell>
          <cell r="E15">
            <v>8</v>
          </cell>
          <cell r="F15">
            <v>177</v>
          </cell>
          <cell r="G15">
            <v>69</v>
          </cell>
        </row>
        <row r="16">
          <cell r="B16">
            <v>22121589</v>
          </cell>
          <cell r="C16" t="str">
            <v>AMBOS</v>
          </cell>
          <cell r="D16" t="str">
            <v>DORYAN</v>
          </cell>
          <cell r="E16">
            <v>10</v>
          </cell>
          <cell r="F16">
            <v>178</v>
          </cell>
          <cell r="G16">
            <v>61</v>
          </cell>
        </row>
        <row r="17">
          <cell r="B17">
            <v>22122426</v>
          </cell>
          <cell r="C17" t="str">
            <v>AMRANI</v>
          </cell>
          <cell r="D17" t="str">
            <v>ZAKARYA</v>
          </cell>
          <cell r="E17">
            <v>8</v>
          </cell>
          <cell r="F17">
            <v>178</v>
          </cell>
          <cell r="G17">
            <v>73</v>
          </cell>
        </row>
        <row r="18">
          <cell r="B18">
            <v>22107974</v>
          </cell>
          <cell r="C18" t="str">
            <v>ANDRÉ</v>
          </cell>
          <cell r="D18" t="str">
            <v>CAMILLE</v>
          </cell>
          <cell r="E18">
            <v>6</v>
          </cell>
          <cell r="F18">
            <v>169</v>
          </cell>
          <cell r="G18">
            <v>68</v>
          </cell>
        </row>
        <row r="19">
          <cell r="B19">
            <v>22112812</v>
          </cell>
          <cell r="C19" t="str">
            <v>ANDRES</v>
          </cell>
          <cell r="D19" t="str">
            <v>LENNY</v>
          </cell>
          <cell r="E19">
            <v>7</v>
          </cell>
          <cell r="F19">
            <v>175</v>
          </cell>
          <cell r="G19">
            <v>66</v>
          </cell>
        </row>
        <row r="20">
          <cell r="B20">
            <v>22119455</v>
          </cell>
          <cell r="C20" t="str">
            <v>ANDRIAMAMPIANINA</v>
          </cell>
          <cell r="D20" t="str">
            <v>TOKY</v>
          </cell>
          <cell r="E20">
            <v>8</v>
          </cell>
          <cell r="F20">
            <v>169</v>
          </cell>
          <cell r="G20">
            <v>75</v>
          </cell>
        </row>
        <row r="21">
          <cell r="B21">
            <v>22113521</v>
          </cell>
          <cell r="C21" t="str">
            <v>ARNOLD</v>
          </cell>
          <cell r="D21" t="str">
            <v>ROMUALD</v>
          </cell>
          <cell r="E21">
            <v>9</v>
          </cell>
          <cell r="F21">
            <v>180</v>
          </cell>
          <cell r="G21">
            <v>76</v>
          </cell>
        </row>
        <row r="22">
          <cell r="B22">
            <v>22005114</v>
          </cell>
          <cell r="C22" t="str">
            <v>ASLAN</v>
          </cell>
          <cell r="D22" t="str">
            <v>OZAN</v>
          </cell>
          <cell r="E22">
            <v>3</v>
          </cell>
          <cell r="F22" t="str">
            <v>ABI</v>
          </cell>
          <cell r="G22" t="str">
            <v>ABI</v>
          </cell>
        </row>
        <row r="23">
          <cell r="B23">
            <v>22103342</v>
          </cell>
          <cell r="C23" t="str">
            <v>AUBUT</v>
          </cell>
          <cell r="D23" t="str">
            <v>SAMUEL</v>
          </cell>
          <cell r="E23">
            <v>3</v>
          </cell>
          <cell r="F23">
            <v>181</v>
          </cell>
          <cell r="G23">
            <v>70</v>
          </cell>
        </row>
        <row r="24">
          <cell r="B24">
            <v>22101788</v>
          </cell>
          <cell r="C24" t="str">
            <v>AVAYSOV</v>
          </cell>
          <cell r="D24" t="str">
            <v>MANSUR</v>
          </cell>
          <cell r="E24">
            <v>3</v>
          </cell>
          <cell r="F24">
            <v>167</v>
          </cell>
          <cell r="G24">
            <v>63</v>
          </cell>
        </row>
        <row r="25">
          <cell r="B25">
            <v>22120074</v>
          </cell>
          <cell r="C25" t="str">
            <v>AVOINE</v>
          </cell>
          <cell r="D25" t="str">
            <v>Milo</v>
          </cell>
          <cell r="E25">
            <v>3</v>
          </cell>
          <cell r="F25">
            <v>180</v>
          </cell>
          <cell r="G25">
            <v>79</v>
          </cell>
        </row>
        <row r="26">
          <cell r="B26">
            <v>22106534</v>
          </cell>
          <cell r="C26" t="str">
            <v>BADER</v>
          </cell>
          <cell r="D26" t="str">
            <v>THIBAULT</v>
          </cell>
          <cell r="E26">
            <v>9</v>
          </cell>
          <cell r="F26">
            <v>188</v>
          </cell>
          <cell r="G26">
            <v>64</v>
          </cell>
        </row>
        <row r="27">
          <cell r="B27">
            <v>22103595</v>
          </cell>
          <cell r="C27" t="str">
            <v>BAJORSKI</v>
          </cell>
          <cell r="D27" t="str">
            <v>HENRI</v>
          </cell>
          <cell r="E27">
            <v>8</v>
          </cell>
          <cell r="F27">
            <v>182</v>
          </cell>
          <cell r="G27">
            <v>69</v>
          </cell>
        </row>
        <row r="28">
          <cell r="B28">
            <v>22107611</v>
          </cell>
          <cell r="C28" t="str">
            <v>BAKARI</v>
          </cell>
          <cell r="D28" t="str">
            <v>KASSIM</v>
          </cell>
          <cell r="E28">
            <v>9</v>
          </cell>
          <cell r="F28">
            <v>171</v>
          </cell>
          <cell r="G28">
            <v>69</v>
          </cell>
        </row>
        <row r="29">
          <cell r="B29">
            <v>22119613</v>
          </cell>
          <cell r="C29" t="str">
            <v>BALTZER</v>
          </cell>
          <cell r="D29" t="str">
            <v>CHLOÉ</v>
          </cell>
          <cell r="E29">
            <v>3</v>
          </cell>
          <cell r="F29">
            <v>157</v>
          </cell>
          <cell r="G29">
            <v>61</v>
          </cell>
        </row>
        <row r="30">
          <cell r="B30">
            <v>22012435</v>
          </cell>
          <cell r="C30" t="str">
            <v>BARTESCH</v>
          </cell>
          <cell r="D30" t="str">
            <v>EDELTRUD-MARIA</v>
          </cell>
          <cell r="E30">
            <v>5</v>
          </cell>
          <cell r="F30" t="str">
            <v>ABI</v>
          </cell>
          <cell r="G30" t="str">
            <v>ABI</v>
          </cell>
        </row>
        <row r="31">
          <cell r="B31">
            <v>22106538</v>
          </cell>
          <cell r="C31" t="str">
            <v>BASSEVILLE</v>
          </cell>
          <cell r="D31" t="str">
            <v>STEEVEN</v>
          </cell>
          <cell r="E31">
            <v>7</v>
          </cell>
          <cell r="F31">
            <v>169</v>
          </cell>
          <cell r="G31">
            <v>54</v>
          </cell>
        </row>
        <row r="32">
          <cell r="B32">
            <v>22106502</v>
          </cell>
          <cell r="C32" t="str">
            <v>BASTIAN</v>
          </cell>
          <cell r="D32" t="str">
            <v>ROMAIN</v>
          </cell>
          <cell r="E32">
            <v>3</v>
          </cell>
          <cell r="F32" t="str">
            <v>ABI</v>
          </cell>
          <cell r="G32" t="str">
            <v>ABI</v>
          </cell>
        </row>
        <row r="33">
          <cell r="B33">
            <v>21909462</v>
          </cell>
          <cell r="C33" t="str">
            <v>BASTIER</v>
          </cell>
          <cell r="D33" t="str">
            <v>PAUL</v>
          </cell>
          <cell r="E33">
            <v>2</v>
          </cell>
          <cell r="F33">
            <v>178</v>
          </cell>
          <cell r="G33">
            <v>50</v>
          </cell>
        </row>
        <row r="34">
          <cell r="B34">
            <v>22006991</v>
          </cell>
          <cell r="C34" t="str">
            <v>BAUMLIN</v>
          </cell>
          <cell r="D34" t="str">
            <v>TITOUAN</v>
          </cell>
          <cell r="E34">
            <v>4</v>
          </cell>
          <cell r="F34">
            <v>183</v>
          </cell>
          <cell r="G34">
            <v>78</v>
          </cell>
        </row>
        <row r="35">
          <cell r="B35">
            <v>22008798</v>
          </cell>
          <cell r="C35" t="str">
            <v>BEAUDOING</v>
          </cell>
          <cell r="D35" t="str">
            <v>VIRGIL</v>
          </cell>
          <cell r="E35">
            <v>8</v>
          </cell>
          <cell r="F35">
            <v>177</v>
          </cell>
          <cell r="G35">
            <v>61</v>
          </cell>
        </row>
        <row r="36">
          <cell r="B36">
            <v>22104735</v>
          </cell>
          <cell r="C36" t="str">
            <v>BECKER</v>
          </cell>
          <cell r="D36" t="str">
            <v>ANTONIN</v>
          </cell>
          <cell r="E36">
            <v>5</v>
          </cell>
          <cell r="F36">
            <v>173</v>
          </cell>
          <cell r="G36">
            <v>62</v>
          </cell>
        </row>
        <row r="37">
          <cell r="B37">
            <v>22106935</v>
          </cell>
          <cell r="C37" t="str">
            <v>BECKER</v>
          </cell>
          <cell r="D37" t="str">
            <v>HECTOR</v>
          </cell>
          <cell r="E37">
            <v>8</v>
          </cell>
          <cell r="F37">
            <v>178</v>
          </cell>
          <cell r="G37">
            <v>70</v>
          </cell>
        </row>
        <row r="38">
          <cell r="B38">
            <v>22110880</v>
          </cell>
          <cell r="C38" t="str">
            <v>BEI</v>
          </cell>
          <cell r="D38" t="str">
            <v>FÉLIX</v>
          </cell>
          <cell r="E38">
            <v>7</v>
          </cell>
          <cell r="F38" t="str">
            <v>ABI</v>
          </cell>
          <cell r="G38" t="str">
            <v>ABI</v>
          </cell>
        </row>
        <row r="39">
          <cell r="B39">
            <v>22110970</v>
          </cell>
          <cell r="C39" t="str">
            <v>BELKAHLA</v>
          </cell>
          <cell r="D39" t="str">
            <v>YOUCEF AYOUB</v>
          </cell>
          <cell r="E39">
            <v>1</v>
          </cell>
          <cell r="F39">
            <v>170</v>
          </cell>
          <cell r="G39">
            <v>61</v>
          </cell>
        </row>
        <row r="40">
          <cell r="B40">
            <v>22011094</v>
          </cell>
          <cell r="C40" t="str">
            <v>BELKHADIR</v>
          </cell>
          <cell r="D40" t="str">
            <v>MAHER</v>
          </cell>
          <cell r="E40">
            <v>3</v>
          </cell>
          <cell r="F40" t="str">
            <v>ABI</v>
          </cell>
          <cell r="G40" t="str">
            <v>ABI</v>
          </cell>
        </row>
        <row r="41">
          <cell r="B41">
            <v>22012236</v>
          </cell>
          <cell r="C41" t="str">
            <v>BELLAHCENE</v>
          </cell>
          <cell r="D41" t="str">
            <v>MERIEM</v>
          </cell>
          <cell r="E41">
            <v>7</v>
          </cell>
          <cell r="F41" t="str">
            <v>ABI</v>
          </cell>
          <cell r="G41" t="str">
            <v>ABI</v>
          </cell>
        </row>
        <row r="42">
          <cell r="B42">
            <v>22012236</v>
          </cell>
          <cell r="C42" t="str">
            <v xml:space="preserve">BELLAHCENE </v>
          </cell>
          <cell r="D42" t="str">
            <v>MERIEM</v>
          </cell>
          <cell r="E42">
            <v>7</v>
          </cell>
          <cell r="F42" t="str">
            <v>ABI</v>
          </cell>
          <cell r="G42" t="str">
            <v>ABI</v>
          </cell>
        </row>
        <row r="43">
          <cell r="B43">
            <v>22016921</v>
          </cell>
          <cell r="C43" t="str">
            <v>BELMADANI</v>
          </cell>
          <cell r="D43" t="str">
            <v>MOHAMED</v>
          </cell>
          <cell r="E43">
            <v>4</v>
          </cell>
          <cell r="F43">
            <v>178</v>
          </cell>
          <cell r="G43">
            <v>66</v>
          </cell>
        </row>
        <row r="44">
          <cell r="B44">
            <v>22014730</v>
          </cell>
          <cell r="C44" t="str">
            <v>BEN AMMAR</v>
          </cell>
          <cell r="D44" t="str">
            <v>ZIED</v>
          </cell>
          <cell r="E44">
            <v>2</v>
          </cell>
          <cell r="F44">
            <v>176</v>
          </cell>
          <cell r="G44">
            <v>66</v>
          </cell>
        </row>
        <row r="45">
          <cell r="B45">
            <v>22113263</v>
          </cell>
          <cell r="C45" t="str">
            <v>BEN JABA</v>
          </cell>
          <cell r="D45" t="str">
            <v>HAKIM</v>
          </cell>
          <cell r="E45">
            <v>9</v>
          </cell>
          <cell r="F45">
            <v>171</v>
          </cell>
          <cell r="G45">
            <v>55</v>
          </cell>
        </row>
        <row r="46">
          <cell r="B46">
            <v>21912101</v>
          </cell>
          <cell r="C46" t="str">
            <v>BENAALI</v>
          </cell>
          <cell r="D46" t="str">
            <v>ZAKARIA</v>
          </cell>
          <cell r="E46">
            <v>4</v>
          </cell>
          <cell r="F46">
            <v>186</v>
          </cell>
          <cell r="G46">
            <v>74</v>
          </cell>
        </row>
        <row r="47">
          <cell r="B47">
            <v>22103793</v>
          </cell>
          <cell r="C47" t="str">
            <v>BENAZAIZ</v>
          </cell>
          <cell r="D47" t="str">
            <v>YASSINE</v>
          </cell>
          <cell r="E47">
            <v>9</v>
          </cell>
          <cell r="F47">
            <v>193</v>
          </cell>
          <cell r="G47">
            <v>84</v>
          </cell>
        </row>
        <row r="48">
          <cell r="B48">
            <v>21908765</v>
          </cell>
          <cell r="C48" t="str">
            <v>BENDER</v>
          </cell>
          <cell r="D48" t="str">
            <v>JEREMIE</v>
          </cell>
          <cell r="E48">
            <v>4</v>
          </cell>
          <cell r="F48" t="str">
            <v>ABI</v>
          </cell>
          <cell r="G48" t="str">
            <v>ABI</v>
          </cell>
        </row>
        <row r="49">
          <cell r="B49">
            <v>22107449</v>
          </cell>
          <cell r="C49" t="str">
            <v>BENSAID</v>
          </cell>
          <cell r="D49" t="str">
            <v>SAMY</v>
          </cell>
          <cell r="E49">
            <v>9</v>
          </cell>
          <cell r="F49">
            <v>167</v>
          </cell>
          <cell r="G49">
            <v>71</v>
          </cell>
        </row>
        <row r="50">
          <cell r="B50">
            <v>22011544</v>
          </cell>
          <cell r="C50" t="str">
            <v>BERGÉ</v>
          </cell>
          <cell r="D50" t="str">
            <v>TRISTAN</v>
          </cell>
          <cell r="E50">
            <v>2</v>
          </cell>
          <cell r="F50" t="str">
            <v>ABI</v>
          </cell>
          <cell r="G50" t="str">
            <v>ABI</v>
          </cell>
        </row>
        <row r="51">
          <cell r="B51">
            <v>22118802</v>
          </cell>
          <cell r="C51" t="str">
            <v>BERGER</v>
          </cell>
          <cell r="D51" t="str">
            <v>MIA</v>
          </cell>
          <cell r="E51">
            <v>10</v>
          </cell>
          <cell r="F51">
            <v>167</v>
          </cell>
          <cell r="G51">
            <v>52</v>
          </cell>
        </row>
        <row r="52">
          <cell r="B52">
            <v>22111111</v>
          </cell>
          <cell r="C52" t="str">
            <v>BERTAPELLE</v>
          </cell>
          <cell r="D52" t="str">
            <v>GABIN</v>
          </cell>
          <cell r="E52">
            <v>3</v>
          </cell>
          <cell r="F52">
            <v>173</v>
          </cell>
          <cell r="G52">
            <v>62</v>
          </cell>
        </row>
        <row r="53">
          <cell r="B53">
            <v>22110662</v>
          </cell>
          <cell r="C53" t="str">
            <v>BERTIN</v>
          </cell>
          <cell r="D53" t="str">
            <v>ANAEL</v>
          </cell>
          <cell r="E53">
            <v>2</v>
          </cell>
          <cell r="F53">
            <v>185</v>
          </cell>
          <cell r="G53">
            <v>65</v>
          </cell>
        </row>
        <row r="54">
          <cell r="B54">
            <v>22115139</v>
          </cell>
          <cell r="C54" t="str">
            <v>BERTOLI</v>
          </cell>
          <cell r="D54" t="str">
            <v>BASTIEN</v>
          </cell>
          <cell r="E54">
            <v>4</v>
          </cell>
          <cell r="F54">
            <v>178</v>
          </cell>
          <cell r="G54">
            <v>64</v>
          </cell>
        </row>
        <row r="55">
          <cell r="B55">
            <v>22103920</v>
          </cell>
          <cell r="C55" t="str">
            <v>BESCOND</v>
          </cell>
          <cell r="D55" t="str">
            <v>YOAN</v>
          </cell>
          <cell r="E55">
            <v>3</v>
          </cell>
          <cell r="F55">
            <v>182</v>
          </cell>
          <cell r="G55">
            <v>81</v>
          </cell>
        </row>
        <row r="56">
          <cell r="B56">
            <v>22108696</v>
          </cell>
          <cell r="C56" t="str">
            <v>BEYREUTHER</v>
          </cell>
          <cell r="D56" t="str">
            <v>LÉA</v>
          </cell>
          <cell r="E56">
            <v>5</v>
          </cell>
          <cell r="F56">
            <v>164</v>
          </cell>
          <cell r="G56">
            <v>57</v>
          </cell>
        </row>
        <row r="57">
          <cell r="B57">
            <v>22012984</v>
          </cell>
          <cell r="C57" t="str">
            <v>BIECHLER</v>
          </cell>
          <cell r="D57" t="str">
            <v>THÉO</v>
          </cell>
          <cell r="E57">
            <v>2</v>
          </cell>
          <cell r="F57">
            <v>178</v>
          </cell>
          <cell r="G57">
            <v>84</v>
          </cell>
        </row>
        <row r="58">
          <cell r="B58">
            <v>22111460</v>
          </cell>
          <cell r="C58" t="str">
            <v>BIGAULT</v>
          </cell>
          <cell r="D58" t="str">
            <v>EMELYNE</v>
          </cell>
          <cell r="E58">
            <v>1</v>
          </cell>
          <cell r="F58">
            <v>165</v>
          </cell>
          <cell r="G58">
            <v>61</v>
          </cell>
        </row>
        <row r="59">
          <cell r="B59">
            <v>22004722</v>
          </cell>
          <cell r="C59" t="str">
            <v>BILGER--BERAUD</v>
          </cell>
          <cell r="D59" t="str">
            <v>LUDOVIC</v>
          </cell>
          <cell r="E59">
            <v>1</v>
          </cell>
          <cell r="F59">
            <v>183</v>
          </cell>
          <cell r="G59">
            <v>68</v>
          </cell>
        </row>
        <row r="60">
          <cell r="B60">
            <v>22107599</v>
          </cell>
          <cell r="C60" t="str">
            <v>BILON</v>
          </cell>
          <cell r="D60" t="str">
            <v>CORENTIN</v>
          </cell>
          <cell r="E60">
            <v>8</v>
          </cell>
          <cell r="F60">
            <v>184</v>
          </cell>
          <cell r="G60">
            <v>64</v>
          </cell>
        </row>
        <row r="61">
          <cell r="B61">
            <v>22005967</v>
          </cell>
          <cell r="C61" t="str">
            <v>BIOT</v>
          </cell>
          <cell r="D61" t="str">
            <v>ANTHONIN</v>
          </cell>
          <cell r="E61">
            <v>8</v>
          </cell>
          <cell r="F61">
            <v>188</v>
          </cell>
          <cell r="G61">
            <v>86</v>
          </cell>
        </row>
        <row r="62">
          <cell r="B62">
            <v>22109811</v>
          </cell>
          <cell r="C62" t="str">
            <v>BIRKEL</v>
          </cell>
          <cell r="D62" t="str">
            <v>NOAH</v>
          </cell>
          <cell r="E62">
            <v>2</v>
          </cell>
          <cell r="F62" t="str">
            <v>ABI</v>
          </cell>
          <cell r="G62">
            <v>71</v>
          </cell>
        </row>
        <row r="63">
          <cell r="B63">
            <v>22117909</v>
          </cell>
          <cell r="C63" t="str">
            <v>BISCHOPFF</v>
          </cell>
          <cell r="D63" t="str">
            <v>NOA</v>
          </cell>
          <cell r="E63">
            <v>6</v>
          </cell>
          <cell r="F63">
            <v>185</v>
          </cell>
          <cell r="G63">
            <v>76</v>
          </cell>
        </row>
        <row r="64">
          <cell r="B64">
            <v>21805418</v>
          </cell>
          <cell r="C64" t="str">
            <v>BLANC</v>
          </cell>
          <cell r="D64" t="str">
            <v>LOREDANA</v>
          </cell>
          <cell r="E64">
            <v>2</v>
          </cell>
          <cell r="F64">
            <v>165</v>
          </cell>
          <cell r="G64">
            <v>54</v>
          </cell>
        </row>
        <row r="65">
          <cell r="B65">
            <v>22108161</v>
          </cell>
          <cell r="C65" t="str">
            <v>BLANSCHÉ</v>
          </cell>
          <cell r="D65" t="str">
            <v>HUGO</v>
          </cell>
          <cell r="E65">
            <v>2</v>
          </cell>
          <cell r="F65">
            <v>178</v>
          </cell>
          <cell r="G65">
            <v>66</v>
          </cell>
        </row>
        <row r="66">
          <cell r="B66">
            <v>22010652</v>
          </cell>
          <cell r="C66" t="str">
            <v>BLAZEVIC</v>
          </cell>
          <cell r="D66" t="str">
            <v>CHIARA</v>
          </cell>
          <cell r="E66">
            <v>8</v>
          </cell>
          <cell r="F66" t="str">
            <v>ABI</v>
          </cell>
          <cell r="G66" t="str">
            <v>ABI</v>
          </cell>
        </row>
        <row r="67">
          <cell r="B67">
            <v>22123367</v>
          </cell>
          <cell r="C67" t="str">
            <v>BLOUIN</v>
          </cell>
          <cell r="D67" t="str">
            <v>TIM</v>
          </cell>
          <cell r="E67">
            <v>7</v>
          </cell>
          <cell r="F67">
            <v>174</v>
          </cell>
          <cell r="G67">
            <v>62</v>
          </cell>
        </row>
        <row r="68">
          <cell r="B68">
            <v>22108997</v>
          </cell>
          <cell r="C68" t="str">
            <v>BOCHINGER</v>
          </cell>
          <cell r="D68" t="str">
            <v>NATHAN</v>
          </cell>
          <cell r="E68">
            <v>9</v>
          </cell>
          <cell r="F68" t="str">
            <v>ABI</v>
          </cell>
          <cell r="G68" t="str">
            <v>ABI</v>
          </cell>
        </row>
        <row r="69">
          <cell r="B69">
            <v>22106811</v>
          </cell>
          <cell r="C69" t="str">
            <v>BOCK</v>
          </cell>
          <cell r="D69" t="str">
            <v>LUCAS</v>
          </cell>
          <cell r="E69">
            <v>9</v>
          </cell>
          <cell r="F69">
            <v>171</v>
          </cell>
          <cell r="G69">
            <v>49</v>
          </cell>
        </row>
        <row r="70">
          <cell r="B70">
            <v>22004957</v>
          </cell>
          <cell r="C70" t="str">
            <v>BODENAN</v>
          </cell>
          <cell r="D70" t="str">
            <v>LÉO</v>
          </cell>
          <cell r="E70">
            <v>5</v>
          </cell>
          <cell r="F70" t="str">
            <v>ABI</v>
          </cell>
          <cell r="G70" t="str">
            <v>ABI</v>
          </cell>
        </row>
        <row r="71">
          <cell r="B71">
            <v>21715774</v>
          </cell>
          <cell r="C71" t="str">
            <v>BOECKEL</v>
          </cell>
          <cell r="D71" t="str">
            <v>TOM</v>
          </cell>
          <cell r="E71">
            <v>5</v>
          </cell>
          <cell r="F71" t="str">
            <v>ABI</v>
          </cell>
          <cell r="G71" t="str">
            <v>ABI</v>
          </cell>
        </row>
        <row r="72">
          <cell r="B72">
            <v>22110832</v>
          </cell>
          <cell r="C72" t="str">
            <v>BOEHLER</v>
          </cell>
          <cell r="D72" t="str">
            <v>YOAN</v>
          </cell>
          <cell r="E72">
            <v>5</v>
          </cell>
          <cell r="F72">
            <v>184</v>
          </cell>
          <cell r="G72">
            <v>73</v>
          </cell>
        </row>
        <row r="73">
          <cell r="B73">
            <v>22121139</v>
          </cell>
          <cell r="C73" t="str">
            <v>BOEHM</v>
          </cell>
          <cell r="D73" t="str">
            <v>JEROME</v>
          </cell>
          <cell r="E73">
            <v>2</v>
          </cell>
          <cell r="F73" t="str">
            <v>ABI</v>
          </cell>
          <cell r="G73" t="str">
            <v>ABI</v>
          </cell>
        </row>
        <row r="74">
          <cell r="B74">
            <v>22006680</v>
          </cell>
          <cell r="C74" t="str">
            <v>BOHONOS</v>
          </cell>
          <cell r="D74" t="str">
            <v>LUCIE</v>
          </cell>
          <cell r="E74">
            <v>8</v>
          </cell>
          <cell r="F74" t="str">
            <v>ABI</v>
          </cell>
          <cell r="G74" t="str">
            <v>ABI</v>
          </cell>
        </row>
        <row r="75">
          <cell r="B75">
            <v>22007199</v>
          </cell>
          <cell r="C75" t="str">
            <v>BOLLINGER</v>
          </cell>
          <cell r="D75" t="str">
            <v>THOMAS</v>
          </cell>
          <cell r="E75">
            <v>4</v>
          </cell>
          <cell r="F75">
            <v>180</v>
          </cell>
          <cell r="G75">
            <v>68</v>
          </cell>
        </row>
        <row r="76">
          <cell r="B76">
            <v>22112176</v>
          </cell>
          <cell r="C76" t="str">
            <v>BORG</v>
          </cell>
          <cell r="D76" t="str">
            <v>QUENTIN</v>
          </cell>
          <cell r="E76">
            <v>3</v>
          </cell>
          <cell r="F76">
            <v>168</v>
          </cell>
          <cell r="G76">
            <v>62</v>
          </cell>
        </row>
        <row r="77">
          <cell r="B77">
            <v>22109909</v>
          </cell>
          <cell r="C77" t="str">
            <v>BORNI</v>
          </cell>
          <cell r="D77" t="str">
            <v>MATEO</v>
          </cell>
          <cell r="E77">
            <v>9</v>
          </cell>
          <cell r="F77">
            <v>181</v>
          </cell>
          <cell r="G77">
            <v>74</v>
          </cell>
        </row>
        <row r="78">
          <cell r="B78">
            <v>22010666</v>
          </cell>
          <cell r="C78" t="str">
            <v>BOTOUMAMOU</v>
          </cell>
          <cell r="D78" t="str">
            <v>MÉLISSA</v>
          </cell>
          <cell r="E78">
            <v>3</v>
          </cell>
          <cell r="F78" t="str">
            <v>ABI</v>
          </cell>
          <cell r="G78" t="str">
            <v>ABI</v>
          </cell>
        </row>
        <row r="79">
          <cell r="B79">
            <v>22115110</v>
          </cell>
          <cell r="C79" t="str">
            <v>BOUANOU</v>
          </cell>
          <cell r="D79" t="str">
            <v>RICARDO</v>
          </cell>
          <cell r="E79">
            <v>8</v>
          </cell>
          <cell r="F79">
            <v>172</v>
          </cell>
          <cell r="G79">
            <v>75</v>
          </cell>
        </row>
        <row r="80">
          <cell r="B80">
            <v>22114073</v>
          </cell>
          <cell r="C80" t="str">
            <v>BOUAZIZ</v>
          </cell>
          <cell r="D80" t="str">
            <v>DAMIEN</v>
          </cell>
          <cell r="E80">
            <v>8</v>
          </cell>
          <cell r="F80">
            <v>173</v>
          </cell>
          <cell r="G80">
            <v>62</v>
          </cell>
        </row>
        <row r="81">
          <cell r="B81">
            <v>22108797</v>
          </cell>
          <cell r="C81" t="str">
            <v>BOUCHELKIA--ANGELIER</v>
          </cell>
          <cell r="D81" t="str">
            <v>TAMARA</v>
          </cell>
          <cell r="E81">
            <v>6</v>
          </cell>
          <cell r="F81">
            <v>162</v>
          </cell>
          <cell r="G81">
            <v>54</v>
          </cell>
        </row>
        <row r="82">
          <cell r="B82">
            <v>22107182</v>
          </cell>
          <cell r="C82" t="str">
            <v>BOUCLET</v>
          </cell>
          <cell r="D82" t="str">
            <v>OSCAR</v>
          </cell>
          <cell r="E82">
            <v>3</v>
          </cell>
          <cell r="F82">
            <v>181</v>
          </cell>
          <cell r="G82">
            <v>75</v>
          </cell>
        </row>
        <row r="83">
          <cell r="B83">
            <v>22017391</v>
          </cell>
          <cell r="C83" t="str">
            <v>BOUDJEMA</v>
          </cell>
          <cell r="D83" t="str">
            <v>NEHAUT</v>
          </cell>
          <cell r="E83">
            <v>8</v>
          </cell>
          <cell r="F83">
            <v>169</v>
          </cell>
          <cell r="G83">
            <v>53</v>
          </cell>
        </row>
        <row r="84">
          <cell r="B84">
            <v>22012782</v>
          </cell>
          <cell r="C84" t="str">
            <v>BOUFFAY</v>
          </cell>
          <cell r="D84" t="str">
            <v>AXEL</v>
          </cell>
          <cell r="E84">
            <v>2</v>
          </cell>
          <cell r="F84">
            <v>177</v>
          </cell>
          <cell r="G84">
            <v>63</v>
          </cell>
        </row>
        <row r="85">
          <cell r="B85">
            <v>22113295</v>
          </cell>
          <cell r="C85" t="str">
            <v>BOUNOUA</v>
          </cell>
          <cell r="D85" t="str">
            <v>ANTOINE</v>
          </cell>
          <cell r="E85">
            <v>2</v>
          </cell>
          <cell r="F85">
            <v>180</v>
          </cell>
          <cell r="G85">
            <v>74</v>
          </cell>
        </row>
        <row r="86">
          <cell r="B86">
            <v>22111547</v>
          </cell>
          <cell r="C86" t="str">
            <v>BOURTALE</v>
          </cell>
          <cell r="D86" t="str">
            <v>ILIAS</v>
          </cell>
          <cell r="E86">
            <v>7</v>
          </cell>
          <cell r="F86" t="str">
            <v>ABI</v>
          </cell>
          <cell r="G86" t="str">
            <v>ABI</v>
          </cell>
        </row>
        <row r="87">
          <cell r="B87">
            <v>22007311</v>
          </cell>
          <cell r="C87" t="str">
            <v>BOUSSIF</v>
          </cell>
          <cell r="D87" t="str">
            <v>RIMANE</v>
          </cell>
          <cell r="E87">
            <v>8</v>
          </cell>
          <cell r="F87">
            <v>177</v>
          </cell>
          <cell r="G87">
            <v>68</v>
          </cell>
        </row>
        <row r="88">
          <cell r="B88">
            <v>22102681</v>
          </cell>
          <cell r="C88" t="str">
            <v>BOUTS</v>
          </cell>
          <cell r="D88" t="str">
            <v>LOANE</v>
          </cell>
          <cell r="E88">
            <v>8</v>
          </cell>
          <cell r="F88" t="str">
            <v>ABI</v>
          </cell>
          <cell r="G88" t="str">
            <v>ABI</v>
          </cell>
        </row>
        <row r="89">
          <cell r="B89">
            <v>22000538</v>
          </cell>
          <cell r="C89" t="str">
            <v>BOUZEGGOU</v>
          </cell>
          <cell r="D89" t="str">
            <v>IHSSANE</v>
          </cell>
          <cell r="E89">
            <v>4</v>
          </cell>
          <cell r="F89">
            <v>163</v>
          </cell>
          <cell r="G89">
            <v>58</v>
          </cell>
        </row>
        <row r="90">
          <cell r="B90">
            <v>22113147</v>
          </cell>
          <cell r="C90" t="str">
            <v>BOUZEKRI</v>
          </cell>
          <cell r="D90" t="str">
            <v>ERWAN</v>
          </cell>
          <cell r="E90">
            <v>3</v>
          </cell>
          <cell r="F90">
            <v>171</v>
          </cell>
          <cell r="G90">
            <v>61</v>
          </cell>
        </row>
        <row r="91">
          <cell r="B91">
            <v>22111220</v>
          </cell>
          <cell r="C91" t="str">
            <v>BRANCO RODRIGUES</v>
          </cell>
          <cell r="D91" t="str">
            <v>DORIANO</v>
          </cell>
          <cell r="E91">
            <v>9</v>
          </cell>
          <cell r="F91">
            <v>176</v>
          </cell>
          <cell r="G91">
            <v>80</v>
          </cell>
        </row>
        <row r="92">
          <cell r="B92">
            <v>22118865</v>
          </cell>
          <cell r="C92" t="str">
            <v>BRAND</v>
          </cell>
          <cell r="D92" t="str">
            <v>MELINA</v>
          </cell>
          <cell r="E92">
            <v>5</v>
          </cell>
          <cell r="F92">
            <v>176</v>
          </cell>
          <cell r="G92">
            <v>60</v>
          </cell>
        </row>
        <row r="93">
          <cell r="B93">
            <v>22111904</v>
          </cell>
          <cell r="C93" t="str">
            <v>BRECHENMACHER</v>
          </cell>
          <cell r="D93" t="str">
            <v>LUCAS</v>
          </cell>
          <cell r="E93">
            <v>9</v>
          </cell>
          <cell r="F93">
            <v>163</v>
          </cell>
          <cell r="G93">
            <v>61</v>
          </cell>
        </row>
        <row r="94">
          <cell r="B94">
            <v>22010454</v>
          </cell>
          <cell r="C94" t="str">
            <v>BREITEL</v>
          </cell>
          <cell r="D94" t="str">
            <v>AMANDINE</v>
          </cell>
          <cell r="E94">
            <v>2</v>
          </cell>
          <cell r="F94">
            <v>174</v>
          </cell>
          <cell r="G94">
            <v>54</v>
          </cell>
        </row>
        <row r="95">
          <cell r="B95">
            <v>22118263</v>
          </cell>
          <cell r="C95" t="str">
            <v>BRIAND</v>
          </cell>
          <cell r="D95" t="str">
            <v>ANTOINE</v>
          </cell>
          <cell r="E95">
            <v>8</v>
          </cell>
          <cell r="F95">
            <v>167</v>
          </cell>
          <cell r="G95">
            <v>54</v>
          </cell>
        </row>
        <row r="96">
          <cell r="B96">
            <v>22109263</v>
          </cell>
          <cell r="C96" t="str">
            <v>BRIESCH</v>
          </cell>
          <cell r="D96" t="str">
            <v>LOUIS</v>
          </cell>
          <cell r="E96">
            <v>5</v>
          </cell>
          <cell r="F96" t="str">
            <v>ABI</v>
          </cell>
          <cell r="G96" t="str">
            <v>ABI</v>
          </cell>
        </row>
        <row r="97">
          <cell r="B97">
            <v>22108351</v>
          </cell>
          <cell r="C97" t="str">
            <v>BROCKER</v>
          </cell>
          <cell r="D97" t="str">
            <v>NOÉ</v>
          </cell>
          <cell r="E97">
            <v>4</v>
          </cell>
          <cell r="F97">
            <v>177</v>
          </cell>
          <cell r="G97">
            <v>55</v>
          </cell>
        </row>
        <row r="98">
          <cell r="B98">
            <v>22110541</v>
          </cell>
          <cell r="C98" t="str">
            <v>BROUILLARD</v>
          </cell>
          <cell r="D98" t="str">
            <v>JASON</v>
          </cell>
          <cell r="E98">
            <v>3</v>
          </cell>
          <cell r="F98">
            <v>169</v>
          </cell>
          <cell r="G98">
            <v>60</v>
          </cell>
        </row>
        <row r="99">
          <cell r="B99">
            <v>22107314</v>
          </cell>
          <cell r="C99" t="str">
            <v>BRUGNANO</v>
          </cell>
          <cell r="D99" t="str">
            <v>THOMAS</v>
          </cell>
          <cell r="E99">
            <v>2</v>
          </cell>
          <cell r="F99" t="str">
            <v>ABI</v>
          </cell>
          <cell r="G99" t="str">
            <v>ABI</v>
          </cell>
        </row>
        <row r="100">
          <cell r="B100">
            <v>22019828</v>
          </cell>
          <cell r="C100" t="str">
            <v>BRUNING</v>
          </cell>
          <cell r="D100" t="str">
            <v>GAUTHIER</v>
          </cell>
          <cell r="E100">
            <v>1</v>
          </cell>
          <cell r="F100">
            <v>180</v>
          </cell>
          <cell r="G100">
            <v>74</v>
          </cell>
        </row>
        <row r="101">
          <cell r="B101">
            <v>22109075</v>
          </cell>
          <cell r="C101" t="str">
            <v>BURIG</v>
          </cell>
          <cell r="D101" t="str">
            <v>GAYANE</v>
          </cell>
          <cell r="E101">
            <v>1</v>
          </cell>
          <cell r="F101">
            <v>166</v>
          </cell>
          <cell r="G101">
            <v>54</v>
          </cell>
        </row>
        <row r="102">
          <cell r="B102">
            <v>22107271</v>
          </cell>
          <cell r="C102" t="str">
            <v>BUSCHÉ</v>
          </cell>
          <cell r="D102" t="str">
            <v>MARGAUX</v>
          </cell>
          <cell r="E102">
            <v>5</v>
          </cell>
          <cell r="F102">
            <v>169</v>
          </cell>
          <cell r="G102">
            <v>65</v>
          </cell>
        </row>
        <row r="103">
          <cell r="B103">
            <v>22110148</v>
          </cell>
          <cell r="C103" t="str">
            <v>BUSSER</v>
          </cell>
          <cell r="D103" t="str">
            <v>BENJAMIN</v>
          </cell>
          <cell r="E103">
            <v>3</v>
          </cell>
          <cell r="F103">
            <v>180</v>
          </cell>
          <cell r="G103">
            <v>72</v>
          </cell>
        </row>
        <row r="104">
          <cell r="B104">
            <v>22102896</v>
          </cell>
          <cell r="C104" t="str">
            <v>CACHEUX</v>
          </cell>
          <cell r="D104" t="str">
            <v>LILI</v>
          </cell>
          <cell r="E104">
            <v>4</v>
          </cell>
          <cell r="F104">
            <v>169</v>
          </cell>
          <cell r="G104">
            <v>66</v>
          </cell>
        </row>
        <row r="105">
          <cell r="B105">
            <v>21903666</v>
          </cell>
          <cell r="C105" t="str">
            <v>CAMBON</v>
          </cell>
          <cell r="D105" t="str">
            <v>MAËL</v>
          </cell>
          <cell r="E105">
            <v>5</v>
          </cell>
          <cell r="F105">
            <v>175</v>
          </cell>
          <cell r="G105">
            <v>91</v>
          </cell>
        </row>
        <row r="106">
          <cell r="B106">
            <v>22117276</v>
          </cell>
          <cell r="C106" t="str">
            <v>CANAVY</v>
          </cell>
          <cell r="D106" t="str">
            <v>ALIK</v>
          </cell>
          <cell r="E106">
            <v>1</v>
          </cell>
          <cell r="F106">
            <v>184</v>
          </cell>
          <cell r="G106">
            <v>76</v>
          </cell>
        </row>
        <row r="107">
          <cell r="B107">
            <v>22010121</v>
          </cell>
          <cell r="C107" t="str">
            <v>CANEVA</v>
          </cell>
          <cell r="D107" t="str">
            <v>MELISSA</v>
          </cell>
          <cell r="E107">
            <v>6</v>
          </cell>
          <cell r="F107" t="str">
            <v>ABI</v>
          </cell>
          <cell r="G107" t="str">
            <v>ABI</v>
          </cell>
        </row>
        <row r="108">
          <cell r="B108">
            <v>22000556</v>
          </cell>
          <cell r="C108" t="str">
            <v>CARON</v>
          </cell>
          <cell r="D108" t="str">
            <v>MARGAUX</v>
          </cell>
          <cell r="E108">
            <v>2</v>
          </cell>
          <cell r="F108" t="str">
            <v>ABI</v>
          </cell>
          <cell r="G108" t="str">
            <v>ABI</v>
          </cell>
        </row>
        <row r="109">
          <cell r="B109">
            <v>22113318</v>
          </cell>
          <cell r="C109" t="str">
            <v>CARPANEN</v>
          </cell>
          <cell r="D109" t="str">
            <v>ELISA</v>
          </cell>
          <cell r="E109">
            <v>7</v>
          </cell>
          <cell r="F109">
            <v>155</v>
          </cell>
          <cell r="G109">
            <v>53</v>
          </cell>
        </row>
        <row r="110">
          <cell r="B110">
            <v>22109689</v>
          </cell>
          <cell r="C110" t="str">
            <v>CASPAR</v>
          </cell>
          <cell r="D110" t="str">
            <v>CORENTIN</v>
          </cell>
          <cell r="E110">
            <v>2</v>
          </cell>
          <cell r="F110">
            <v>182</v>
          </cell>
          <cell r="G110">
            <v>78</v>
          </cell>
        </row>
        <row r="111">
          <cell r="B111">
            <v>22110748</v>
          </cell>
          <cell r="C111" t="str">
            <v>CAVALIER</v>
          </cell>
          <cell r="D111" t="str">
            <v>JONATHAN</v>
          </cell>
          <cell r="E111">
            <v>9</v>
          </cell>
          <cell r="F111">
            <v>184</v>
          </cell>
          <cell r="G111">
            <v>82</v>
          </cell>
        </row>
        <row r="112">
          <cell r="B112">
            <v>22110278</v>
          </cell>
          <cell r="C112" t="str">
            <v>CAZANOVE</v>
          </cell>
          <cell r="D112" t="str">
            <v>NATHAN</v>
          </cell>
          <cell r="E112">
            <v>7</v>
          </cell>
          <cell r="F112" t="str">
            <v>ABI</v>
          </cell>
          <cell r="G112" t="str">
            <v>ABI</v>
          </cell>
        </row>
        <row r="113">
          <cell r="B113">
            <v>22007447</v>
          </cell>
          <cell r="C113" t="str">
            <v>CENGIZ</v>
          </cell>
          <cell r="D113" t="str">
            <v>DILARA</v>
          </cell>
          <cell r="E113">
            <v>4</v>
          </cell>
          <cell r="F113">
            <v>166</v>
          </cell>
          <cell r="G113">
            <v>59</v>
          </cell>
        </row>
        <row r="114">
          <cell r="B114">
            <v>22009997</v>
          </cell>
          <cell r="C114" t="str">
            <v>CESCA</v>
          </cell>
          <cell r="D114" t="str">
            <v>LÉO</v>
          </cell>
          <cell r="E114">
            <v>3</v>
          </cell>
          <cell r="F114" t="str">
            <v>ABI</v>
          </cell>
          <cell r="G114" t="str">
            <v>ABI</v>
          </cell>
        </row>
        <row r="115">
          <cell r="B115">
            <v>22011429</v>
          </cell>
          <cell r="C115" t="str">
            <v>CETIN</v>
          </cell>
          <cell r="D115" t="str">
            <v>YAKUP-HAN</v>
          </cell>
          <cell r="E115">
            <v>1</v>
          </cell>
          <cell r="F115" t="str">
            <v>ABI</v>
          </cell>
          <cell r="G115" t="str">
            <v>ABI</v>
          </cell>
        </row>
        <row r="116">
          <cell r="B116">
            <v>22108570</v>
          </cell>
          <cell r="C116" t="str">
            <v>CHAIB</v>
          </cell>
          <cell r="D116" t="str">
            <v>MOHAMED-ALI</v>
          </cell>
          <cell r="E116">
            <v>9</v>
          </cell>
          <cell r="F116">
            <v>172</v>
          </cell>
          <cell r="G116">
            <v>66</v>
          </cell>
        </row>
        <row r="117">
          <cell r="B117">
            <v>22111159</v>
          </cell>
          <cell r="C117" t="str">
            <v>CHAMSOUDINOV</v>
          </cell>
          <cell r="D117" t="str">
            <v>RAS-BOULAT</v>
          </cell>
          <cell r="E117">
            <v>9</v>
          </cell>
          <cell r="F117">
            <v>178</v>
          </cell>
          <cell r="G117">
            <v>70</v>
          </cell>
        </row>
        <row r="118">
          <cell r="B118">
            <v>22111566</v>
          </cell>
          <cell r="C118" t="str">
            <v>CHANCEL</v>
          </cell>
          <cell r="D118" t="str">
            <v>CLEMENT</v>
          </cell>
          <cell r="E118">
            <v>8</v>
          </cell>
          <cell r="F118" t="str">
            <v>ABI</v>
          </cell>
          <cell r="G118" t="str">
            <v>ABI</v>
          </cell>
        </row>
        <row r="119">
          <cell r="B119">
            <v>22110924</v>
          </cell>
          <cell r="C119" t="str">
            <v>CHEKATT</v>
          </cell>
          <cell r="D119" t="str">
            <v>AMINE</v>
          </cell>
          <cell r="E119">
            <v>9</v>
          </cell>
          <cell r="F119" t="str">
            <v>ABI</v>
          </cell>
          <cell r="G119" t="str">
            <v>ABI</v>
          </cell>
        </row>
        <row r="120">
          <cell r="B120">
            <v>22113415</v>
          </cell>
          <cell r="C120" t="str">
            <v>CHEKATT</v>
          </cell>
          <cell r="D120" t="str">
            <v>YANIS</v>
          </cell>
          <cell r="E120">
            <v>9</v>
          </cell>
          <cell r="F120">
            <v>185</v>
          </cell>
          <cell r="G120">
            <v>75</v>
          </cell>
        </row>
        <row r="121">
          <cell r="B121">
            <v>22009690</v>
          </cell>
          <cell r="C121" t="str">
            <v>CHÉNILCO</v>
          </cell>
          <cell r="D121" t="str">
            <v>DIOLINDA</v>
          </cell>
          <cell r="E121">
            <v>4</v>
          </cell>
          <cell r="F121" t="str">
            <v>ABI</v>
          </cell>
          <cell r="G121" t="str">
            <v>ABI</v>
          </cell>
        </row>
        <row r="122">
          <cell r="B122">
            <v>22104014</v>
          </cell>
          <cell r="C122" t="str">
            <v>CHERNINE</v>
          </cell>
          <cell r="D122" t="str">
            <v>MATÉO</v>
          </cell>
          <cell r="E122">
            <v>8</v>
          </cell>
          <cell r="F122">
            <v>180</v>
          </cell>
          <cell r="G122">
            <v>74</v>
          </cell>
        </row>
        <row r="123">
          <cell r="B123">
            <v>22109975</v>
          </cell>
          <cell r="C123" t="str">
            <v>CHEVAL</v>
          </cell>
          <cell r="D123" t="str">
            <v>ROBIN</v>
          </cell>
          <cell r="E123">
            <v>3</v>
          </cell>
          <cell r="F123">
            <v>179</v>
          </cell>
          <cell r="G123">
            <v>65</v>
          </cell>
        </row>
        <row r="124">
          <cell r="B124">
            <v>22109831</v>
          </cell>
          <cell r="C124" t="str">
            <v>CHIESA</v>
          </cell>
          <cell r="D124" t="str">
            <v>ANAÏS</v>
          </cell>
          <cell r="E124">
            <v>1</v>
          </cell>
          <cell r="F124">
            <v>167</v>
          </cell>
          <cell r="G124">
            <v>44</v>
          </cell>
        </row>
        <row r="125">
          <cell r="B125">
            <v>22118048</v>
          </cell>
          <cell r="C125" t="str">
            <v>CHRISTMANN</v>
          </cell>
          <cell r="D125" t="str">
            <v>SALOME</v>
          </cell>
          <cell r="E125">
            <v>4</v>
          </cell>
          <cell r="F125">
            <v>164</v>
          </cell>
          <cell r="G125">
            <v>62</v>
          </cell>
        </row>
        <row r="126">
          <cell r="B126">
            <v>22004788</v>
          </cell>
          <cell r="C126" t="str">
            <v>CIANCI</v>
          </cell>
          <cell r="D126" t="str">
            <v>JEAN</v>
          </cell>
          <cell r="E126">
            <v>5</v>
          </cell>
          <cell r="F126" t="str">
            <v>ABI</v>
          </cell>
          <cell r="G126" t="str">
            <v>ABI</v>
          </cell>
        </row>
        <row r="127">
          <cell r="B127">
            <v>22117574</v>
          </cell>
          <cell r="C127" t="str">
            <v>CIESLIK</v>
          </cell>
          <cell r="D127" t="str">
            <v>ANDRZEJ</v>
          </cell>
          <cell r="E127">
            <v>2</v>
          </cell>
          <cell r="F127" t="str">
            <v>ABI</v>
          </cell>
          <cell r="G127" t="str">
            <v>ABI</v>
          </cell>
        </row>
        <row r="128">
          <cell r="B128">
            <v>21806458</v>
          </cell>
          <cell r="C128" t="str">
            <v>CIFT</v>
          </cell>
          <cell r="D128" t="str">
            <v>KEREM</v>
          </cell>
          <cell r="E128">
            <v>8</v>
          </cell>
          <cell r="F128">
            <v>175</v>
          </cell>
          <cell r="G128">
            <v>75</v>
          </cell>
        </row>
        <row r="129">
          <cell r="B129">
            <v>22106633</v>
          </cell>
          <cell r="C129" t="str">
            <v>ÇIL</v>
          </cell>
          <cell r="D129" t="str">
            <v>VEYSEL</v>
          </cell>
          <cell r="E129">
            <v>9</v>
          </cell>
          <cell r="F129">
            <v>175</v>
          </cell>
          <cell r="G129">
            <v>63</v>
          </cell>
        </row>
        <row r="130">
          <cell r="B130">
            <v>22109998</v>
          </cell>
          <cell r="C130" t="str">
            <v>CLAUDEL</v>
          </cell>
          <cell r="D130" t="str">
            <v>LÉANE</v>
          </cell>
          <cell r="E130">
            <v>2</v>
          </cell>
          <cell r="F130">
            <v>162</v>
          </cell>
          <cell r="G130">
            <v>56</v>
          </cell>
        </row>
        <row r="131">
          <cell r="B131">
            <v>22011752</v>
          </cell>
          <cell r="C131" t="str">
            <v>CLISSON</v>
          </cell>
          <cell r="D131" t="str">
            <v>MAËL</v>
          </cell>
          <cell r="E131">
            <v>5</v>
          </cell>
          <cell r="F131" t="str">
            <v>ABI</v>
          </cell>
          <cell r="G131" t="str">
            <v>ABI</v>
          </cell>
        </row>
        <row r="132">
          <cell r="B132">
            <v>22009700</v>
          </cell>
          <cell r="C132" t="str">
            <v>COFFRE</v>
          </cell>
          <cell r="D132" t="str">
            <v>ENZO</v>
          </cell>
          <cell r="E132">
            <v>8</v>
          </cell>
          <cell r="F132" t="str">
            <v>ABI</v>
          </cell>
          <cell r="G132" t="str">
            <v>ABI</v>
          </cell>
        </row>
        <row r="133">
          <cell r="B133">
            <v>22102676</v>
          </cell>
          <cell r="C133" t="str">
            <v>COHONER</v>
          </cell>
          <cell r="D133" t="str">
            <v>YANIS</v>
          </cell>
          <cell r="E133">
            <v>3</v>
          </cell>
          <cell r="F133">
            <v>171</v>
          </cell>
          <cell r="G133">
            <v>67</v>
          </cell>
        </row>
        <row r="134">
          <cell r="B134">
            <v>22105494</v>
          </cell>
          <cell r="C134" t="str">
            <v>COLLARD</v>
          </cell>
          <cell r="D134" t="str">
            <v>CHARLOTTE</v>
          </cell>
          <cell r="E134">
            <v>5</v>
          </cell>
          <cell r="F134">
            <v>172</v>
          </cell>
          <cell r="G134">
            <v>56</v>
          </cell>
        </row>
        <row r="135">
          <cell r="B135">
            <v>22106824</v>
          </cell>
          <cell r="C135" t="str">
            <v>COLLARDÉ</v>
          </cell>
          <cell r="D135" t="str">
            <v>LÉA</v>
          </cell>
          <cell r="E135">
            <v>8</v>
          </cell>
          <cell r="F135">
            <v>182</v>
          </cell>
          <cell r="G135">
            <v>87</v>
          </cell>
        </row>
        <row r="136">
          <cell r="B136">
            <v>22008064</v>
          </cell>
          <cell r="C136" t="str">
            <v>COLLE</v>
          </cell>
          <cell r="D136" t="str">
            <v>BENJAMIN</v>
          </cell>
          <cell r="E136">
            <v>5</v>
          </cell>
          <cell r="F136">
            <v>174</v>
          </cell>
          <cell r="G136">
            <v>63</v>
          </cell>
        </row>
        <row r="137">
          <cell r="B137">
            <v>22117525</v>
          </cell>
          <cell r="C137" t="str">
            <v>COLSON</v>
          </cell>
          <cell r="D137" t="str">
            <v>MÉLISSA</v>
          </cell>
          <cell r="E137">
            <v>3</v>
          </cell>
          <cell r="F137">
            <v>162</v>
          </cell>
          <cell r="G137">
            <v>65</v>
          </cell>
        </row>
        <row r="138">
          <cell r="B138">
            <v>22010027</v>
          </cell>
          <cell r="C138" t="str">
            <v>COMMUN</v>
          </cell>
          <cell r="D138" t="str">
            <v>HUGO</v>
          </cell>
          <cell r="E138">
            <v>5</v>
          </cell>
          <cell r="F138" t="str">
            <v>ABI</v>
          </cell>
          <cell r="G138" t="str">
            <v>ABI</v>
          </cell>
        </row>
        <row r="139">
          <cell r="B139">
            <v>22110151</v>
          </cell>
          <cell r="C139" t="str">
            <v>CORA</v>
          </cell>
          <cell r="D139" t="str">
            <v>VALENTIN</v>
          </cell>
          <cell r="E139">
            <v>1</v>
          </cell>
          <cell r="F139">
            <v>182</v>
          </cell>
          <cell r="G139">
            <v>79</v>
          </cell>
        </row>
        <row r="140">
          <cell r="B140">
            <v>22006544</v>
          </cell>
          <cell r="C140" t="str">
            <v>CORDIER</v>
          </cell>
          <cell r="D140" t="str">
            <v>ANTHONY</v>
          </cell>
          <cell r="E140">
            <v>8</v>
          </cell>
          <cell r="F140">
            <v>176</v>
          </cell>
          <cell r="G140">
            <v>74</v>
          </cell>
        </row>
        <row r="141">
          <cell r="B141">
            <v>22110487</v>
          </cell>
          <cell r="C141" t="str">
            <v>COUÉ</v>
          </cell>
          <cell r="D141" t="str">
            <v>MARTIN</v>
          </cell>
          <cell r="E141">
            <v>7</v>
          </cell>
          <cell r="F141">
            <v>180</v>
          </cell>
          <cell r="G141">
            <v>60</v>
          </cell>
        </row>
        <row r="142">
          <cell r="B142">
            <v>22010179</v>
          </cell>
          <cell r="C142" t="str">
            <v>COULPIED</v>
          </cell>
          <cell r="D142" t="str">
            <v>LÉO</v>
          </cell>
          <cell r="E142">
            <v>1</v>
          </cell>
          <cell r="F142">
            <v>174</v>
          </cell>
          <cell r="G142">
            <v>84</v>
          </cell>
        </row>
        <row r="143">
          <cell r="B143">
            <v>22016086</v>
          </cell>
          <cell r="C143" t="str">
            <v>COURTEAU</v>
          </cell>
          <cell r="D143" t="str">
            <v>VINCENT</v>
          </cell>
          <cell r="E143">
            <v>9</v>
          </cell>
          <cell r="F143">
            <v>188</v>
          </cell>
          <cell r="G143">
            <v>73</v>
          </cell>
        </row>
        <row r="144">
          <cell r="B144">
            <v>22003939</v>
          </cell>
          <cell r="C144" t="str">
            <v>CROS--FABRE</v>
          </cell>
          <cell r="D144" t="str">
            <v>CHRISTOPHE</v>
          </cell>
          <cell r="E144">
            <v>2</v>
          </cell>
          <cell r="F144" t="str">
            <v>ABI</v>
          </cell>
          <cell r="G144" t="str">
            <v>ABI</v>
          </cell>
        </row>
        <row r="145">
          <cell r="B145">
            <v>22112711</v>
          </cell>
          <cell r="C145" t="str">
            <v>CSUKA</v>
          </cell>
          <cell r="D145" t="str">
            <v>BAPTISTE</v>
          </cell>
          <cell r="E145">
            <v>1</v>
          </cell>
          <cell r="F145">
            <v>172</v>
          </cell>
          <cell r="G145">
            <v>62</v>
          </cell>
        </row>
        <row r="146">
          <cell r="B146">
            <v>22109543</v>
          </cell>
          <cell r="C146" t="str">
            <v>CUISINIER</v>
          </cell>
          <cell r="D146" t="str">
            <v>EDGAR</v>
          </cell>
          <cell r="E146">
            <v>9</v>
          </cell>
          <cell r="F146">
            <v>184</v>
          </cell>
          <cell r="G146">
            <v>72</v>
          </cell>
        </row>
        <row r="147">
          <cell r="B147">
            <v>22121412</v>
          </cell>
          <cell r="C147" t="str">
            <v>CUREAU</v>
          </cell>
          <cell r="D147" t="str">
            <v>BAPTISTE</v>
          </cell>
          <cell r="E147">
            <v>7</v>
          </cell>
          <cell r="F147">
            <v>185</v>
          </cell>
          <cell r="G147">
            <v>93</v>
          </cell>
        </row>
        <row r="148">
          <cell r="B148">
            <v>22108128</v>
          </cell>
          <cell r="C148" t="str">
            <v>DA COSTA</v>
          </cell>
          <cell r="D148" t="str">
            <v>SIMON</v>
          </cell>
          <cell r="E148">
            <v>9</v>
          </cell>
          <cell r="F148">
            <v>166</v>
          </cell>
          <cell r="G148">
            <v>56</v>
          </cell>
        </row>
        <row r="149">
          <cell r="B149">
            <v>22105259</v>
          </cell>
          <cell r="C149" t="str">
            <v>DA FONSECA</v>
          </cell>
          <cell r="D149" t="str">
            <v>MATTÉO</v>
          </cell>
          <cell r="E149">
            <v>9</v>
          </cell>
          <cell r="F149">
            <v>172</v>
          </cell>
          <cell r="G149">
            <v>64</v>
          </cell>
        </row>
        <row r="150">
          <cell r="B150">
            <v>22110172</v>
          </cell>
          <cell r="C150" t="str">
            <v>DANDURAND</v>
          </cell>
          <cell r="D150" t="str">
            <v>LIZA</v>
          </cell>
          <cell r="E150">
            <v>8</v>
          </cell>
          <cell r="F150">
            <v>166</v>
          </cell>
          <cell r="G150">
            <v>69</v>
          </cell>
        </row>
        <row r="151">
          <cell r="B151">
            <v>22116504</v>
          </cell>
          <cell r="C151" t="str">
            <v>DAO</v>
          </cell>
          <cell r="D151" t="str">
            <v>LOANN</v>
          </cell>
          <cell r="E151">
            <v>8</v>
          </cell>
          <cell r="F151">
            <v>173</v>
          </cell>
          <cell r="G151">
            <v>77</v>
          </cell>
        </row>
        <row r="152">
          <cell r="B152">
            <v>21710237</v>
          </cell>
          <cell r="C152" t="str">
            <v>DAOUDI</v>
          </cell>
          <cell r="D152" t="str">
            <v>ZAKARYA</v>
          </cell>
          <cell r="E152">
            <v>8</v>
          </cell>
          <cell r="F152">
            <v>185</v>
          </cell>
          <cell r="G152">
            <v>92</v>
          </cell>
        </row>
        <row r="153">
          <cell r="B153">
            <v>22102327</v>
          </cell>
          <cell r="C153" t="str">
            <v>DAVIOT</v>
          </cell>
          <cell r="D153" t="str">
            <v>QUENTIN</v>
          </cell>
          <cell r="E153">
            <v>9</v>
          </cell>
          <cell r="F153">
            <v>170</v>
          </cell>
          <cell r="G153">
            <v>54</v>
          </cell>
        </row>
        <row r="154">
          <cell r="B154">
            <v>22103812</v>
          </cell>
          <cell r="C154" t="str">
            <v>DE CARVALHO</v>
          </cell>
          <cell r="D154" t="str">
            <v>JÉRÔME</v>
          </cell>
          <cell r="E154">
            <v>9</v>
          </cell>
          <cell r="F154">
            <v>180</v>
          </cell>
          <cell r="G154">
            <v>90</v>
          </cell>
        </row>
        <row r="155">
          <cell r="B155">
            <v>22100234</v>
          </cell>
          <cell r="C155" t="str">
            <v>DE CARVALHO</v>
          </cell>
          <cell r="D155" t="str">
            <v>NATANIEL</v>
          </cell>
          <cell r="E155">
            <v>5</v>
          </cell>
          <cell r="F155">
            <v>185</v>
          </cell>
          <cell r="G155">
            <v>68</v>
          </cell>
        </row>
        <row r="156">
          <cell r="B156">
            <v>22105785</v>
          </cell>
          <cell r="C156" t="str">
            <v>DE CRISTO</v>
          </cell>
          <cell r="D156" t="str">
            <v>THOMAS</v>
          </cell>
          <cell r="E156">
            <v>4</v>
          </cell>
          <cell r="F156">
            <v>169</v>
          </cell>
          <cell r="G156">
            <v>61</v>
          </cell>
        </row>
        <row r="157">
          <cell r="B157">
            <v>22004309</v>
          </cell>
          <cell r="C157" t="str">
            <v>DE OLIVEIRA</v>
          </cell>
          <cell r="D157" t="str">
            <v>CORENTIN</v>
          </cell>
          <cell r="E157">
            <v>5</v>
          </cell>
          <cell r="F157" t="str">
            <v>ABI</v>
          </cell>
          <cell r="G157" t="str">
            <v>ABI</v>
          </cell>
        </row>
        <row r="158">
          <cell r="B158">
            <v>22108774</v>
          </cell>
          <cell r="C158" t="str">
            <v>DEBES</v>
          </cell>
          <cell r="D158" t="str">
            <v>LÉONIE</v>
          </cell>
          <cell r="E158">
            <v>9</v>
          </cell>
          <cell r="F158">
            <v>172</v>
          </cell>
          <cell r="G158">
            <v>59</v>
          </cell>
        </row>
        <row r="159">
          <cell r="B159">
            <v>22001914</v>
          </cell>
          <cell r="C159" t="str">
            <v>DECOOL</v>
          </cell>
          <cell r="D159" t="str">
            <v>NOÉMIE</v>
          </cell>
          <cell r="E159">
            <v>3</v>
          </cell>
          <cell r="F159" t="str">
            <v>ABI</v>
          </cell>
          <cell r="G159" t="str">
            <v>ABI</v>
          </cell>
        </row>
        <row r="160">
          <cell r="B160">
            <v>22106346</v>
          </cell>
          <cell r="C160" t="str">
            <v>DECUBBER</v>
          </cell>
          <cell r="D160" t="str">
            <v>LILOU</v>
          </cell>
          <cell r="E160">
            <v>3</v>
          </cell>
          <cell r="F160" t="str">
            <v>ABI</v>
          </cell>
          <cell r="G160" t="str">
            <v>ABI</v>
          </cell>
        </row>
        <row r="161">
          <cell r="B161">
            <v>22110402</v>
          </cell>
          <cell r="C161" t="str">
            <v>DEGRAS</v>
          </cell>
          <cell r="D161" t="str">
            <v>LENNY</v>
          </cell>
          <cell r="E161">
            <v>9</v>
          </cell>
          <cell r="F161">
            <v>182</v>
          </cell>
          <cell r="G161">
            <v>63</v>
          </cell>
        </row>
        <row r="162">
          <cell r="B162">
            <v>22012492</v>
          </cell>
          <cell r="C162" t="str">
            <v>DEHBI</v>
          </cell>
          <cell r="D162" t="str">
            <v>MÉLISSA</v>
          </cell>
          <cell r="E162">
            <v>6</v>
          </cell>
          <cell r="F162">
            <v>151</v>
          </cell>
          <cell r="G162">
            <v>48</v>
          </cell>
        </row>
        <row r="163">
          <cell r="B163">
            <v>21905617</v>
          </cell>
          <cell r="C163" t="str">
            <v>DELANOTTE</v>
          </cell>
          <cell r="D163" t="str">
            <v>MAËL</v>
          </cell>
          <cell r="E163">
            <v>4</v>
          </cell>
          <cell r="F163" t="str">
            <v>ABI</v>
          </cell>
          <cell r="G163" t="str">
            <v>ABI</v>
          </cell>
        </row>
        <row r="164">
          <cell r="B164">
            <v>22001626</v>
          </cell>
          <cell r="C164" t="str">
            <v>DELATOUR</v>
          </cell>
          <cell r="D164" t="str">
            <v>COLIN</v>
          </cell>
          <cell r="E164">
            <v>5</v>
          </cell>
          <cell r="F164">
            <v>173</v>
          </cell>
          <cell r="G164">
            <v>62</v>
          </cell>
        </row>
        <row r="165">
          <cell r="B165">
            <v>22106573</v>
          </cell>
          <cell r="C165" t="str">
            <v>DENIS</v>
          </cell>
          <cell r="D165" t="str">
            <v>VINCENT</v>
          </cell>
          <cell r="E165">
            <v>7</v>
          </cell>
          <cell r="F165">
            <v>189</v>
          </cell>
          <cell r="G165">
            <v>81</v>
          </cell>
        </row>
        <row r="166">
          <cell r="B166">
            <v>22112852</v>
          </cell>
          <cell r="C166" t="str">
            <v>DERDINGER</v>
          </cell>
          <cell r="D166" t="str">
            <v>NICOLAS</v>
          </cell>
          <cell r="E166">
            <v>9</v>
          </cell>
          <cell r="F166">
            <v>182</v>
          </cell>
          <cell r="G166">
            <v>81</v>
          </cell>
        </row>
        <row r="167">
          <cell r="B167">
            <v>22105352</v>
          </cell>
          <cell r="C167" t="str">
            <v>DESCLOS</v>
          </cell>
          <cell r="D167" t="str">
            <v>SIMON</v>
          </cell>
          <cell r="E167">
            <v>8</v>
          </cell>
          <cell r="F167">
            <v>181</v>
          </cell>
          <cell r="G167">
            <v>66</v>
          </cell>
        </row>
        <row r="168">
          <cell r="B168">
            <v>22003137</v>
          </cell>
          <cell r="C168" t="str">
            <v>DEUSCHER</v>
          </cell>
          <cell r="D168" t="str">
            <v>VALENTIN</v>
          </cell>
          <cell r="E168">
            <v>4</v>
          </cell>
          <cell r="F168" t="str">
            <v>ABI</v>
          </cell>
          <cell r="G168" t="str">
            <v>ABI</v>
          </cell>
        </row>
        <row r="169">
          <cell r="B169">
            <v>22114635</v>
          </cell>
          <cell r="C169" t="str">
            <v>DI BLASI</v>
          </cell>
          <cell r="D169" t="str">
            <v>ANGELO</v>
          </cell>
          <cell r="E169">
            <v>8</v>
          </cell>
          <cell r="F169" t="str">
            <v>ABI</v>
          </cell>
          <cell r="G169">
            <v>64</v>
          </cell>
        </row>
        <row r="170">
          <cell r="B170">
            <v>22110685</v>
          </cell>
          <cell r="C170" t="str">
            <v>DIALLO</v>
          </cell>
          <cell r="D170" t="str">
            <v>TIERNO-TUMANI</v>
          </cell>
          <cell r="E170">
            <v>8</v>
          </cell>
          <cell r="F170">
            <v>183</v>
          </cell>
          <cell r="G170">
            <v>83</v>
          </cell>
        </row>
        <row r="171">
          <cell r="B171">
            <v>22108836</v>
          </cell>
          <cell r="C171" t="str">
            <v>DIARRA</v>
          </cell>
          <cell r="D171" t="str">
            <v>DAH</v>
          </cell>
          <cell r="E171">
            <v>9</v>
          </cell>
          <cell r="F171">
            <v>180</v>
          </cell>
          <cell r="G171">
            <v>60</v>
          </cell>
        </row>
        <row r="172">
          <cell r="B172">
            <v>22008633</v>
          </cell>
          <cell r="C172" t="str">
            <v>DIB</v>
          </cell>
          <cell r="D172" t="str">
            <v>NASSIM /RAYANNE</v>
          </cell>
          <cell r="E172">
            <v>4</v>
          </cell>
          <cell r="F172">
            <v>168</v>
          </cell>
          <cell r="G172">
            <v>64</v>
          </cell>
        </row>
        <row r="173">
          <cell r="B173">
            <v>22112401</v>
          </cell>
          <cell r="C173" t="str">
            <v>DIDIER</v>
          </cell>
          <cell r="D173" t="str">
            <v>BENJAMIN</v>
          </cell>
          <cell r="E173">
            <v>9</v>
          </cell>
          <cell r="F173">
            <v>172</v>
          </cell>
          <cell r="G173">
            <v>61</v>
          </cell>
        </row>
        <row r="174">
          <cell r="B174">
            <v>22013896</v>
          </cell>
          <cell r="C174" t="str">
            <v>DIEBOLD</v>
          </cell>
          <cell r="D174" t="str">
            <v>VINCENT</v>
          </cell>
          <cell r="E174">
            <v>3</v>
          </cell>
          <cell r="F174">
            <v>173</v>
          </cell>
          <cell r="G174">
            <v>71</v>
          </cell>
        </row>
        <row r="175">
          <cell r="B175">
            <v>22120003</v>
          </cell>
          <cell r="C175" t="str">
            <v>DI-MEGLIO</v>
          </cell>
          <cell r="D175" t="str">
            <v>HUGO</v>
          </cell>
          <cell r="E175">
            <v>8</v>
          </cell>
          <cell r="F175">
            <v>172</v>
          </cell>
          <cell r="G175">
            <v>65</v>
          </cell>
        </row>
        <row r="176">
          <cell r="B176">
            <v>22011845</v>
          </cell>
          <cell r="C176" t="str">
            <v>DINAR</v>
          </cell>
          <cell r="D176" t="str">
            <v>ATILA</v>
          </cell>
          <cell r="E176">
            <v>8</v>
          </cell>
          <cell r="F176" t="str">
            <v>ABI</v>
          </cell>
          <cell r="G176" t="str">
            <v>ABI</v>
          </cell>
        </row>
        <row r="177">
          <cell r="B177">
            <v>22006827</v>
          </cell>
          <cell r="C177" t="str">
            <v>DJORDJEVIC</v>
          </cell>
          <cell r="D177" t="str">
            <v>NOA</v>
          </cell>
          <cell r="E177">
            <v>9</v>
          </cell>
          <cell r="F177" t="str">
            <v>ABI</v>
          </cell>
          <cell r="G177" t="str">
            <v>ABI</v>
          </cell>
        </row>
        <row r="178">
          <cell r="B178">
            <v>22010734</v>
          </cell>
          <cell r="C178" t="str">
            <v>DOLIS</v>
          </cell>
          <cell r="D178" t="str">
            <v>LAETITIA</v>
          </cell>
          <cell r="E178">
            <v>4</v>
          </cell>
          <cell r="F178">
            <v>164</v>
          </cell>
          <cell r="G178">
            <v>60</v>
          </cell>
        </row>
        <row r="179">
          <cell r="B179">
            <v>22119793</v>
          </cell>
          <cell r="C179" t="str">
            <v>DOLOU</v>
          </cell>
          <cell r="D179" t="str">
            <v>GWENHAËL</v>
          </cell>
          <cell r="E179">
            <v>5</v>
          </cell>
          <cell r="F179">
            <v>165</v>
          </cell>
          <cell r="G179">
            <v>67</v>
          </cell>
        </row>
        <row r="180">
          <cell r="B180">
            <v>22112276</v>
          </cell>
          <cell r="C180" t="str">
            <v>DOMENJOUD</v>
          </cell>
          <cell r="D180" t="str">
            <v>LISE</v>
          </cell>
          <cell r="E180">
            <v>8</v>
          </cell>
          <cell r="F180" t="str">
            <v>ABI</v>
          </cell>
          <cell r="G180" t="str">
            <v>ABI</v>
          </cell>
        </row>
        <row r="181">
          <cell r="B181">
            <v>22107396</v>
          </cell>
          <cell r="C181" t="str">
            <v>DONES</v>
          </cell>
          <cell r="D181" t="str">
            <v>LÉA</v>
          </cell>
          <cell r="E181">
            <v>8</v>
          </cell>
          <cell r="F181">
            <v>163</v>
          </cell>
          <cell r="G181">
            <v>56</v>
          </cell>
        </row>
        <row r="182">
          <cell r="B182">
            <v>22112237</v>
          </cell>
          <cell r="C182" t="str">
            <v>DUDEZAC</v>
          </cell>
          <cell r="D182" t="str">
            <v>CAMILLE</v>
          </cell>
          <cell r="E182">
            <v>4</v>
          </cell>
          <cell r="F182">
            <v>161</v>
          </cell>
          <cell r="G182">
            <v>51</v>
          </cell>
        </row>
        <row r="183">
          <cell r="B183">
            <v>22007492</v>
          </cell>
          <cell r="C183" t="str">
            <v>DUPONT</v>
          </cell>
          <cell r="D183" t="str">
            <v>LAURIANE</v>
          </cell>
          <cell r="E183">
            <v>3</v>
          </cell>
          <cell r="F183" t="str">
            <v>ABI</v>
          </cell>
          <cell r="G183" t="str">
            <v>ABI</v>
          </cell>
        </row>
        <row r="184">
          <cell r="B184">
            <v>22107525</v>
          </cell>
          <cell r="C184" t="str">
            <v>DUPREY</v>
          </cell>
          <cell r="D184" t="str">
            <v>HÉLOÏSE</v>
          </cell>
          <cell r="E184">
            <v>1</v>
          </cell>
          <cell r="F184">
            <v>167</v>
          </cell>
          <cell r="G184">
            <v>49</v>
          </cell>
        </row>
        <row r="185">
          <cell r="B185">
            <v>22105065</v>
          </cell>
          <cell r="C185" t="str">
            <v>DUPREZ</v>
          </cell>
          <cell r="D185" t="str">
            <v>CHARLES</v>
          </cell>
          <cell r="E185">
            <v>9</v>
          </cell>
          <cell r="F185">
            <v>183</v>
          </cell>
          <cell r="G185">
            <v>62</v>
          </cell>
        </row>
        <row r="186">
          <cell r="B186">
            <v>22011960</v>
          </cell>
          <cell r="C186" t="str">
            <v>DUQUE</v>
          </cell>
          <cell r="D186" t="str">
            <v>VICTOR</v>
          </cell>
          <cell r="E186">
            <v>4</v>
          </cell>
          <cell r="F186" t="str">
            <v>ABI</v>
          </cell>
          <cell r="G186" t="str">
            <v>ABI</v>
          </cell>
        </row>
        <row r="187">
          <cell r="B187">
            <v>22010830</v>
          </cell>
          <cell r="C187" t="str">
            <v>DURANTON-KATCHAVENDA</v>
          </cell>
          <cell r="D187" t="str">
            <v>LINO</v>
          </cell>
          <cell r="E187">
            <v>3</v>
          </cell>
          <cell r="F187" t="str">
            <v>ABI</v>
          </cell>
          <cell r="G187" t="str">
            <v>ABI</v>
          </cell>
        </row>
        <row r="188">
          <cell r="B188">
            <v>22005658</v>
          </cell>
          <cell r="C188" t="str">
            <v>DUSEHU</v>
          </cell>
          <cell r="D188" t="str">
            <v>NATHAN</v>
          </cell>
          <cell r="E188">
            <v>7</v>
          </cell>
          <cell r="F188" t="str">
            <v>ABI</v>
          </cell>
          <cell r="G188" t="str">
            <v>ABI</v>
          </cell>
        </row>
        <row r="189">
          <cell r="B189">
            <v>22007122</v>
          </cell>
          <cell r="C189" t="str">
            <v>DUSSART</v>
          </cell>
          <cell r="D189" t="str">
            <v>CLOTILDE</v>
          </cell>
          <cell r="E189">
            <v>5</v>
          </cell>
          <cell r="F189">
            <v>160</v>
          </cell>
          <cell r="G189">
            <v>58</v>
          </cell>
        </row>
        <row r="190">
          <cell r="B190">
            <v>22119519</v>
          </cell>
          <cell r="C190" t="str">
            <v>DUVERNOIR</v>
          </cell>
          <cell r="D190" t="str">
            <v>JULIEN</v>
          </cell>
          <cell r="E190">
            <v>1</v>
          </cell>
          <cell r="F190">
            <v>183</v>
          </cell>
          <cell r="G190">
            <v>79</v>
          </cell>
        </row>
        <row r="191">
          <cell r="B191">
            <v>22112013</v>
          </cell>
          <cell r="C191" t="str">
            <v>DZIGAL</v>
          </cell>
          <cell r="D191" t="str">
            <v>MERDAN</v>
          </cell>
          <cell r="E191">
            <v>7</v>
          </cell>
          <cell r="F191">
            <v>197</v>
          </cell>
          <cell r="G191">
            <v>102</v>
          </cell>
        </row>
        <row r="192">
          <cell r="B192">
            <v>22111459</v>
          </cell>
          <cell r="C192" t="str">
            <v>EDEL</v>
          </cell>
          <cell r="D192" t="str">
            <v>THIBAUT</v>
          </cell>
          <cell r="E192">
            <v>6</v>
          </cell>
          <cell r="F192">
            <v>185</v>
          </cell>
          <cell r="G192">
            <v>59</v>
          </cell>
        </row>
        <row r="193">
          <cell r="B193">
            <v>22015982</v>
          </cell>
          <cell r="C193" t="str">
            <v>EHLERS</v>
          </cell>
          <cell r="D193" t="str">
            <v>SVEN</v>
          </cell>
          <cell r="E193">
            <v>7</v>
          </cell>
          <cell r="F193" t="str">
            <v>ABI</v>
          </cell>
          <cell r="G193" t="str">
            <v>ABI</v>
          </cell>
        </row>
        <row r="194">
          <cell r="B194">
            <v>22105346</v>
          </cell>
          <cell r="C194" t="str">
            <v>EHRHARD</v>
          </cell>
          <cell r="D194" t="str">
            <v>SARAH</v>
          </cell>
          <cell r="E194">
            <v>10</v>
          </cell>
          <cell r="F194">
            <v>156</v>
          </cell>
          <cell r="G194">
            <v>57</v>
          </cell>
        </row>
        <row r="195">
          <cell r="B195">
            <v>22007464</v>
          </cell>
          <cell r="C195" t="str">
            <v>EHSAN ZIAH</v>
          </cell>
          <cell r="D195" t="str">
            <v>TOM</v>
          </cell>
          <cell r="E195">
            <v>5</v>
          </cell>
          <cell r="F195" t="str">
            <v>ABI</v>
          </cell>
          <cell r="G195" t="str">
            <v>ABI</v>
          </cell>
        </row>
        <row r="196">
          <cell r="B196">
            <v>21905629</v>
          </cell>
          <cell r="C196" t="str">
            <v>EL ARABI</v>
          </cell>
          <cell r="D196" t="str">
            <v>ZAKARIA</v>
          </cell>
          <cell r="E196">
            <v>5</v>
          </cell>
          <cell r="F196" t="str">
            <v>ABI</v>
          </cell>
          <cell r="G196" t="str">
            <v>ABI</v>
          </cell>
        </row>
        <row r="197">
          <cell r="B197">
            <v>22111185</v>
          </cell>
          <cell r="C197" t="str">
            <v>EL HANA</v>
          </cell>
          <cell r="D197" t="str">
            <v>NAEL</v>
          </cell>
          <cell r="E197">
            <v>8</v>
          </cell>
          <cell r="F197">
            <v>185</v>
          </cell>
          <cell r="G197">
            <v>97</v>
          </cell>
        </row>
        <row r="198">
          <cell r="B198">
            <v>22007265</v>
          </cell>
          <cell r="C198" t="str">
            <v>EL IDRISSI</v>
          </cell>
          <cell r="D198" t="str">
            <v>IBRAHIM</v>
          </cell>
          <cell r="E198">
            <v>3</v>
          </cell>
          <cell r="F198" t="str">
            <v>ABI</v>
          </cell>
          <cell r="G198" t="str">
            <v>ABI</v>
          </cell>
        </row>
        <row r="199">
          <cell r="B199">
            <v>22109640</v>
          </cell>
          <cell r="C199" t="str">
            <v>EL MANSSOURI</v>
          </cell>
          <cell r="D199" t="str">
            <v>AYOUB</v>
          </cell>
          <cell r="E199">
            <v>8</v>
          </cell>
          <cell r="F199">
            <v>170</v>
          </cell>
          <cell r="G199">
            <v>58</v>
          </cell>
        </row>
        <row r="200">
          <cell r="B200">
            <v>22119193</v>
          </cell>
          <cell r="C200" t="str">
            <v>EL MOUNAOUI</v>
          </cell>
          <cell r="D200" t="str">
            <v>INES</v>
          </cell>
          <cell r="E200">
            <v>10</v>
          </cell>
          <cell r="F200" t="str">
            <v>ABI</v>
          </cell>
          <cell r="G200" t="str">
            <v>ABI</v>
          </cell>
        </row>
        <row r="201">
          <cell r="B201">
            <v>22100282</v>
          </cell>
          <cell r="C201" t="str">
            <v>ELALI</v>
          </cell>
          <cell r="D201" t="str">
            <v>ABDUL KARIM</v>
          </cell>
          <cell r="E201">
            <v>1</v>
          </cell>
          <cell r="F201">
            <v>182</v>
          </cell>
          <cell r="G201">
            <v>79</v>
          </cell>
        </row>
        <row r="202">
          <cell r="B202">
            <v>22009293</v>
          </cell>
          <cell r="C202" t="str">
            <v>ENDERLIN</v>
          </cell>
          <cell r="D202" t="str">
            <v>LAURIE</v>
          </cell>
          <cell r="E202">
            <v>7</v>
          </cell>
          <cell r="F202">
            <v>169</v>
          </cell>
          <cell r="G202">
            <v>64</v>
          </cell>
        </row>
        <row r="203">
          <cell r="B203">
            <v>22112562</v>
          </cell>
          <cell r="C203" t="str">
            <v>ENNIH</v>
          </cell>
          <cell r="D203" t="str">
            <v>HOUYEM</v>
          </cell>
          <cell r="E203">
            <v>5</v>
          </cell>
          <cell r="F203">
            <v>155</v>
          </cell>
          <cell r="G203">
            <v>47</v>
          </cell>
        </row>
        <row r="204">
          <cell r="B204">
            <v>22111914</v>
          </cell>
          <cell r="C204" t="str">
            <v>ERCAN</v>
          </cell>
          <cell r="D204" t="str">
            <v>NUMAN</v>
          </cell>
          <cell r="E204">
            <v>3</v>
          </cell>
          <cell r="F204" t="str">
            <v>ABI</v>
          </cell>
          <cell r="G204" t="str">
            <v>ABI</v>
          </cell>
        </row>
        <row r="205">
          <cell r="B205">
            <v>22105542</v>
          </cell>
          <cell r="C205" t="str">
            <v>ERHART</v>
          </cell>
          <cell r="D205" t="str">
            <v>LÉON</v>
          </cell>
          <cell r="E205">
            <v>5</v>
          </cell>
          <cell r="F205">
            <v>186</v>
          </cell>
          <cell r="G205">
            <v>65</v>
          </cell>
        </row>
        <row r="206">
          <cell r="B206">
            <v>22102895</v>
          </cell>
          <cell r="C206" t="str">
            <v>ESCHBACH</v>
          </cell>
          <cell r="D206" t="str">
            <v>THOMAS</v>
          </cell>
          <cell r="E206">
            <v>9</v>
          </cell>
          <cell r="F206">
            <v>178</v>
          </cell>
          <cell r="G206">
            <v>64</v>
          </cell>
        </row>
        <row r="207">
          <cell r="B207">
            <v>22015623</v>
          </cell>
          <cell r="C207" t="str">
            <v>ESTIOT</v>
          </cell>
          <cell r="D207" t="str">
            <v>HUGO</v>
          </cell>
          <cell r="E207">
            <v>3</v>
          </cell>
          <cell r="F207">
            <v>174</v>
          </cell>
          <cell r="G207">
            <v>76</v>
          </cell>
        </row>
        <row r="208">
          <cell r="B208">
            <v>22114469</v>
          </cell>
          <cell r="C208" t="str">
            <v>ETTWILLER</v>
          </cell>
          <cell r="D208" t="str">
            <v>GAËL</v>
          </cell>
          <cell r="E208">
            <v>2</v>
          </cell>
          <cell r="F208">
            <v>167</v>
          </cell>
          <cell r="G208">
            <v>58</v>
          </cell>
        </row>
        <row r="209">
          <cell r="B209">
            <v>22104407</v>
          </cell>
          <cell r="C209" t="str">
            <v>FABRE</v>
          </cell>
          <cell r="D209" t="str">
            <v>LÉO</v>
          </cell>
          <cell r="E209">
            <v>8</v>
          </cell>
          <cell r="F209">
            <v>182</v>
          </cell>
          <cell r="G209">
            <v>84</v>
          </cell>
        </row>
        <row r="210">
          <cell r="B210">
            <v>22011103</v>
          </cell>
          <cell r="C210" t="str">
            <v>FAGOT</v>
          </cell>
          <cell r="D210" t="str">
            <v>YAËL</v>
          </cell>
          <cell r="E210">
            <v>7</v>
          </cell>
          <cell r="F210" t="str">
            <v>ABI</v>
          </cell>
          <cell r="G210" t="str">
            <v>ABI</v>
          </cell>
        </row>
        <row r="211">
          <cell r="B211">
            <v>22106942</v>
          </cell>
          <cell r="C211" t="str">
            <v>FALGON</v>
          </cell>
          <cell r="D211" t="str">
            <v>JULIE</v>
          </cell>
          <cell r="E211">
            <v>7</v>
          </cell>
          <cell r="F211">
            <v>164</v>
          </cell>
          <cell r="G211">
            <v>63</v>
          </cell>
        </row>
        <row r="212">
          <cell r="B212">
            <v>22106200</v>
          </cell>
          <cell r="C212" t="str">
            <v>FARNER--STOLL</v>
          </cell>
          <cell r="D212" t="str">
            <v>MATHIEU</v>
          </cell>
          <cell r="E212">
            <v>9</v>
          </cell>
          <cell r="F212">
            <v>176</v>
          </cell>
          <cell r="G212">
            <v>64</v>
          </cell>
        </row>
        <row r="213">
          <cell r="B213">
            <v>22102602</v>
          </cell>
          <cell r="C213" t="str">
            <v>FAUFAU</v>
          </cell>
          <cell r="D213" t="str">
            <v>JASON</v>
          </cell>
          <cell r="E213">
            <v>5</v>
          </cell>
          <cell r="F213">
            <v>188</v>
          </cell>
          <cell r="G213">
            <v>85</v>
          </cell>
        </row>
        <row r="214">
          <cell r="B214">
            <v>22116456</v>
          </cell>
          <cell r="C214" t="str">
            <v>FEISTHAUER</v>
          </cell>
          <cell r="D214" t="str">
            <v>YANNIS</v>
          </cell>
          <cell r="E214">
            <v>2</v>
          </cell>
          <cell r="F214" t="str">
            <v>ABI</v>
          </cell>
          <cell r="G214" t="str">
            <v>ABI</v>
          </cell>
        </row>
        <row r="215">
          <cell r="B215">
            <v>22109208</v>
          </cell>
          <cell r="C215" t="str">
            <v>FELMY</v>
          </cell>
          <cell r="D215" t="str">
            <v>TITOUAN</v>
          </cell>
          <cell r="E215">
            <v>5</v>
          </cell>
          <cell r="F215">
            <v>172</v>
          </cell>
          <cell r="G215">
            <v>59</v>
          </cell>
        </row>
        <row r="216">
          <cell r="B216">
            <v>22120090</v>
          </cell>
          <cell r="C216" t="str">
            <v>FERNANDEZ</v>
          </cell>
          <cell r="D216" t="str">
            <v>TIMOTHE</v>
          </cell>
          <cell r="E216">
            <v>2</v>
          </cell>
          <cell r="F216">
            <v>171</v>
          </cell>
          <cell r="G216">
            <v>74</v>
          </cell>
        </row>
        <row r="217">
          <cell r="B217">
            <v>22108611</v>
          </cell>
          <cell r="C217" t="str">
            <v>FERREIRA</v>
          </cell>
          <cell r="D217" t="str">
            <v>SAMI</v>
          </cell>
          <cell r="E217">
            <v>8</v>
          </cell>
          <cell r="F217">
            <v>168</v>
          </cell>
          <cell r="G217">
            <v>58</v>
          </cell>
        </row>
        <row r="218">
          <cell r="B218">
            <v>22112516</v>
          </cell>
          <cell r="C218" t="str">
            <v>FERRY</v>
          </cell>
          <cell r="D218" t="str">
            <v>LOUIS</v>
          </cell>
          <cell r="E218">
            <v>3</v>
          </cell>
          <cell r="F218">
            <v>181</v>
          </cell>
          <cell r="G218">
            <v>62</v>
          </cell>
        </row>
        <row r="219">
          <cell r="B219">
            <v>22013296</v>
          </cell>
          <cell r="C219" t="str">
            <v>FERUZI</v>
          </cell>
          <cell r="D219" t="str">
            <v>MARINE</v>
          </cell>
          <cell r="E219">
            <v>1</v>
          </cell>
          <cell r="F219" t="str">
            <v>ABI</v>
          </cell>
          <cell r="G219" t="str">
            <v>ABI</v>
          </cell>
        </row>
        <row r="220">
          <cell r="B220">
            <v>22105712</v>
          </cell>
          <cell r="C220" t="str">
            <v>FICHTER</v>
          </cell>
          <cell r="D220" t="str">
            <v>LOUIS</v>
          </cell>
          <cell r="E220">
            <v>10</v>
          </cell>
          <cell r="F220">
            <v>187</v>
          </cell>
          <cell r="G220">
            <v>73</v>
          </cell>
        </row>
        <row r="221">
          <cell r="B221">
            <v>22107397</v>
          </cell>
          <cell r="C221" t="str">
            <v>FITTERER</v>
          </cell>
          <cell r="D221" t="str">
            <v>LUCAS</v>
          </cell>
          <cell r="E221">
            <v>10</v>
          </cell>
          <cell r="F221" t="str">
            <v>ABI</v>
          </cell>
          <cell r="G221" t="str">
            <v>ABI</v>
          </cell>
        </row>
        <row r="222">
          <cell r="B222">
            <v>22107659</v>
          </cell>
          <cell r="C222" t="str">
            <v>FIX</v>
          </cell>
          <cell r="D222" t="str">
            <v>THOMAS</v>
          </cell>
          <cell r="E222">
            <v>1</v>
          </cell>
          <cell r="F222">
            <v>173</v>
          </cell>
          <cell r="G222">
            <v>65</v>
          </cell>
        </row>
        <row r="223">
          <cell r="B223">
            <v>22106493</v>
          </cell>
          <cell r="C223" t="str">
            <v>FOND</v>
          </cell>
          <cell r="D223" t="str">
            <v>ALEXIS</v>
          </cell>
          <cell r="E223">
            <v>2</v>
          </cell>
          <cell r="F223">
            <v>170</v>
          </cell>
          <cell r="G223">
            <v>60</v>
          </cell>
        </row>
        <row r="224">
          <cell r="B224">
            <v>22113762</v>
          </cell>
          <cell r="C224" t="str">
            <v>FORTES GOMES</v>
          </cell>
          <cell r="D224" t="str">
            <v>BRYAN</v>
          </cell>
          <cell r="E224">
            <v>6</v>
          </cell>
          <cell r="F224">
            <v>175</v>
          </cell>
          <cell r="G224">
            <v>79</v>
          </cell>
        </row>
        <row r="225">
          <cell r="B225">
            <v>22106228</v>
          </cell>
          <cell r="C225" t="str">
            <v>FORTHOFFER</v>
          </cell>
          <cell r="D225" t="str">
            <v>MARINE</v>
          </cell>
          <cell r="E225">
            <v>5</v>
          </cell>
          <cell r="F225">
            <v>159</v>
          </cell>
          <cell r="G225">
            <v>60</v>
          </cell>
        </row>
        <row r="226">
          <cell r="B226">
            <v>22112036</v>
          </cell>
          <cell r="C226" t="str">
            <v>FOURIER</v>
          </cell>
          <cell r="D226" t="str">
            <v>AXEL</v>
          </cell>
          <cell r="E226">
            <v>3</v>
          </cell>
          <cell r="F226">
            <v>176</v>
          </cell>
          <cell r="G226">
            <v>74</v>
          </cell>
        </row>
        <row r="227">
          <cell r="B227">
            <v>21905701</v>
          </cell>
          <cell r="C227" t="str">
            <v>FRANCIS</v>
          </cell>
          <cell r="D227" t="str">
            <v>YANNIS</v>
          </cell>
          <cell r="E227">
            <v>5</v>
          </cell>
          <cell r="F227" t="str">
            <v>ABI</v>
          </cell>
          <cell r="G227" t="str">
            <v>ABI</v>
          </cell>
        </row>
        <row r="228">
          <cell r="B228">
            <v>22120139</v>
          </cell>
          <cell r="C228" t="str">
            <v>FRANCOIS</v>
          </cell>
          <cell r="D228" t="str">
            <v>LUCAS</v>
          </cell>
          <cell r="E228">
            <v>10</v>
          </cell>
          <cell r="F228">
            <v>178</v>
          </cell>
          <cell r="G228">
            <v>70</v>
          </cell>
        </row>
        <row r="229">
          <cell r="B229">
            <v>22113431</v>
          </cell>
          <cell r="C229" t="str">
            <v>FRASSINELLI</v>
          </cell>
          <cell r="D229" t="str">
            <v>MARTIN</v>
          </cell>
          <cell r="E229">
            <v>7</v>
          </cell>
          <cell r="F229">
            <v>176</v>
          </cell>
          <cell r="G229">
            <v>72</v>
          </cell>
        </row>
        <row r="230">
          <cell r="B230">
            <v>22102438</v>
          </cell>
          <cell r="C230" t="str">
            <v>FRINDEL</v>
          </cell>
          <cell r="D230" t="str">
            <v>LEO</v>
          </cell>
          <cell r="E230">
            <v>8</v>
          </cell>
          <cell r="F230">
            <v>175</v>
          </cell>
          <cell r="G230">
            <v>79</v>
          </cell>
        </row>
        <row r="231">
          <cell r="B231">
            <v>22107838</v>
          </cell>
          <cell r="C231" t="str">
            <v>FRITZ</v>
          </cell>
          <cell r="D231" t="str">
            <v>LINDA</v>
          </cell>
          <cell r="E231">
            <v>1</v>
          </cell>
          <cell r="F231">
            <v>165</v>
          </cell>
          <cell r="G231">
            <v>55</v>
          </cell>
        </row>
        <row r="232">
          <cell r="B232">
            <v>22006465</v>
          </cell>
          <cell r="C232" t="str">
            <v>FUCHS</v>
          </cell>
          <cell r="D232" t="str">
            <v>PAUL</v>
          </cell>
          <cell r="E232">
            <v>4</v>
          </cell>
          <cell r="F232">
            <v>177</v>
          </cell>
          <cell r="G232">
            <v>57</v>
          </cell>
        </row>
        <row r="233">
          <cell r="B233">
            <v>22103676</v>
          </cell>
          <cell r="C233" t="str">
            <v>FUCHS</v>
          </cell>
          <cell r="D233" t="str">
            <v>VALENTIN</v>
          </cell>
          <cell r="E233">
            <v>3</v>
          </cell>
          <cell r="F233">
            <v>190</v>
          </cell>
          <cell r="G233">
            <v>69</v>
          </cell>
        </row>
        <row r="234">
          <cell r="B234">
            <v>22108667</v>
          </cell>
          <cell r="C234" t="str">
            <v>FUTSCHIK</v>
          </cell>
          <cell r="D234" t="str">
            <v>BENJAMIN</v>
          </cell>
          <cell r="E234">
            <v>8</v>
          </cell>
          <cell r="F234">
            <v>171</v>
          </cell>
          <cell r="G234">
            <v>55</v>
          </cell>
        </row>
        <row r="235">
          <cell r="B235">
            <v>22015504</v>
          </cell>
          <cell r="C235" t="str">
            <v>GABOR</v>
          </cell>
          <cell r="D235" t="str">
            <v>STEVEN</v>
          </cell>
          <cell r="E235">
            <v>7</v>
          </cell>
          <cell r="F235" t="str">
            <v>ABI</v>
          </cell>
          <cell r="G235" t="str">
            <v>ABI</v>
          </cell>
        </row>
        <row r="236">
          <cell r="B236">
            <v>22100118</v>
          </cell>
          <cell r="C236" t="str">
            <v>GALLARD</v>
          </cell>
          <cell r="D236" t="str">
            <v>ANTOINE</v>
          </cell>
          <cell r="E236">
            <v>10</v>
          </cell>
          <cell r="F236">
            <v>186</v>
          </cell>
          <cell r="G236">
            <v>78</v>
          </cell>
        </row>
        <row r="237">
          <cell r="B237">
            <v>22009399</v>
          </cell>
          <cell r="C237" t="str">
            <v>GALLIATH</v>
          </cell>
          <cell r="D237" t="str">
            <v>ADRIEN</v>
          </cell>
          <cell r="E237">
            <v>5</v>
          </cell>
          <cell r="F237" t="str">
            <v>ABI</v>
          </cell>
          <cell r="G237" t="str">
            <v>ABI</v>
          </cell>
        </row>
        <row r="238">
          <cell r="B238">
            <v>22006628</v>
          </cell>
          <cell r="C238" t="str">
            <v>GANGLOFF</v>
          </cell>
          <cell r="D238" t="str">
            <v>ÉMILIE</v>
          </cell>
          <cell r="E238">
            <v>5</v>
          </cell>
          <cell r="F238">
            <v>164</v>
          </cell>
          <cell r="G238">
            <v>65</v>
          </cell>
        </row>
        <row r="239">
          <cell r="B239">
            <v>22102043</v>
          </cell>
          <cell r="C239" t="str">
            <v>GARCIA</v>
          </cell>
          <cell r="D239" t="str">
            <v>NICOLAS</v>
          </cell>
          <cell r="E239">
            <v>8</v>
          </cell>
          <cell r="F239">
            <v>168</v>
          </cell>
          <cell r="G239">
            <v>56</v>
          </cell>
        </row>
        <row r="240">
          <cell r="B240">
            <v>22023438</v>
          </cell>
          <cell r="C240" t="str">
            <v>GARIN</v>
          </cell>
          <cell r="D240" t="str">
            <v>MELANIE</v>
          </cell>
          <cell r="E240">
            <v>7</v>
          </cell>
          <cell r="F240">
            <v>168</v>
          </cell>
          <cell r="G240">
            <v>54</v>
          </cell>
        </row>
        <row r="241">
          <cell r="B241">
            <v>22108661</v>
          </cell>
          <cell r="C241" t="str">
            <v>GASPARRI</v>
          </cell>
          <cell r="D241" t="str">
            <v>EMELINE</v>
          </cell>
          <cell r="E241">
            <v>7</v>
          </cell>
          <cell r="F241">
            <v>166</v>
          </cell>
          <cell r="G241">
            <v>76</v>
          </cell>
        </row>
        <row r="242">
          <cell r="B242">
            <v>22104542</v>
          </cell>
          <cell r="C242" t="str">
            <v>GEOFFROY</v>
          </cell>
          <cell r="D242" t="str">
            <v>AMANDINE</v>
          </cell>
          <cell r="E242">
            <v>5</v>
          </cell>
          <cell r="F242">
            <v>158</v>
          </cell>
          <cell r="G242">
            <v>58</v>
          </cell>
        </row>
        <row r="243">
          <cell r="B243">
            <v>22115288</v>
          </cell>
          <cell r="C243" t="str">
            <v>GERHARD</v>
          </cell>
          <cell r="D243" t="str">
            <v>HUGO</v>
          </cell>
          <cell r="E243">
            <v>8</v>
          </cell>
          <cell r="F243">
            <v>168</v>
          </cell>
          <cell r="G243">
            <v>54</v>
          </cell>
        </row>
        <row r="244">
          <cell r="B244">
            <v>22117883</v>
          </cell>
          <cell r="C244" t="str">
            <v>GERVAIS</v>
          </cell>
          <cell r="D244" t="str">
            <v>KIYÂN NILS</v>
          </cell>
          <cell r="E244">
            <v>7</v>
          </cell>
          <cell r="F244">
            <v>177</v>
          </cell>
          <cell r="G244">
            <v>59</v>
          </cell>
        </row>
        <row r="245">
          <cell r="B245">
            <v>22108552</v>
          </cell>
          <cell r="C245" t="str">
            <v>GESLIN</v>
          </cell>
          <cell r="D245" t="str">
            <v>ELOAN</v>
          </cell>
          <cell r="E245">
            <v>8</v>
          </cell>
          <cell r="F245">
            <v>185</v>
          </cell>
          <cell r="G245">
            <v>68</v>
          </cell>
        </row>
        <row r="246">
          <cell r="B246">
            <v>22111428</v>
          </cell>
          <cell r="C246" t="str">
            <v>GHEMET</v>
          </cell>
          <cell r="D246" t="str">
            <v>WHALID</v>
          </cell>
          <cell r="E246">
            <v>7</v>
          </cell>
          <cell r="F246">
            <v>183</v>
          </cell>
          <cell r="G246">
            <v>75</v>
          </cell>
        </row>
        <row r="247">
          <cell r="B247">
            <v>22106772</v>
          </cell>
          <cell r="C247" t="str">
            <v>GHINOLFI</v>
          </cell>
          <cell r="D247" t="str">
            <v>FLORINE</v>
          </cell>
          <cell r="E247">
            <v>3</v>
          </cell>
          <cell r="F247">
            <v>170</v>
          </cell>
          <cell r="G247">
            <v>64</v>
          </cell>
        </row>
        <row r="248">
          <cell r="B248">
            <v>22108010</v>
          </cell>
          <cell r="C248" t="str">
            <v>GIECK</v>
          </cell>
          <cell r="D248" t="str">
            <v>ARNAUD</v>
          </cell>
          <cell r="E248">
            <v>6</v>
          </cell>
          <cell r="F248">
            <v>200</v>
          </cell>
          <cell r="G248">
            <v>76</v>
          </cell>
        </row>
        <row r="249">
          <cell r="B249">
            <v>22115374</v>
          </cell>
          <cell r="C249" t="str">
            <v>GIESE</v>
          </cell>
          <cell r="D249" t="str">
            <v>YANN</v>
          </cell>
          <cell r="E249">
            <v>10</v>
          </cell>
          <cell r="F249">
            <v>180</v>
          </cell>
          <cell r="G249">
            <v>66</v>
          </cell>
        </row>
        <row r="250">
          <cell r="B250">
            <v>22101971</v>
          </cell>
          <cell r="C250" t="str">
            <v>GINTER</v>
          </cell>
          <cell r="D250" t="str">
            <v>SACHA</v>
          </cell>
          <cell r="E250">
            <v>7</v>
          </cell>
          <cell r="F250">
            <v>186</v>
          </cell>
          <cell r="G250">
            <v>83</v>
          </cell>
        </row>
        <row r="251">
          <cell r="B251">
            <v>22107617</v>
          </cell>
          <cell r="C251" t="str">
            <v>GIORDANO</v>
          </cell>
          <cell r="D251" t="str">
            <v>MATÉO</v>
          </cell>
          <cell r="E251">
            <v>7</v>
          </cell>
          <cell r="F251">
            <v>185</v>
          </cell>
          <cell r="G251">
            <v>64</v>
          </cell>
        </row>
        <row r="252">
          <cell r="B252">
            <v>22114999</v>
          </cell>
          <cell r="C252" t="str">
            <v>GIRARDOT</v>
          </cell>
          <cell r="D252" t="str">
            <v>GUILLAUME</v>
          </cell>
          <cell r="E252">
            <v>8</v>
          </cell>
          <cell r="F252">
            <v>165</v>
          </cell>
          <cell r="G252">
            <v>63</v>
          </cell>
        </row>
        <row r="253">
          <cell r="B253">
            <v>22113662</v>
          </cell>
          <cell r="C253" t="str">
            <v>GIROLD</v>
          </cell>
          <cell r="D253" t="str">
            <v>LUCAS</v>
          </cell>
          <cell r="E253">
            <v>7</v>
          </cell>
          <cell r="F253">
            <v>171</v>
          </cell>
          <cell r="G253">
            <v>66</v>
          </cell>
        </row>
        <row r="254">
          <cell r="B254">
            <v>22105638</v>
          </cell>
          <cell r="C254" t="str">
            <v>GLESS</v>
          </cell>
          <cell r="D254" t="str">
            <v>ALEXANDRE</v>
          </cell>
          <cell r="E254">
            <v>2</v>
          </cell>
          <cell r="F254">
            <v>184</v>
          </cell>
          <cell r="G254">
            <v>59</v>
          </cell>
        </row>
        <row r="255">
          <cell r="B255">
            <v>22110696</v>
          </cell>
          <cell r="C255" t="str">
            <v>GOETZ</v>
          </cell>
          <cell r="D255" t="str">
            <v>LENA</v>
          </cell>
          <cell r="E255">
            <v>7</v>
          </cell>
          <cell r="F255">
            <v>163</v>
          </cell>
          <cell r="G255">
            <v>65</v>
          </cell>
        </row>
        <row r="256">
          <cell r="B256">
            <v>22110121</v>
          </cell>
          <cell r="C256" t="str">
            <v>GOMES</v>
          </cell>
          <cell r="D256" t="str">
            <v>HUGO</v>
          </cell>
          <cell r="E256">
            <v>8</v>
          </cell>
          <cell r="F256">
            <v>176</v>
          </cell>
          <cell r="G256">
            <v>62</v>
          </cell>
        </row>
        <row r="257">
          <cell r="B257">
            <v>22008852</v>
          </cell>
          <cell r="C257" t="str">
            <v>GOSSMANN</v>
          </cell>
          <cell r="D257" t="str">
            <v>ELODIE</v>
          </cell>
          <cell r="E257">
            <v>5</v>
          </cell>
          <cell r="F257" t="str">
            <v>ABI</v>
          </cell>
          <cell r="G257" t="str">
            <v>ABI</v>
          </cell>
        </row>
        <row r="258">
          <cell r="B258">
            <v>22119690</v>
          </cell>
          <cell r="C258" t="str">
            <v>GOZUACIK</v>
          </cell>
          <cell r="D258" t="str">
            <v>FURKAN</v>
          </cell>
          <cell r="E258">
            <v>5</v>
          </cell>
          <cell r="F258">
            <v>179</v>
          </cell>
          <cell r="G258">
            <v>70</v>
          </cell>
        </row>
        <row r="259">
          <cell r="B259">
            <v>21916446</v>
          </cell>
          <cell r="C259" t="str">
            <v>GRADIT</v>
          </cell>
          <cell r="D259" t="str">
            <v>CHARLOTTE</v>
          </cell>
          <cell r="E259">
            <v>5</v>
          </cell>
          <cell r="F259" t="str">
            <v>ABI</v>
          </cell>
          <cell r="G259" t="str">
            <v>ABI</v>
          </cell>
        </row>
        <row r="260">
          <cell r="B260">
            <v>22105308</v>
          </cell>
          <cell r="C260" t="str">
            <v>GRAILLOT--BUNING</v>
          </cell>
          <cell r="D260" t="str">
            <v>HANNA</v>
          </cell>
          <cell r="E260">
            <v>4</v>
          </cell>
          <cell r="F260">
            <v>166</v>
          </cell>
          <cell r="G260">
            <v>61</v>
          </cell>
        </row>
        <row r="261">
          <cell r="B261">
            <v>22107212</v>
          </cell>
          <cell r="C261" t="str">
            <v>GRAW</v>
          </cell>
          <cell r="D261" t="str">
            <v>MARKUS</v>
          </cell>
          <cell r="E261">
            <v>8</v>
          </cell>
          <cell r="F261" t="str">
            <v>ABI</v>
          </cell>
          <cell r="G261" t="str">
            <v>ABI</v>
          </cell>
        </row>
        <row r="262">
          <cell r="B262">
            <v>21914241</v>
          </cell>
          <cell r="C262" t="str">
            <v>GRELING</v>
          </cell>
          <cell r="D262" t="str">
            <v>BRYAN</v>
          </cell>
          <cell r="E262">
            <v>3</v>
          </cell>
          <cell r="F262" t="str">
            <v>ABI</v>
          </cell>
          <cell r="G262" t="str">
            <v>ABI</v>
          </cell>
        </row>
        <row r="263">
          <cell r="B263">
            <v>22111356</v>
          </cell>
          <cell r="C263" t="str">
            <v>GRENACKER</v>
          </cell>
          <cell r="D263" t="str">
            <v>WILLIAM</v>
          </cell>
          <cell r="E263">
            <v>7</v>
          </cell>
          <cell r="F263" t="str">
            <v>ABI</v>
          </cell>
          <cell r="G263" t="str">
            <v>ABI</v>
          </cell>
        </row>
        <row r="264">
          <cell r="B264">
            <v>22105632</v>
          </cell>
          <cell r="C264" t="str">
            <v>GRIMMER</v>
          </cell>
          <cell r="D264" t="str">
            <v>JULIE</v>
          </cell>
          <cell r="E264">
            <v>5</v>
          </cell>
          <cell r="F264">
            <v>175</v>
          </cell>
          <cell r="G264">
            <v>58</v>
          </cell>
        </row>
        <row r="265">
          <cell r="B265">
            <v>22109710</v>
          </cell>
          <cell r="C265" t="str">
            <v>GROB</v>
          </cell>
          <cell r="D265" t="str">
            <v>CAPUCINE</v>
          </cell>
          <cell r="E265">
            <v>6</v>
          </cell>
          <cell r="F265">
            <v>156</v>
          </cell>
          <cell r="G265">
            <v>65</v>
          </cell>
        </row>
        <row r="266">
          <cell r="B266">
            <v>22104399</v>
          </cell>
          <cell r="C266" t="str">
            <v>GROS</v>
          </cell>
          <cell r="D266" t="str">
            <v>MATHIAS</v>
          </cell>
          <cell r="E266">
            <v>7</v>
          </cell>
          <cell r="F266">
            <v>177</v>
          </cell>
          <cell r="G266">
            <v>70</v>
          </cell>
        </row>
        <row r="267">
          <cell r="B267">
            <v>22104704</v>
          </cell>
          <cell r="C267" t="str">
            <v>GROSCLAUDE</v>
          </cell>
          <cell r="D267" t="str">
            <v>SACHA</v>
          </cell>
          <cell r="E267">
            <v>7</v>
          </cell>
          <cell r="F267">
            <v>163</v>
          </cell>
          <cell r="G267">
            <v>55</v>
          </cell>
        </row>
        <row r="268">
          <cell r="B268">
            <v>22004474</v>
          </cell>
          <cell r="C268" t="str">
            <v>GUILLARD</v>
          </cell>
          <cell r="D268" t="str">
            <v>CORENTIN</v>
          </cell>
          <cell r="E268">
            <v>8</v>
          </cell>
          <cell r="F268" t="str">
            <v>ABI</v>
          </cell>
          <cell r="G268" t="str">
            <v>ABI</v>
          </cell>
        </row>
        <row r="269">
          <cell r="B269">
            <v>22113420</v>
          </cell>
          <cell r="C269" t="str">
            <v>GUIRA</v>
          </cell>
          <cell r="D269" t="str">
            <v>RYAN</v>
          </cell>
          <cell r="E269">
            <v>8</v>
          </cell>
          <cell r="F269">
            <v>170</v>
          </cell>
          <cell r="G269">
            <v>74</v>
          </cell>
        </row>
        <row r="270">
          <cell r="B270">
            <v>22109728</v>
          </cell>
          <cell r="C270" t="str">
            <v>GUTH</v>
          </cell>
          <cell r="D270" t="str">
            <v>LOUIS</v>
          </cell>
          <cell r="E270">
            <v>6</v>
          </cell>
          <cell r="F270">
            <v>184</v>
          </cell>
          <cell r="G270">
            <v>68</v>
          </cell>
        </row>
        <row r="271">
          <cell r="B271">
            <v>22108691</v>
          </cell>
          <cell r="C271" t="str">
            <v>GUTH</v>
          </cell>
          <cell r="D271" t="str">
            <v>LUCY</v>
          </cell>
          <cell r="E271">
            <v>4</v>
          </cell>
          <cell r="F271">
            <v>165</v>
          </cell>
          <cell r="G271">
            <v>59</v>
          </cell>
        </row>
        <row r="272">
          <cell r="B272">
            <v>22107813</v>
          </cell>
          <cell r="C272" t="str">
            <v>GUTMANN</v>
          </cell>
          <cell r="D272" t="str">
            <v>CHLOÉ</v>
          </cell>
          <cell r="E272">
            <v>6</v>
          </cell>
          <cell r="F272">
            <v>157</v>
          </cell>
          <cell r="G272">
            <v>58</v>
          </cell>
        </row>
        <row r="273">
          <cell r="B273">
            <v>22107929</v>
          </cell>
          <cell r="C273" t="str">
            <v>GUTMANN</v>
          </cell>
          <cell r="D273" t="str">
            <v>NICOLAS</v>
          </cell>
          <cell r="E273">
            <v>5</v>
          </cell>
          <cell r="F273">
            <v>175</v>
          </cell>
          <cell r="G273">
            <v>55</v>
          </cell>
        </row>
        <row r="274">
          <cell r="B274">
            <v>22109555</v>
          </cell>
          <cell r="C274" t="str">
            <v>HADDAD</v>
          </cell>
          <cell r="D274" t="str">
            <v>AMINE</v>
          </cell>
          <cell r="E274">
            <v>5</v>
          </cell>
          <cell r="F274">
            <v>182</v>
          </cell>
          <cell r="G274">
            <v>84</v>
          </cell>
        </row>
        <row r="275">
          <cell r="B275">
            <v>22108072</v>
          </cell>
          <cell r="C275" t="str">
            <v>HADJADJ</v>
          </cell>
          <cell r="D275" t="str">
            <v>AUBIN</v>
          </cell>
          <cell r="E275">
            <v>5</v>
          </cell>
          <cell r="F275">
            <v>174</v>
          </cell>
          <cell r="G275">
            <v>70</v>
          </cell>
        </row>
        <row r="276">
          <cell r="B276">
            <v>22003828</v>
          </cell>
          <cell r="C276" t="str">
            <v>HAENSEL</v>
          </cell>
          <cell r="D276" t="str">
            <v>JORDAN</v>
          </cell>
          <cell r="E276">
            <v>4</v>
          </cell>
          <cell r="F276" t="str">
            <v>ABI</v>
          </cell>
          <cell r="G276" t="str">
            <v>ABI</v>
          </cell>
        </row>
        <row r="277">
          <cell r="B277">
            <v>22103003</v>
          </cell>
          <cell r="C277" t="str">
            <v>HAGELBERGER</v>
          </cell>
          <cell r="D277" t="str">
            <v>PAUL</v>
          </cell>
          <cell r="E277">
            <v>5</v>
          </cell>
          <cell r="F277">
            <v>169</v>
          </cell>
          <cell r="G277">
            <v>53</v>
          </cell>
        </row>
        <row r="278">
          <cell r="B278">
            <v>22109040</v>
          </cell>
          <cell r="C278" t="str">
            <v>HAJLI</v>
          </cell>
          <cell r="D278" t="str">
            <v>SOFIANE</v>
          </cell>
          <cell r="E278">
            <v>9</v>
          </cell>
          <cell r="F278" t="str">
            <v>ABI</v>
          </cell>
          <cell r="G278" t="str">
            <v>ABI</v>
          </cell>
        </row>
        <row r="279">
          <cell r="B279">
            <v>22121851</v>
          </cell>
          <cell r="C279" t="str">
            <v>HALAOUI</v>
          </cell>
          <cell r="D279" t="str">
            <v>Melek</v>
          </cell>
          <cell r="E279">
            <v>1</v>
          </cell>
          <cell r="F279" t="str">
            <v>ABI</v>
          </cell>
          <cell r="G279" t="str">
            <v>ABI</v>
          </cell>
        </row>
        <row r="280">
          <cell r="B280">
            <v>22011671</v>
          </cell>
          <cell r="C280" t="str">
            <v>HAMDAN</v>
          </cell>
          <cell r="D280" t="str">
            <v>MAHMOUD</v>
          </cell>
          <cell r="E280">
            <v>2</v>
          </cell>
          <cell r="F280" t="str">
            <v>ABI</v>
          </cell>
          <cell r="G280" t="str">
            <v>ABI</v>
          </cell>
        </row>
        <row r="281">
          <cell r="B281">
            <v>22108053</v>
          </cell>
          <cell r="C281" t="str">
            <v>HAMEL</v>
          </cell>
          <cell r="D281" t="str">
            <v>ROMAIN</v>
          </cell>
          <cell r="E281">
            <v>8</v>
          </cell>
          <cell r="F281">
            <v>186</v>
          </cell>
          <cell r="G281">
            <v>79</v>
          </cell>
        </row>
        <row r="282">
          <cell r="B282">
            <v>22119629</v>
          </cell>
          <cell r="C282" t="str">
            <v xml:space="preserve">HAMEL </v>
          </cell>
          <cell r="D282" t="str">
            <v>NAHEL</v>
          </cell>
          <cell r="E282">
            <v>8</v>
          </cell>
          <cell r="F282">
            <v>175</v>
          </cell>
          <cell r="G282">
            <v>73</v>
          </cell>
        </row>
        <row r="283">
          <cell r="B283">
            <v>22111073</v>
          </cell>
          <cell r="C283" t="str">
            <v>HAMMERER</v>
          </cell>
          <cell r="D283" t="str">
            <v>THEO</v>
          </cell>
          <cell r="E283">
            <v>8</v>
          </cell>
          <cell r="F283">
            <v>178</v>
          </cell>
          <cell r="G283">
            <v>67</v>
          </cell>
        </row>
        <row r="284">
          <cell r="B284">
            <v>22007847</v>
          </cell>
          <cell r="C284" t="str">
            <v>HAMZA</v>
          </cell>
          <cell r="D284" t="str">
            <v>ELIAS</v>
          </cell>
          <cell r="E284">
            <v>7</v>
          </cell>
          <cell r="F284" t="str">
            <v>ABI</v>
          </cell>
          <cell r="G284" t="str">
            <v>ABI</v>
          </cell>
        </row>
        <row r="285">
          <cell r="B285">
            <v>22005241</v>
          </cell>
          <cell r="C285" t="str">
            <v>HAMZA</v>
          </cell>
          <cell r="D285" t="str">
            <v>NASSIM</v>
          </cell>
          <cell r="E285">
            <v>5</v>
          </cell>
          <cell r="F285" t="str">
            <v>ABI</v>
          </cell>
          <cell r="G285" t="str">
            <v>ABI</v>
          </cell>
        </row>
        <row r="286">
          <cell r="B286">
            <v>22000655</v>
          </cell>
          <cell r="C286" t="str">
            <v>HAOUAOUSSA</v>
          </cell>
          <cell r="D286" t="str">
            <v>NARJIS</v>
          </cell>
          <cell r="E286">
            <v>1</v>
          </cell>
          <cell r="F286">
            <v>160</v>
          </cell>
          <cell r="G286">
            <v>61</v>
          </cell>
        </row>
        <row r="287">
          <cell r="B287">
            <v>22001847</v>
          </cell>
          <cell r="C287" t="str">
            <v>HARB</v>
          </cell>
          <cell r="D287" t="str">
            <v>AMER</v>
          </cell>
          <cell r="E287">
            <v>7</v>
          </cell>
          <cell r="F287">
            <v>178</v>
          </cell>
          <cell r="G287">
            <v>75</v>
          </cell>
        </row>
        <row r="288">
          <cell r="B288">
            <v>22106440</v>
          </cell>
          <cell r="C288" t="str">
            <v>HARIDI</v>
          </cell>
          <cell r="D288" t="str">
            <v>MOHAMED-SKANDER</v>
          </cell>
          <cell r="E288">
            <v>9</v>
          </cell>
          <cell r="F288">
            <v>183</v>
          </cell>
          <cell r="G288">
            <v>70</v>
          </cell>
        </row>
        <row r="289">
          <cell r="B289">
            <v>22106331</v>
          </cell>
          <cell r="C289" t="str">
            <v>HARTMANN</v>
          </cell>
          <cell r="D289" t="str">
            <v>GEORGES</v>
          </cell>
          <cell r="E289">
            <v>6</v>
          </cell>
          <cell r="F289">
            <v>183</v>
          </cell>
          <cell r="G289">
            <v>66</v>
          </cell>
        </row>
        <row r="290">
          <cell r="B290">
            <v>22107185</v>
          </cell>
          <cell r="C290" t="str">
            <v>HATTENBERGER</v>
          </cell>
          <cell r="D290" t="str">
            <v>ELIOTT</v>
          </cell>
          <cell r="E290">
            <v>9</v>
          </cell>
          <cell r="F290">
            <v>184</v>
          </cell>
          <cell r="G290">
            <v>74</v>
          </cell>
        </row>
        <row r="291">
          <cell r="B291">
            <v>22014146</v>
          </cell>
          <cell r="C291" t="str">
            <v>HAUMESSER</v>
          </cell>
          <cell r="D291" t="str">
            <v>HUGO</v>
          </cell>
          <cell r="E291">
            <v>4</v>
          </cell>
          <cell r="F291" t="str">
            <v>ABI</v>
          </cell>
          <cell r="G291" t="str">
            <v>ABI</v>
          </cell>
        </row>
        <row r="292">
          <cell r="B292">
            <v>22108189</v>
          </cell>
          <cell r="C292" t="str">
            <v>HÄUSSLER</v>
          </cell>
          <cell r="D292" t="str">
            <v>ANTHONY</v>
          </cell>
          <cell r="E292">
            <v>3</v>
          </cell>
          <cell r="F292">
            <v>181</v>
          </cell>
          <cell r="G292">
            <v>71</v>
          </cell>
        </row>
        <row r="293">
          <cell r="B293">
            <v>22003815</v>
          </cell>
          <cell r="C293" t="str">
            <v>HAUSWALD</v>
          </cell>
          <cell r="D293" t="str">
            <v>JUSTINE</v>
          </cell>
          <cell r="E293">
            <v>4</v>
          </cell>
          <cell r="F293" t="str">
            <v>ABI</v>
          </cell>
          <cell r="G293" t="str">
            <v>ABI</v>
          </cell>
        </row>
        <row r="294">
          <cell r="B294">
            <v>22107260</v>
          </cell>
          <cell r="C294" t="str">
            <v>HAZEMANN</v>
          </cell>
          <cell r="D294" t="str">
            <v>JULES</v>
          </cell>
          <cell r="E294">
            <v>9</v>
          </cell>
          <cell r="F294">
            <v>173</v>
          </cell>
          <cell r="G294">
            <v>56</v>
          </cell>
        </row>
        <row r="295">
          <cell r="B295">
            <v>22112088</v>
          </cell>
          <cell r="C295" t="str">
            <v>HBIB</v>
          </cell>
          <cell r="D295" t="str">
            <v>HICHAM</v>
          </cell>
          <cell r="E295">
            <v>8</v>
          </cell>
          <cell r="F295">
            <v>172</v>
          </cell>
          <cell r="G295">
            <v>57</v>
          </cell>
        </row>
        <row r="296">
          <cell r="B296">
            <v>22103391</v>
          </cell>
          <cell r="C296" t="str">
            <v>HEILIG</v>
          </cell>
          <cell r="D296" t="str">
            <v>GUILLAUME</v>
          </cell>
          <cell r="E296">
            <v>9</v>
          </cell>
          <cell r="F296">
            <v>173</v>
          </cell>
          <cell r="G296">
            <v>57</v>
          </cell>
        </row>
        <row r="297">
          <cell r="B297">
            <v>22106683</v>
          </cell>
          <cell r="C297" t="str">
            <v>HEIN</v>
          </cell>
          <cell r="D297" t="str">
            <v>EVA</v>
          </cell>
          <cell r="E297">
            <v>6</v>
          </cell>
          <cell r="F297">
            <v>168</v>
          </cell>
          <cell r="G297">
            <v>53</v>
          </cell>
        </row>
        <row r="298">
          <cell r="B298">
            <v>22103438</v>
          </cell>
          <cell r="C298" t="str">
            <v>HELL</v>
          </cell>
          <cell r="D298" t="str">
            <v>LUCAS</v>
          </cell>
          <cell r="E298">
            <v>5</v>
          </cell>
          <cell r="F298" t="str">
            <v>ABI</v>
          </cell>
          <cell r="G298" t="str">
            <v>ABI</v>
          </cell>
        </row>
        <row r="299">
          <cell r="B299">
            <v>22105075</v>
          </cell>
          <cell r="C299" t="str">
            <v>HELL</v>
          </cell>
          <cell r="D299" t="str">
            <v>QUENTIN</v>
          </cell>
          <cell r="E299">
            <v>10</v>
          </cell>
          <cell r="F299">
            <v>183</v>
          </cell>
          <cell r="G299">
            <v>64</v>
          </cell>
        </row>
        <row r="300">
          <cell r="B300">
            <v>22108966</v>
          </cell>
          <cell r="C300" t="str">
            <v>HELLMANN</v>
          </cell>
          <cell r="D300" t="str">
            <v>MARINE</v>
          </cell>
          <cell r="E300">
            <v>8</v>
          </cell>
          <cell r="F300">
            <v>167</v>
          </cell>
          <cell r="G300">
            <v>59</v>
          </cell>
        </row>
        <row r="301">
          <cell r="B301">
            <v>22007485</v>
          </cell>
          <cell r="C301" t="str">
            <v>HERRGOTT</v>
          </cell>
          <cell r="D301" t="str">
            <v>JULIEN</v>
          </cell>
          <cell r="E301">
            <v>2</v>
          </cell>
          <cell r="F301" t="str">
            <v>ABI</v>
          </cell>
          <cell r="G301" t="str">
            <v>ABI</v>
          </cell>
        </row>
        <row r="302">
          <cell r="B302">
            <v>22104638</v>
          </cell>
          <cell r="C302" t="str">
            <v>HERTRICH</v>
          </cell>
          <cell r="D302" t="str">
            <v>BASTIAN</v>
          </cell>
          <cell r="E302">
            <v>10</v>
          </cell>
          <cell r="F302">
            <v>174</v>
          </cell>
          <cell r="G302">
            <v>75</v>
          </cell>
        </row>
        <row r="303">
          <cell r="B303">
            <v>22107990</v>
          </cell>
          <cell r="C303" t="str">
            <v>HERTZOG</v>
          </cell>
          <cell r="D303" t="str">
            <v>GAUTHIER</v>
          </cell>
          <cell r="E303">
            <v>8</v>
          </cell>
          <cell r="F303">
            <v>174</v>
          </cell>
          <cell r="G303">
            <v>66</v>
          </cell>
        </row>
        <row r="304">
          <cell r="B304">
            <v>22004047</v>
          </cell>
          <cell r="C304" t="str">
            <v>HESSMANN</v>
          </cell>
          <cell r="D304" t="str">
            <v>LUCIE</v>
          </cell>
          <cell r="E304">
            <v>4</v>
          </cell>
          <cell r="F304" t="str">
            <v>ABI</v>
          </cell>
          <cell r="G304" t="str">
            <v>ABI</v>
          </cell>
        </row>
        <row r="305">
          <cell r="B305">
            <v>22022262</v>
          </cell>
          <cell r="C305" t="str">
            <v>HEZARIFEND</v>
          </cell>
          <cell r="D305" t="str">
            <v>ANTOINE</v>
          </cell>
          <cell r="E305">
            <v>7</v>
          </cell>
          <cell r="F305">
            <v>174</v>
          </cell>
          <cell r="G305">
            <v>69</v>
          </cell>
        </row>
        <row r="306">
          <cell r="B306">
            <v>22111327</v>
          </cell>
          <cell r="C306" t="str">
            <v>HIEBEL</v>
          </cell>
          <cell r="D306" t="str">
            <v>ENZO</v>
          </cell>
          <cell r="E306">
            <v>6</v>
          </cell>
          <cell r="F306" t="str">
            <v>ABI</v>
          </cell>
          <cell r="G306" t="str">
            <v>ABI</v>
          </cell>
        </row>
        <row r="307">
          <cell r="B307">
            <v>22009593</v>
          </cell>
          <cell r="C307" t="str">
            <v>HIRSCHMULLER</v>
          </cell>
          <cell r="D307" t="str">
            <v>MARTIN</v>
          </cell>
          <cell r="E307">
            <v>2</v>
          </cell>
          <cell r="F307" t="str">
            <v>ABI</v>
          </cell>
          <cell r="G307" t="str">
            <v>ABI</v>
          </cell>
        </row>
        <row r="308">
          <cell r="B308">
            <v>22106630</v>
          </cell>
          <cell r="C308" t="str">
            <v>HOEFS</v>
          </cell>
          <cell r="D308" t="str">
            <v>FEMKE</v>
          </cell>
          <cell r="E308">
            <v>3</v>
          </cell>
          <cell r="F308">
            <v>168</v>
          </cell>
          <cell r="G308">
            <v>67</v>
          </cell>
        </row>
        <row r="309">
          <cell r="B309">
            <v>22109688</v>
          </cell>
          <cell r="C309" t="str">
            <v>HOUNGUEVOU ZOSSOU</v>
          </cell>
          <cell r="D309" t="str">
            <v>ANGÉLO</v>
          </cell>
          <cell r="E309">
            <v>5</v>
          </cell>
          <cell r="F309">
            <v>177</v>
          </cell>
          <cell r="G309">
            <v>70</v>
          </cell>
        </row>
        <row r="310">
          <cell r="B310">
            <v>22103277</v>
          </cell>
          <cell r="C310" t="str">
            <v>HOUPLINE</v>
          </cell>
          <cell r="D310" t="str">
            <v>LOLA</v>
          </cell>
          <cell r="E310">
            <v>4</v>
          </cell>
          <cell r="F310">
            <v>173</v>
          </cell>
          <cell r="G310">
            <v>70</v>
          </cell>
        </row>
        <row r="311">
          <cell r="B311">
            <v>22121793</v>
          </cell>
          <cell r="C311" t="str">
            <v>HRICH</v>
          </cell>
          <cell r="D311" t="str">
            <v>RYAD</v>
          </cell>
          <cell r="E311">
            <v>9</v>
          </cell>
          <cell r="F311" t="str">
            <v>ABI</v>
          </cell>
          <cell r="G311" t="str">
            <v>ABI</v>
          </cell>
        </row>
        <row r="312">
          <cell r="B312">
            <v>22104520</v>
          </cell>
          <cell r="C312" t="str">
            <v>HUCK</v>
          </cell>
          <cell r="D312" t="str">
            <v>CHARLOTTE</v>
          </cell>
          <cell r="E312">
            <v>10</v>
          </cell>
          <cell r="F312">
            <v>177</v>
          </cell>
          <cell r="G312">
            <v>59</v>
          </cell>
        </row>
        <row r="313">
          <cell r="B313">
            <v>22111162</v>
          </cell>
          <cell r="C313" t="str">
            <v>HUET</v>
          </cell>
          <cell r="D313" t="str">
            <v>AXEL</v>
          </cell>
          <cell r="E313">
            <v>8</v>
          </cell>
          <cell r="F313">
            <v>181</v>
          </cell>
          <cell r="G313">
            <v>66</v>
          </cell>
        </row>
        <row r="314">
          <cell r="B314">
            <v>22105882</v>
          </cell>
          <cell r="C314" t="str">
            <v>HUET</v>
          </cell>
          <cell r="D314" t="str">
            <v>LENNY</v>
          </cell>
          <cell r="E314">
            <v>3</v>
          </cell>
          <cell r="F314">
            <v>174</v>
          </cell>
          <cell r="G314">
            <v>62</v>
          </cell>
        </row>
        <row r="315">
          <cell r="B315">
            <v>22012861</v>
          </cell>
          <cell r="C315" t="str">
            <v>HUMMEL</v>
          </cell>
          <cell r="D315" t="str">
            <v>LAURE</v>
          </cell>
          <cell r="E315">
            <v>7</v>
          </cell>
          <cell r="F315" t="str">
            <v>ABI</v>
          </cell>
          <cell r="G315" t="str">
            <v>ABI</v>
          </cell>
        </row>
        <row r="316">
          <cell r="B316">
            <v>22009082</v>
          </cell>
          <cell r="C316" t="str">
            <v>HUSER</v>
          </cell>
          <cell r="D316" t="str">
            <v>BAPTISTE</v>
          </cell>
          <cell r="E316">
            <v>2</v>
          </cell>
          <cell r="F316" t="str">
            <v>ABI</v>
          </cell>
          <cell r="G316" t="str">
            <v>ABI</v>
          </cell>
        </row>
        <row r="317">
          <cell r="B317">
            <v>22004416</v>
          </cell>
          <cell r="C317" t="str">
            <v>HUVÉ</v>
          </cell>
          <cell r="D317" t="str">
            <v>ROBIN</v>
          </cell>
          <cell r="E317">
            <v>4</v>
          </cell>
          <cell r="F317" t="str">
            <v>ABI</v>
          </cell>
          <cell r="G317" t="str">
            <v>ABI</v>
          </cell>
        </row>
        <row r="318">
          <cell r="B318">
            <v>22117637</v>
          </cell>
          <cell r="C318" t="str">
            <v>IBANAY</v>
          </cell>
          <cell r="D318" t="str">
            <v>SOFIAN</v>
          </cell>
          <cell r="E318">
            <v>8</v>
          </cell>
          <cell r="F318">
            <v>174</v>
          </cell>
          <cell r="G318">
            <v>66</v>
          </cell>
        </row>
        <row r="319">
          <cell r="B319">
            <v>22107839</v>
          </cell>
          <cell r="C319" t="str">
            <v>IBRAGIMOV</v>
          </cell>
          <cell r="D319" t="str">
            <v>KHAMID</v>
          </cell>
          <cell r="E319">
            <v>2</v>
          </cell>
          <cell r="F319" t="str">
            <v>ABI</v>
          </cell>
          <cell r="G319" t="str">
            <v>ABI</v>
          </cell>
        </row>
        <row r="320">
          <cell r="B320">
            <v>22112240</v>
          </cell>
          <cell r="C320" t="str">
            <v>ILLY</v>
          </cell>
          <cell r="D320" t="str">
            <v>QUENTIN</v>
          </cell>
          <cell r="E320">
            <v>5</v>
          </cell>
          <cell r="F320">
            <v>180</v>
          </cell>
          <cell r="G320">
            <v>75</v>
          </cell>
        </row>
        <row r="321">
          <cell r="B321">
            <v>22109302</v>
          </cell>
          <cell r="C321" t="str">
            <v>IMENEZ</v>
          </cell>
          <cell r="D321" t="str">
            <v>THOMAS</v>
          </cell>
          <cell r="E321">
            <v>2</v>
          </cell>
          <cell r="F321">
            <v>180</v>
          </cell>
          <cell r="G321">
            <v>84</v>
          </cell>
        </row>
        <row r="322">
          <cell r="B322">
            <v>22113050</v>
          </cell>
          <cell r="C322" t="str">
            <v>IMHOFF</v>
          </cell>
          <cell r="D322" t="str">
            <v>ANTOINE</v>
          </cell>
          <cell r="E322">
            <v>8</v>
          </cell>
          <cell r="F322">
            <v>162</v>
          </cell>
          <cell r="G322">
            <v>53</v>
          </cell>
        </row>
        <row r="323">
          <cell r="B323">
            <v>22105766</v>
          </cell>
          <cell r="C323" t="str">
            <v>ISSELE</v>
          </cell>
          <cell r="D323" t="str">
            <v>ESTÉBAN</v>
          </cell>
          <cell r="E323">
            <v>8</v>
          </cell>
          <cell r="F323">
            <v>170</v>
          </cell>
          <cell r="G323">
            <v>63</v>
          </cell>
        </row>
        <row r="324">
          <cell r="B324">
            <v>22105441</v>
          </cell>
          <cell r="C324" t="str">
            <v>IUNG</v>
          </cell>
          <cell r="D324" t="str">
            <v>GAËTAN</v>
          </cell>
          <cell r="E324">
            <v>4</v>
          </cell>
          <cell r="F324">
            <v>180</v>
          </cell>
          <cell r="G324">
            <v>68</v>
          </cell>
        </row>
        <row r="325">
          <cell r="B325">
            <v>22100244</v>
          </cell>
          <cell r="C325" t="str">
            <v>JABBO</v>
          </cell>
          <cell r="D325" t="str">
            <v>ARKAN</v>
          </cell>
          <cell r="E325">
            <v>8</v>
          </cell>
          <cell r="F325">
            <v>165</v>
          </cell>
          <cell r="G325">
            <v>56</v>
          </cell>
        </row>
        <row r="326">
          <cell r="B326">
            <v>22105701</v>
          </cell>
          <cell r="C326" t="str">
            <v>JACQUIN</v>
          </cell>
          <cell r="D326" t="str">
            <v>AXEL</v>
          </cell>
          <cell r="E326">
            <v>4</v>
          </cell>
          <cell r="F326">
            <v>179</v>
          </cell>
          <cell r="G326">
            <v>74</v>
          </cell>
        </row>
        <row r="327">
          <cell r="B327">
            <v>22108950</v>
          </cell>
          <cell r="C327" t="str">
            <v>JAECK</v>
          </cell>
          <cell r="D327" t="str">
            <v>FLORENT</v>
          </cell>
          <cell r="E327">
            <v>5</v>
          </cell>
          <cell r="F327">
            <v>185</v>
          </cell>
          <cell r="G327">
            <v>70</v>
          </cell>
        </row>
        <row r="328">
          <cell r="B328">
            <v>22109061</v>
          </cell>
          <cell r="C328" t="str">
            <v>JAECKER</v>
          </cell>
          <cell r="D328" t="str">
            <v>BAPTISTE</v>
          </cell>
          <cell r="E328">
            <v>10</v>
          </cell>
          <cell r="F328">
            <v>175</v>
          </cell>
          <cell r="G328">
            <v>63</v>
          </cell>
        </row>
        <row r="329">
          <cell r="B329">
            <v>22116572</v>
          </cell>
          <cell r="C329" t="str">
            <v>JAEGER</v>
          </cell>
          <cell r="D329" t="str">
            <v>EMILIEN</v>
          </cell>
          <cell r="E329">
            <v>8</v>
          </cell>
          <cell r="F329">
            <v>176</v>
          </cell>
          <cell r="G329">
            <v>66</v>
          </cell>
        </row>
        <row r="330">
          <cell r="B330">
            <v>22011756</v>
          </cell>
          <cell r="C330" t="str">
            <v>JAEGER</v>
          </cell>
          <cell r="D330" t="str">
            <v>THOMAS</v>
          </cell>
          <cell r="E330">
            <v>2</v>
          </cell>
          <cell r="F330">
            <v>184</v>
          </cell>
          <cell r="G330">
            <v>66</v>
          </cell>
        </row>
        <row r="331">
          <cell r="B331">
            <v>22110716</v>
          </cell>
          <cell r="C331" t="str">
            <v>JAEGER</v>
          </cell>
          <cell r="D331" t="str">
            <v>TRISTAN</v>
          </cell>
          <cell r="E331">
            <v>8</v>
          </cell>
          <cell r="F331">
            <v>176</v>
          </cell>
          <cell r="G331">
            <v>70</v>
          </cell>
        </row>
        <row r="332">
          <cell r="B332">
            <v>22001511</v>
          </cell>
          <cell r="C332" t="str">
            <v>JANON</v>
          </cell>
          <cell r="D332" t="str">
            <v>MARIE</v>
          </cell>
          <cell r="E332">
            <v>7</v>
          </cell>
          <cell r="F332" t="str">
            <v>ABI</v>
          </cell>
          <cell r="G332" t="str">
            <v>ABI</v>
          </cell>
        </row>
        <row r="333">
          <cell r="B333">
            <v>22008976</v>
          </cell>
          <cell r="C333" t="str">
            <v>JAUSS</v>
          </cell>
          <cell r="D333" t="str">
            <v>FABIEN</v>
          </cell>
          <cell r="E333">
            <v>3</v>
          </cell>
          <cell r="F333" t="str">
            <v>ABI</v>
          </cell>
          <cell r="G333" t="str">
            <v>ABI</v>
          </cell>
        </row>
        <row r="334">
          <cell r="B334">
            <v>22112459</v>
          </cell>
          <cell r="C334" t="str">
            <v>JAVOIS</v>
          </cell>
          <cell r="D334" t="str">
            <v>YANIS</v>
          </cell>
          <cell r="E334">
            <v>8</v>
          </cell>
          <cell r="F334">
            <v>180</v>
          </cell>
          <cell r="G334">
            <v>66</v>
          </cell>
        </row>
        <row r="335">
          <cell r="B335">
            <v>22010640</v>
          </cell>
          <cell r="C335" t="str">
            <v>JEAN DIT CADET</v>
          </cell>
          <cell r="D335" t="str">
            <v>TIÉFEN</v>
          </cell>
          <cell r="E335">
            <v>8</v>
          </cell>
          <cell r="F335">
            <v>164</v>
          </cell>
          <cell r="G335">
            <v>54</v>
          </cell>
        </row>
        <row r="336">
          <cell r="B336">
            <v>22004211</v>
          </cell>
          <cell r="C336" t="str">
            <v>JEHL</v>
          </cell>
          <cell r="D336" t="str">
            <v>SWANN</v>
          </cell>
          <cell r="E336">
            <v>2</v>
          </cell>
          <cell r="F336" t="str">
            <v>ABI</v>
          </cell>
          <cell r="G336" t="str">
            <v>ABI</v>
          </cell>
        </row>
        <row r="337">
          <cell r="B337">
            <v>22111076</v>
          </cell>
          <cell r="C337" t="str">
            <v>JNIBI</v>
          </cell>
          <cell r="D337" t="str">
            <v>NAOUFAL</v>
          </cell>
          <cell r="E337">
            <v>8</v>
          </cell>
          <cell r="F337">
            <v>187</v>
          </cell>
          <cell r="G337">
            <v>83</v>
          </cell>
        </row>
        <row r="338">
          <cell r="B338">
            <v>22104624</v>
          </cell>
          <cell r="C338" t="str">
            <v>JOBERT</v>
          </cell>
          <cell r="D338" t="str">
            <v>NOÉ</v>
          </cell>
          <cell r="E338">
            <v>8</v>
          </cell>
          <cell r="F338">
            <v>180</v>
          </cell>
          <cell r="G338">
            <v>80</v>
          </cell>
        </row>
        <row r="339">
          <cell r="B339">
            <v>22114866</v>
          </cell>
          <cell r="C339" t="str">
            <v>JOECKLE</v>
          </cell>
          <cell r="D339" t="str">
            <v>ALEXIS</v>
          </cell>
          <cell r="E339">
            <v>10</v>
          </cell>
          <cell r="F339">
            <v>184</v>
          </cell>
          <cell r="G339">
            <v>66</v>
          </cell>
        </row>
        <row r="340">
          <cell r="B340">
            <v>22017921</v>
          </cell>
          <cell r="C340" t="str">
            <v>JULIAN</v>
          </cell>
          <cell r="D340" t="str">
            <v>AMÉLIE</v>
          </cell>
          <cell r="E340">
            <v>6</v>
          </cell>
          <cell r="F340">
            <v>168</v>
          </cell>
          <cell r="G340">
            <v>65</v>
          </cell>
        </row>
        <row r="341">
          <cell r="B341">
            <v>22108619</v>
          </cell>
          <cell r="C341" t="str">
            <v>JULIARD</v>
          </cell>
          <cell r="D341" t="str">
            <v>JURANE</v>
          </cell>
          <cell r="E341">
            <v>7</v>
          </cell>
          <cell r="F341" t="str">
            <v>ABI</v>
          </cell>
          <cell r="G341">
            <v>68</v>
          </cell>
        </row>
        <row r="342">
          <cell r="B342">
            <v>22109855</v>
          </cell>
          <cell r="C342" t="str">
            <v>JULIEN</v>
          </cell>
          <cell r="D342" t="str">
            <v>ALEXIS</v>
          </cell>
          <cell r="E342">
            <v>1</v>
          </cell>
          <cell r="F342">
            <v>175</v>
          </cell>
          <cell r="G342">
            <v>54</v>
          </cell>
        </row>
        <row r="343">
          <cell r="B343">
            <v>22110337</v>
          </cell>
          <cell r="C343" t="str">
            <v>KAAG</v>
          </cell>
          <cell r="D343" t="str">
            <v>FRANCOIS</v>
          </cell>
          <cell r="E343">
            <v>7</v>
          </cell>
          <cell r="F343" t="str">
            <v>ABI</v>
          </cell>
          <cell r="G343" t="str">
            <v>ABI</v>
          </cell>
        </row>
        <row r="344">
          <cell r="B344">
            <v>22001627</v>
          </cell>
          <cell r="C344" t="str">
            <v>KABAOGLU</v>
          </cell>
          <cell r="D344" t="str">
            <v>SALEH</v>
          </cell>
          <cell r="E344">
            <v>8</v>
          </cell>
          <cell r="F344">
            <v>175</v>
          </cell>
          <cell r="G344">
            <v>60</v>
          </cell>
        </row>
        <row r="345">
          <cell r="B345">
            <v>22111402</v>
          </cell>
          <cell r="C345" t="str">
            <v>KAMMERER</v>
          </cell>
          <cell r="D345" t="str">
            <v>LOLA</v>
          </cell>
          <cell r="E345">
            <v>5</v>
          </cell>
          <cell r="F345">
            <v>166</v>
          </cell>
          <cell r="G345">
            <v>61</v>
          </cell>
        </row>
        <row r="346">
          <cell r="B346">
            <v>22110444</v>
          </cell>
          <cell r="C346" t="str">
            <v>KAMPER</v>
          </cell>
          <cell r="D346" t="str">
            <v>GAËL</v>
          </cell>
          <cell r="E346">
            <v>5</v>
          </cell>
          <cell r="F346">
            <v>183</v>
          </cell>
          <cell r="G346">
            <v>75</v>
          </cell>
        </row>
        <row r="347">
          <cell r="B347">
            <v>22002602</v>
          </cell>
          <cell r="C347" t="str">
            <v>KARA</v>
          </cell>
          <cell r="D347" t="str">
            <v>LAHOUNA</v>
          </cell>
          <cell r="E347">
            <v>9</v>
          </cell>
          <cell r="F347" t="str">
            <v>ABI</v>
          </cell>
          <cell r="G347" t="str">
            <v>ABI</v>
          </cell>
        </row>
        <row r="348">
          <cell r="B348">
            <v>22110966</v>
          </cell>
          <cell r="C348" t="str">
            <v>KARTAL</v>
          </cell>
          <cell r="D348" t="str">
            <v>METIN</v>
          </cell>
          <cell r="E348">
            <v>8</v>
          </cell>
          <cell r="F348" t="str">
            <v>ABI</v>
          </cell>
          <cell r="G348" t="str">
            <v>ABI</v>
          </cell>
        </row>
        <row r="349">
          <cell r="B349">
            <v>22014863</v>
          </cell>
          <cell r="C349" t="str">
            <v>KASPER</v>
          </cell>
          <cell r="D349" t="str">
            <v>SAMUEL</v>
          </cell>
          <cell r="E349">
            <v>2</v>
          </cell>
          <cell r="F349" t="str">
            <v>ABI</v>
          </cell>
          <cell r="G349" t="str">
            <v>ABI</v>
          </cell>
        </row>
        <row r="350">
          <cell r="B350">
            <v>22010605</v>
          </cell>
          <cell r="C350" t="str">
            <v>KAUFFMANN</v>
          </cell>
          <cell r="D350" t="str">
            <v>IROY</v>
          </cell>
          <cell r="E350">
            <v>10</v>
          </cell>
          <cell r="F350" t="str">
            <v>ABI</v>
          </cell>
          <cell r="G350" t="str">
            <v>ABI</v>
          </cell>
        </row>
        <row r="351">
          <cell r="B351">
            <v>22001927</v>
          </cell>
          <cell r="C351" t="str">
            <v>KEIFLIN</v>
          </cell>
          <cell r="D351" t="str">
            <v>ALEXIS</v>
          </cell>
          <cell r="E351">
            <v>5</v>
          </cell>
          <cell r="F351" t="str">
            <v>ABI</v>
          </cell>
          <cell r="G351" t="str">
            <v>ABI</v>
          </cell>
        </row>
        <row r="352">
          <cell r="B352">
            <v>22109570</v>
          </cell>
          <cell r="C352" t="str">
            <v>KELLER</v>
          </cell>
          <cell r="D352" t="str">
            <v>ALEXANDRE</v>
          </cell>
          <cell r="E352">
            <v>2</v>
          </cell>
          <cell r="F352">
            <v>185</v>
          </cell>
          <cell r="G352">
            <v>75</v>
          </cell>
        </row>
        <row r="353">
          <cell r="B353">
            <v>22001333</v>
          </cell>
          <cell r="C353" t="str">
            <v>KELLNER</v>
          </cell>
          <cell r="D353" t="str">
            <v>MATTEO</v>
          </cell>
          <cell r="E353">
            <v>5</v>
          </cell>
          <cell r="F353" t="str">
            <v>ABI</v>
          </cell>
          <cell r="G353" t="str">
            <v>ABI</v>
          </cell>
        </row>
        <row r="354">
          <cell r="B354">
            <v>22102671</v>
          </cell>
          <cell r="C354" t="str">
            <v>KHANNAT</v>
          </cell>
          <cell r="D354" t="str">
            <v>YOUNES</v>
          </cell>
          <cell r="E354">
            <v>8</v>
          </cell>
          <cell r="F354" t="str">
            <v>ABI</v>
          </cell>
          <cell r="G354" t="str">
            <v>ABI</v>
          </cell>
        </row>
        <row r="355">
          <cell r="B355">
            <v>22111770</v>
          </cell>
          <cell r="C355" t="str">
            <v>KHELLAF</v>
          </cell>
          <cell r="D355" t="str">
            <v>SID AHMED</v>
          </cell>
          <cell r="E355">
            <v>7</v>
          </cell>
          <cell r="F355">
            <v>178</v>
          </cell>
          <cell r="G355">
            <v>60</v>
          </cell>
        </row>
        <row r="356">
          <cell r="B356">
            <v>22010022</v>
          </cell>
          <cell r="C356" t="str">
            <v>KHELLAFI</v>
          </cell>
          <cell r="D356" t="str">
            <v>YOUNESS</v>
          </cell>
          <cell r="E356">
            <v>8</v>
          </cell>
          <cell r="F356">
            <v>173</v>
          </cell>
          <cell r="G356">
            <v>75</v>
          </cell>
        </row>
        <row r="357">
          <cell r="B357">
            <v>22002112</v>
          </cell>
          <cell r="C357" t="str">
            <v>KHEMIS</v>
          </cell>
          <cell r="D357" t="str">
            <v>MERLIN</v>
          </cell>
          <cell r="E357">
            <v>4</v>
          </cell>
          <cell r="F357" t="str">
            <v>ABI</v>
          </cell>
          <cell r="G357" t="str">
            <v>ABI</v>
          </cell>
        </row>
        <row r="358">
          <cell r="B358">
            <v>22014733</v>
          </cell>
          <cell r="C358" t="str">
            <v>KHODIKHUZHAEV</v>
          </cell>
          <cell r="D358" t="str">
            <v>AMIRBEK</v>
          </cell>
          <cell r="E358">
            <v>8</v>
          </cell>
          <cell r="F358" t="str">
            <v>ABI</v>
          </cell>
          <cell r="G358" t="str">
            <v>ABI</v>
          </cell>
        </row>
        <row r="359">
          <cell r="B359">
            <v>22112958</v>
          </cell>
          <cell r="C359" t="str">
            <v>KIEFER</v>
          </cell>
          <cell r="D359" t="str">
            <v>PHILIPPE</v>
          </cell>
          <cell r="E359">
            <v>7</v>
          </cell>
          <cell r="F359">
            <v>176</v>
          </cell>
          <cell r="G359">
            <v>76</v>
          </cell>
        </row>
        <row r="360">
          <cell r="B360">
            <v>22001122</v>
          </cell>
          <cell r="C360" t="str">
            <v>KIEFFER</v>
          </cell>
          <cell r="D360" t="str">
            <v>MATHIEU</v>
          </cell>
          <cell r="E360">
            <v>5</v>
          </cell>
          <cell r="F360" t="str">
            <v>ABI</v>
          </cell>
          <cell r="G360" t="str">
            <v>ABI</v>
          </cell>
        </row>
        <row r="361">
          <cell r="B361">
            <v>22108860</v>
          </cell>
          <cell r="C361" t="str">
            <v>KIEFFER</v>
          </cell>
          <cell r="D361" t="str">
            <v>MAUD</v>
          </cell>
          <cell r="E361">
            <v>5</v>
          </cell>
          <cell r="F361">
            <v>155</v>
          </cell>
          <cell r="G361">
            <v>46</v>
          </cell>
        </row>
        <row r="362">
          <cell r="B362">
            <v>22104125</v>
          </cell>
          <cell r="C362" t="str">
            <v>KIENTZLER</v>
          </cell>
          <cell r="D362" t="str">
            <v>ALEXANDRE</v>
          </cell>
          <cell r="E362">
            <v>8</v>
          </cell>
          <cell r="F362">
            <v>179</v>
          </cell>
          <cell r="G362">
            <v>63</v>
          </cell>
        </row>
        <row r="363">
          <cell r="B363">
            <v>22017548</v>
          </cell>
          <cell r="C363" t="str">
            <v>KILIC</v>
          </cell>
          <cell r="D363" t="str">
            <v>CEMANUR</v>
          </cell>
          <cell r="E363">
            <v>6</v>
          </cell>
          <cell r="F363">
            <v>155</v>
          </cell>
          <cell r="G363">
            <v>53</v>
          </cell>
        </row>
        <row r="364">
          <cell r="B364">
            <v>22119635</v>
          </cell>
          <cell r="C364" t="str">
            <v>KIPPELEN</v>
          </cell>
          <cell r="D364" t="str">
            <v>FABIEN</v>
          </cell>
          <cell r="E364">
            <v>10</v>
          </cell>
          <cell r="F364">
            <v>184</v>
          </cell>
          <cell r="G364">
            <v>71</v>
          </cell>
        </row>
        <row r="365">
          <cell r="B365">
            <v>22102255</v>
          </cell>
          <cell r="C365" t="str">
            <v>KLEIN</v>
          </cell>
          <cell r="D365" t="str">
            <v>MEHDI</v>
          </cell>
          <cell r="E365">
            <v>5</v>
          </cell>
          <cell r="F365" t="str">
            <v>ABI</v>
          </cell>
          <cell r="G365" t="str">
            <v>ABI</v>
          </cell>
        </row>
        <row r="366">
          <cell r="B366">
            <v>22004751</v>
          </cell>
          <cell r="C366" t="str">
            <v>KLEINMANN</v>
          </cell>
          <cell r="D366" t="str">
            <v>THÉO</v>
          </cell>
          <cell r="E366">
            <v>5</v>
          </cell>
          <cell r="F366" t="str">
            <v>ABI</v>
          </cell>
          <cell r="G366" t="str">
            <v>ABI</v>
          </cell>
        </row>
        <row r="367">
          <cell r="B367">
            <v>22005623</v>
          </cell>
          <cell r="C367" t="str">
            <v>KNOPPERS</v>
          </cell>
          <cell r="D367" t="str">
            <v>GWENN</v>
          </cell>
          <cell r="E367">
            <v>3</v>
          </cell>
          <cell r="F367" t="str">
            <v>ABI</v>
          </cell>
          <cell r="G367" t="str">
            <v>ABI</v>
          </cell>
        </row>
        <row r="368">
          <cell r="B368">
            <v>22109023</v>
          </cell>
          <cell r="C368" t="str">
            <v>KOENIG</v>
          </cell>
          <cell r="D368" t="str">
            <v>ANITA</v>
          </cell>
          <cell r="E368">
            <v>8</v>
          </cell>
          <cell r="F368">
            <v>157</v>
          </cell>
          <cell r="G368">
            <v>53</v>
          </cell>
        </row>
        <row r="369">
          <cell r="B369">
            <v>22009622</v>
          </cell>
          <cell r="C369" t="str">
            <v>KOENIG</v>
          </cell>
          <cell r="D369" t="str">
            <v>LARA</v>
          </cell>
          <cell r="E369">
            <v>5</v>
          </cell>
          <cell r="F369">
            <v>169</v>
          </cell>
          <cell r="G369">
            <v>62</v>
          </cell>
        </row>
        <row r="370">
          <cell r="B370">
            <v>22005110</v>
          </cell>
          <cell r="C370" t="str">
            <v>KOERCKEL</v>
          </cell>
          <cell r="D370" t="str">
            <v>TOM</v>
          </cell>
          <cell r="E370">
            <v>5</v>
          </cell>
          <cell r="F370" t="str">
            <v>ABI</v>
          </cell>
          <cell r="G370" t="str">
            <v>ABI</v>
          </cell>
        </row>
        <row r="371">
          <cell r="B371">
            <v>22112357</v>
          </cell>
          <cell r="C371" t="str">
            <v>KOKO</v>
          </cell>
          <cell r="D371" t="str">
            <v>MARC-EMMANUEL</v>
          </cell>
          <cell r="E371">
            <v>9</v>
          </cell>
          <cell r="F371">
            <v>189</v>
          </cell>
          <cell r="G371">
            <v>90</v>
          </cell>
        </row>
        <row r="372">
          <cell r="B372">
            <v>22106643</v>
          </cell>
          <cell r="C372" t="str">
            <v>KOLHEB</v>
          </cell>
          <cell r="D372" t="str">
            <v>ANTONIN</v>
          </cell>
          <cell r="E372">
            <v>6</v>
          </cell>
          <cell r="F372">
            <v>173</v>
          </cell>
          <cell r="G372">
            <v>64</v>
          </cell>
        </row>
        <row r="373">
          <cell r="B373">
            <v>21814620</v>
          </cell>
          <cell r="C373" t="str">
            <v>KONSTANTINIDIS</v>
          </cell>
          <cell r="D373" t="str">
            <v>LIO</v>
          </cell>
          <cell r="E373">
            <v>2</v>
          </cell>
          <cell r="F373">
            <v>161</v>
          </cell>
          <cell r="G373">
            <v>54</v>
          </cell>
        </row>
        <row r="374">
          <cell r="B374">
            <v>22004175</v>
          </cell>
          <cell r="C374" t="str">
            <v>KOUADJIA</v>
          </cell>
          <cell r="D374" t="str">
            <v>ZENO</v>
          </cell>
          <cell r="E374">
            <v>1</v>
          </cell>
          <cell r="F374" t="str">
            <v>ABI</v>
          </cell>
          <cell r="G374" t="str">
            <v>ABI</v>
          </cell>
        </row>
        <row r="375">
          <cell r="B375">
            <v>22104781</v>
          </cell>
          <cell r="C375" t="str">
            <v>KRAEMER</v>
          </cell>
          <cell r="D375" t="str">
            <v>XAVIER</v>
          </cell>
          <cell r="E375">
            <v>4</v>
          </cell>
          <cell r="F375">
            <v>170</v>
          </cell>
          <cell r="G375">
            <v>57</v>
          </cell>
        </row>
        <row r="376">
          <cell r="B376">
            <v>22108485</v>
          </cell>
          <cell r="C376" t="str">
            <v>KRATZ</v>
          </cell>
          <cell r="D376" t="str">
            <v>ALEXIS</v>
          </cell>
          <cell r="E376">
            <v>5</v>
          </cell>
          <cell r="F376">
            <v>176</v>
          </cell>
          <cell r="G376">
            <v>63</v>
          </cell>
        </row>
        <row r="377">
          <cell r="B377">
            <v>22102375</v>
          </cell>
          <cell r="C377" t="str">
            <v>KRIER</v>
          </cell>
          <cell r="D377" t="str">
            <v>LEON</v>
          </cell>
          <cell r="E377">
            <v>3</v>
          </cell>
          <cell r="F377">
            <v>181</v>
          </cell>
          <cell r="G377">
            <v>91</v>
          </cell>
        </row>
        <row r="378">
          <cell r="B378">
            <v>22109745</v>
          </cell>
          <cell r="C378" t="str">
            <v>KRIKA</v>
          </cell>
          <cell r="D378" t="str">
            <v>BILAL</v>
          </cell>
          <cell r="E378">
            <v>10</v>
          </cell>
          <cell r="F378" t="str">
            <v>ABI</v>
          </cell>
          <cell r="G378" t="str">
            <v>ABI</v>
          </cell>
        </row>
        <row r="379">
          <cell r="B379">
            <v>22016064</v>
          </cell>
          <cell r="C379" t="str">
            <v>KUHN</v>
          </cell>
          <cell r="D379" t="str">
            <v>STAN</v>
          </cell>
          <cell r="E379">
            <v>7</v>
          </cell>
          <cell r="F379" t="str">
            <v>ABI</v>
          </cell>
          <cell r="G379" t="str">
            <v>ABI</v>
          </cell>
        </row>
        <row r="380">
          <cell r="B380">
            <v>22108993</v>
          </cell>
          <cell r="C380" t="str">
            <v>KUHNER</v>
          </cell>
          <cell r="D380" t="str">
            <v>ELSA</v>
          </cell>
          <cell r="E380">
            <v>4</v>
          </cell>
          <cell r="F380">
            <v>165</v>
          </cell>
          <cell r="G380">
            <v>57</v>
          </cell>
        </row>
        <row r="381">
          <cell r="B381">
            <v>22111706</v>
          </cell>
          <cell r="C381" t="str">
            <v>KUMULIA</v>
          </cell>
          <cell r="D381" t="str">
            <v>DERRICK</v>
          </cell>
          <cell r="E381">
            <v>7</v>
          </cell>
          <cell r="G381">
            <v>54</v>
          </cell>
        </row>
        <row r="382">
          <cell r="B382">
            <v>22111578</v>
          </cell>
          <cell r="C382" t="str">
            <v>LA FERRARA</v>
          </cell>
          <cell r="D382" t="str">
            <v>MATHIAS</v>
          </cell>
          <cell r="E382">
            <v>9</v>
          </cell>
          <cell r="F382" t="str">
            <v>ABI</v>
          </cell>
          <cell r="G382" t="str">
            <v>ABI</v>
          </cell>
        </row>
        <row r="383">
          <cell r="B383">
            <v>22111830</v>
          </cell>
          <cell r="C383" t="str">
            <v>LA LEGGIA</v>
          </cell>
          <cell r="D383" t="str">
            <v>SIMONE</v>
          </cell>
          <cell r="E383">
            <v>9</v>
          </cell>
          <cell r="F383">
            <v>167</v>
          </cell>
          <cell r="G383">
            <v>78</v>
          </cell>
        </row>
        <row r="384">
          <cell r="B384">
            <v>22001092</v>
          </cell>
          <cell r="C384" t="str">
            <v>LA LOGGIA</v>
          </cell>
          <cell r="D384" t="str">
            <v>ELLIOTT</v>
          </cell>
          <cell r="E384">
            <v>5</v>
          </cell>
          <cell r="F384">
            <v>181</v>
          </cell>
          <cell r="G384">
            <v>77</v>
          </cell>
        </row>
        <row r="385">
          <cell r="B385">
            <v>22105635</v>
          </cell>
          <cell r="C385" t="str">
            <v>LACK</v>
          </cell>
          <cell r="D385" t="str">
            <v>AXEL</v>
          </cell>
          <cell r="E385">
            <v>10</v>
          </cell>
          <cell r="F385">
            <v>190</v>
          </cell>
          <cell r="G385">
            <v>70</v>
          </cell>
        </row>
        <row r="386">
          <cell r="B386">
            <v>22105676</v>
          </cell>
          <cell r="C386" t="str">
            <v>LAGANNE</v>
          </cell>
          <cell r="D386" t="str">
            <v>GABIN</v>
          </cell>
          <cell r="E386">
            <v>9</v>
          </cell>
          <cell r="F386">
            <v>181</v>
          </cell>
          <cell r="G386">
            <v>66</v>
          </cell>
        </row>
        <row r="387">
          <cell r="B387">
            <v>22118189</v>
          </cell>
          <cell r="C387" t="str">
            <v>LAHRAOUI</v>
          </cell>
          <cell r="D387" t="str">
            <v>YOUSSEF</v>
          </cell>
          <cell r="E387">
            <v>9</v>
          </cell>
          <cell r="F387">
            <v>181</v>
          </cell>
          <cell r="G387">
            <v>71</v>
          </cell>
        </row>
        <row r="388">
          <cell r="B388">
            <v>22100199</v>
          </cell>
          <cell r="C388" t="str">
            <v>LAKIS</v>
          </cell>
          <cell r="D388" t="str">
            <v>FIRAS</v>
          </cell>
          <cell r="E388">
            <v>10</v>
          </cell>
          <cell r="F388" t="str">
            <v>ABI</v>
          </cell>
          <cell r="G388" t="str">
            <v>ABI</v>
          </cell>
        </row>
        <row r="389">
          <cell r="B389">
            <v>22118566</v>
          </cell>
          <cell r="C389" t="str">
            <v>LAMBONI</v>
          </cell>
          <cell r="D389" t="str">
            <v>GEOFFREY-YOBE</v>
          </cell>
          <cell r="E389">
            <v>6</v>
          </cell>
          <cell r="F389">
            <v>180</v>
          </cell>
          <cell r="G389">
            <v>77</v>
          </cell>
        </row>
        <row r="390">
          <cell r="B390">
            <v>22000928</v>
          </cell>
          <cell r="C390" t="str">
            <v>LAMBOUR</v>
          </cell>
          <cell r="D390" t="str">
            <v>EMMA</v>
          </cell>
          <cell r="E390">
            <v>4</v>
          </cell>
          <cell r="F390" t="str">
            <v>ABI</v>
          </cell>
          <cell r="G390" t="str">
            <v>ABI</v>
          </cell>
        </row>
        <row r="391">
          <cell r="B391">
            <v>22104197</v>
          </cell>
          <cell r="C391" t="str">
            <v>LAMOUCHE</v>
          </cell>
          <cell r="D391" t="str">
            <v>CÉCILE</v>
          </cell>
          <cell r="E391">
            <v>5</v>
          </cell>
          <cell r="F391">
            <v>163</v>
          </cell>
          <cell r="G391">
            <v>63</v>
          </cell>
        </row>
        <row r="392">
          <cell r="B392">
            <v>22105432</v>
          </cell>
          <cell r="C392" t="str">
            <v>LANASPÈZE</v>
          </cell>
          <cell r="D392" t="str">
            <v>CLÉMENTINE</v>
          </cell>
          <cell r="E392">
            <v>10</v>
          </cell>
          <cell r="F392">
            <v>173</v>
          </cell>
          <cell r="G392">
            <v>62</v>
          </cell>
        </row>
        <row r="393">
          <cell r="B393">
            <v>22101642</v>
          </cell>
          <cell r="C393" t="str">
            <v>LANDAUER</v>
          </cell>
          <cell r="D393" t="str">
            <v>GUILLAUME</v>
          </cell>
          <cell r="E393">
            <v>7</v>
          </cell>
          <cell r="F393">
            <v>194</v>
          </cell>
          <cell r="G393">
            <v>73</v>
          </cell>
        </row>
        <row r="394">
          <cell r="B394">
            <v>22016691</v>
          </cell>
          <cell r="C394" t="str">
            <v>LANDOLFO</v>
          </cell>
          <cell r="D394" t="str">
            <v>DONATO</v>
          </cell>
          <cell r="E394">
            <v>1</v>
          </cell>
          <cell r="F394" t="str">
            <v>ABI</v>
          </cell>
          <cell r="G394" t="str">
            <v>ABI</v>
          </cell>
        </row>
        <row r="395">
          <cell r="B395">
            <v>22109131</v>
          </cell>
          <cell r="C395" t="str">
            <v>LANG</v>
          </cell>
          <cell r="D395" t="str">
            <v>BAPTISTE</v>
          </cell>
          <cell r="E395">
            <v>8</v>
          </cell>
          <cell r="F395">
            <v>169</v>
          </cell>
          <cell r="G395">
            <v>65</v>
          </cell>
        </row>
        <row r="396">
          <cell r="B396">
            <v>22112718</v>
          </cell>
          <cell r="C396" t="str">
            <v>LARCHE</v>
          </cell>
          <cell r="D396" t="str">
            <v>YOHAN</v>
          </cell>
          <cell r="E396">
            <v>1</v>
          </cell>
          <cell r="F396">
            <v>182</v>
          </cell>
          <cell r="G396">
            <v>74</v>
          </cell>
        </row>
        <row r="397">
          <cell r="B397">
            <v>22119492</v>
          </cell>
          <cell r="C397" t="str">
            <v>LAROCHELLE</v>
          </cell>
          <cell r="D397" t="str">
            <v>THEO</v>
          </cell>
          <cell r="E397">
            <v>7</v>
          </cell>
          <cell r="F397">
            <v>173</v>
          </cell>
          <cell r="G397">
            <v>58</v>
          </cell>
        </row>
        <row r="398">
          <cell r="B398">
            <v>22104175</v>
          </cell>
          <cell r="C398" t="str">
            <v>LASAK</v>
          </cell>
          <cell r="D398" t="str">
            <v>ADAM</v>
          </cell>
          <cell r="E398">
            <v>4</v>
          </cell>
          <cell r="F398">
            <v>176</v>
          </cell>
          <cell r="G398">
            <v>65</v>
          </cell>
        </row>
        <row r="399">
          <cell r="B399">
            <v>22109621</v>
          </cell>
          <cell r="C399" t="str">
            <v>LAUGEL</v>
          </cell>
          <cell r="D399" t="str">
            <v>NATHAN</v>
          </cell>
          <cell r="E399">
            <v>7</v>
          </cell>
          <cell r="F399" t="str">
            <v>ABI</v>
          </cell>
          <cell r="G399" t="str">
            <v>ABI</v>
          </cell>
        </row>
        <row r="400">
          <cell r="B400">
            <v>22111580</v>
          </cell>
          <cell r="C400" t="str">
            <v>LAYMAND</v>
          </cell>
          <cell r="D400" t="str">
            <v>EWAN</v>
          </cell>
          <cell r="E400">
            <v>6</v>
          </cell>
          <cell r="F400">
            <v>182</v>
          </cell>
          <cell r="G400">
            <v>67</v>
          </cell>
        </row>
        <row r="401">
          <cell r="B401">
            <v>22009343</v>
          </cell>
          <cell r="C401" t="str">
            <v>LAZRAQUE</v>
          </cell>
          <cell r="D401" t="str">
            <v>JAWED</v>
          </cell>
          <cell r="E401">
            <v>5</v>
          </cell>
          <cell r="F401">
            <v>171</v>
          </cell>
          <cell r="G401">
            <v>63</v>
          </cell>
        </row>
        <row r="402">
          <cell r="B402">
            <v>22008859</v>
          </cell>
          <cell r="C402" t="str">
            <v>LE NAGARD</v>
          </cell>
          <cell r="D402" t="str">
            <v>THIBAUT</v>
          </cell>
          <cell r="E402">
            <v>3</v>
          </cell>
          <cell r="F402" t="str">
            <v>ABI</v>
          </cell>
          <cell r="G402" t="str">
            <v>ABI</v>
          </cell>
        </row>
        <row r="403">
          <cell r="B403">
            <v>22105266</v>
          </cell>
          <cell r="C403" t="str">
            <v>LÉA</v>
          </cell>
          <cell r="D403" t="str">
            <v>BRYANO</v>
          </cell>
          <cell r="E403">
            <v>8</v>
          </cell>
          <cell r="F403">
            <v>175</v>
          </cell>
          <cell r="G403">
            <v>59</v>
          </cell>
        </row>
        <row r="404">
          <cell r="B404">
            <v>22107254</v>
          </cell>
          <cell r="C404" t="str">
            <v>LECCA</v>
          </cell>
          <cell r="D404" t="str">
            <v>THOMAS</v>
          </cell>
          <cell r="E404">
            <v>7</v>
          </cell>
          <cell r="F404">
            <v>165</v>
          </cell>
          <cell r="G404">
            <v>52</v>
          </cell>
        </row>
        <row r="405">
          <cell r="B405">
            <v>22013263</v>
          </cell>
          <cell r="C405" t="str">
            <v>LECCE</v>
          </cell>
          <cell r="D405" t="str">
            <v>BAPTISTE</v>
          </cell>
          <cell r="E405">
            <v>1</v>
          </cell>
          <cell r="F405" t="str">
            <v>ABI</v>
          </cell>
          <cell r="G405" t="str">
            <v>ABI</v>
          </cell>
        </row>
        <row r="406">
          <cell r="B406">
            <v>22103270</v>
          </cell>
          <cell r="C406" t="str">
            <v>LECHNER</v>
          </cell>
          <cell r="D406" t="str">
            <v>LUCAS</v>
          </cell>
          <cell r="E406">
            <v>6</v>
          </cell>
          <cell r="F406">
            <v>172</v>
          </cell>
          <cell r="G406">
            <v>66</v>
          </cell>
        </row>
        <row r="407">
          <cell r="B407">
            <v>22106506</v>
          </cell>
          <cell r="C407" t="str">
            <v>LEDRU</v>
          </cell>
          <cell r="D407" t="str">
            <v>NOE</v>
          </cell>
          <cell r="E407">
            <v>9</v>
          </cell>
          <cell r="F407">
            <v>173</v>
          </cell>
          <cell r="G407">
            <v>60</v>
          </cell>
        </row>
        <row r="408">
          <cell r="B408">
            <v>22102926</v>
          </cell>
          <cell r="C408" t="str">
            <v>LEGER</v>
          </cell>
          <cell r="D408" t="str">
            <v>CORENTIN</v>
          </cell>
          <cell r="E408">
            <v>3</v>
          </cell>
          <cell r="F408">
            <v>185</v>
          </cell>
          <cell r="G408">
            <v>80</v>
          </cell>
        </row>
        <row r="409">
          <cell r="B409">
            <v>22108937</v>
          </cell>
          <cell r="C409" t="str">
            <v>LEICHTENBERG</v>
          </cell>
          <cell r="D409" t="str">
            <v>BENOÎT</v>
          </cell>
          <cell r="E409">
            <v>7</v>
          </cell>
          <cell r="F409">
            <v>171</v>
          </cell>
          <cell r="G409">
            <v>63</v>
          </cell>
        </row>
        <row r="410">
          <cell r="B410">
            <v>22005085</v>
          </cell>
          <cell r="C410" t="str">
            <v>LEIPP</v>
          </cell>
          <cell r="D410" t="str">
            <v>CORENTIN</v>
          </cell>
          <cell r="E410">
            <v>1</v>
          </cell>
          <cell r="F410" t="str">
            <v>ABI</v>
          </cell>
          <cell r="G410" t="str">
            <v>ABI</v>
          </cell>
        </row>
        <row r="411">
          <cell r="B411">
            <v>22123372</v>
          </cell>
          <cell r="C411" t="str">
            <v xml:space="preserve">LEKHNATI </v>
          </cell>
          <cell r="D411" t="str">
            <v>BADR</v>
          </cell>
          <cell r="E411">
            <v>10</v>
          </cell>
          <cell r="F411" t="str">
            <v>ABI</v>
          </cell>
          <cell r="G411" t="str">
            <v>ABI</v>
          </cell>
        </row>
        <row r="412">
          <cell r="B412">
            <v>22005752</v>
          </cell>
          <cell r="C412" t="str">
            <v>LELIÈVRE</v>
          </cell>
          <cell r="D412" t="str">
            <v>JORIS</v>
          </cell>
          <cell r="E412">
            <v>4</v>
          </cell>
          <cell r="F412" t="str">
            <v>ABI</v>
          </cell>
          <cell r="G412" t="str">
            <v>ABI</v>
          </cell>
        </row>
        <row r="413">
          <cell r="B413">
            <v>22107417</v>
          </cell>
          <cell r="C413" t="str">
            <v>LEMPEREUR</v>
          </cell>
          <cell r="D413" t="str">
            <v>ELWEN</v>
          </cell>
          <cell r="E413">
            <v>6</v>
          </cell>
          <cell r="F413">
            <v>177</v>
          </cell>
          <cell r="G413">
            <v>72</v>
          </cell>
        </row>
        <row r="414">
          <cell r="B414">
            <v>22120079</v>
          </cell>
          <cell r="C414" t="str">
            <v>LEMPEREUR</v>
          </cell>
          <cell r="D414" t="str">
            <v>LOÏC</v>
          </cell>
          <cell r="E414">
            <v>7</v>
          </cell>
          <cell r="F414">
            <v>174</v>
          </cell>
          <cell r="G414">
            <v>75</v>
          </cell>
        </row>
        <row r="415">
          <cell r="B415">
            <v>22114611</v>
          </cell>
          <cell r="C415" t="str">
            <v>LERSCH</v>
          </cell>
          <cell r="D415" t="str">
            <v>MATEO</v>
          </cell>
          <cell r="E415">
            <v>8</v>
          </cell>
          <cell r="F415" t="str">
            <v>ABI</v>
          </cell>
          <cell r="G415" t="str">
            <v>ABI</v>
          </cell>
        </row>
        <row r="416">
          <cell r="B416">
            <v>22107550</v>
          </cell>
          <cell r="C416" t="str">
            <v>LESCOUT</v>
          </cell>
          <cell r="D416" t="str">
            <v>ROBIN</v>
          </cell>
          <cell r="E416">
            <v>1</v>
          </cell>
          <cell r="F416">
            <v>183</v>
          </cell>
          <cell r="G416">
            <v>68</v>
          </cell>
        </row>
        <row r="417">
          <cell r="B417">
            <v>22109554</v>
          </cell>
          <cell r="C417" t="str">
            <v>LESCOUTE</v>
          </cell>
          <cell r="D417" t="str">
            <v>DJIBRIL</v>
          </cell>
          <cell r="E417">
            <v>10</v>
          </cell>
          <cell r="F417">
            <v>173</v>
          </cell>
          <cell r="G417">
            <v>61</v>
          </cell>
        </row>
        <row r="418">
          <cell r="B418">
            <v>22108132</v>
          </cell>
          <cell r="C418" t="str">
            <v>LESNIAK</v>
          </cell>
          <cell r="D418" t="str">
            <v>BAPTISTE</v>
          </cell>
          <cell r="E418">
            <v>9</v>
          </cell>
          <cell r="F418">
            <v>173</v>
          </cell>
          <cell r="G418">
            <v>54</v>
          </cell>
        </row>
        <row r="419">
          <cell r="B419">
            <v>21909616</v>
          </cell>
          <cell r="C419" t="str">
            <v>LEVACHER</v>
          </cell>
          <cell r="D419" t="str">
            <v>FABIEN</v>
          </cell>
          <cell r="E419">
            <v>3</v>
          </cell>
          <cell r="F419" t="str">
            <v>ABI</v>
          </cell>
          <cell r="G419" t="str">
            <v>ABI</v>
          </cell>
        </row>
        <row r="420">
          <cell r="B420">
            <v>21913775</v>
          </cell>
          <cell r="C420" t="str">
            <v>LIDIN</v>
          </cell>
          <cell r="D420" t="str">
            <v>LUCAS</v>
          </cell>
          <cell r="E420">
            <v>3</v>
          </cell>
          <cell r="F420" t="str">
            <v>ABI</v>
          </cell>
          <cell r="G420" t="str">
            <v>ABI</v>
          </cell>
        </row>
        <row r="421">
          <cell r="B421">
            <v>22103157</v>
          </cell>
          <cell r="C421" t="str">
            <v>LIEBER</v>
          </cell>
          <cell r="D421" t="str">
            <v>NOAH</v>
          </cell>
          <cell r="E421">
            <v>3</v>
          </cell>
          <cell r="F421">
            <v>184</v>
          </cell>
          <cell r="G421">
            <v>69</v>
          </cell>
        </row>
        <row r="422">
          <cell r="B422">
            <v>22111846</v>
          </cell>
          <cell r="C422" t="str">
            <v>LIENHARD</v>
          </cell>
          <cell r="D422" t="str">
            <v>TITOUAN</v>
          </cell>
          <cell r="E422">
            <v>2</v>
          </cell>
          <cell r="F422">
            <v>174</v>
          </cell>
          <cell r="G422">
            <v>61</v>
          </cell>
        </row>
        <row r="423">
          <cell r="B423">
            <v>22104657</v>
          </cell>
          <cell r="C423" t="str">
            <v>LINDAUER</v>
          </cell>
          <cell r="D423" t="str">
            <v>EMMA</v>
          </cell>
          <cell r="E423">
            <v>1</v>
          </cell>
          <cell r="F423">
            <v>178</v>
          </cell>
          <cell r="G423">
            <v>70</v>
          </cell>
        </row>
        <row r="424">
          <cell r="B424">
            <v>22013728</v>
          </cell>
          <cell r="C424" t="str">
            <v>LIROT</v>
          </cell>
          <cell r="D424" t="str">
            <v>BAPTISTE</v>
          </cell>
          <cell r="E424">
            <v>4</v>
          </cell>
          <cell r="F424">
            <v>177</v>
          </cell>
          <cell r="G424">
            <v>130</v>
          </cell>
        </row>
        <row r="425">
          <cell r="B425">
            <v>22100209</v>
          </cell>
          <cell r="C425" t="str">
            <v>LO</v>
          </cell>
          <cell r="D425" t="str">
            <v>THI LINA</v>
          </cell>
          <cell r="E425">
            <v>7</v>
          </cell>
          <cell r="F425">
            <v>154</v>
          </cell>
          <cell r="G425">
            <v>52</v>
          </cell>
        </row>
        <row r="426">
          <cell r="B426">
            <v>22104610</v>
          </cell>
          <cell r="C426" t="str">
            <v>LOBSTEIN</v>
          </cell>
          <cell r="D426" t="str">
            <v>CHARLOTTE</v>
          </cell>
          <cell r="E426">
            <v>2</v>
          </cell>
          <cell r="F426">
            <v>168</v>
          </cell>
          <cell r="G426">
            <v>65</v>
          </cell>
        </row>
        <row r="427">
          <cell r="B427">
            <v>21902474</v>
          </cell>
          <cell r="C427" t="str">
            <v>LOEHR</v>
          </cell>
          <cell r="D427" t="str">
            <v>PIERRICK</v>
          </cell>
          <cell r="E427">
            <v>2</v>
          </cell>
          <cell r="F427">
            <v>184</v>
          </cell>
          <cell r="G427">
            <v>71</v>
          </cell>
        </row>
        <row r="428">
          <cell r="B428">
            <v>22112389</v>
          </cell>
          <cell r="C428" t="str">
            <v>LONGCHAMP</v>
          </cell>
          <cell r="D428" t="str">
            <v>CORENTIN</v>
          </cell>
          <cell r="E428">
            <v>1</v>
          </cell>
          <cell r="F428">
            <v>186</v>
          </cell>
          <cell r="G428">
            <v>73</v>
          </cell>
        </row>
        <row r="429">
          <cell r="B429">
            <v>22013061</v>
          </cell>
          <cell r="C429" t="str">
            <v>LOPEZ</v>
          </cell>
          <cell r="D429" t="str">
            <v>HUGO</v>
          </cell>
          <cell r="E429">
            <v>2</v>
          </cell>
          <cell r="F429" t="str">
            <v>ABI</v>
          </cell>
          <cell r="G429" t="str">
            <v>ABI</v>
          </cell>
        </row>
        <row r="430">
          <cell r="B430">
            <v>22108036</v>
          </cell>
          <cell r="C430" t="str">
            <v>LORCET</v>
          </cell>
          <cell r="D430" t="str">
            <v>JOANE</v>
          </cell>
          <cell r="E430">
            <v>10</v>
          </cell>
          <cell r="F430">
            <v>169</v>
          </cell>
          <cell r="G430">
            <v>59</v>
          </cell>
        </row>
        <row r="431">
          <cell r="B431">
            <v>22119799</v>
          </cell>
          <cell r="C431" t="str">
            <v>LOUBEN</v>
          </cell>
          <cell r="D431" t="str">
            <v>MOHAMED</v>
          </cell>
          <cell r="E431">
            <v>1</v>
          </cell>
          <cell r="F431" t="str">
            <v>ABI</v>
          </cell>
          <cell r="G431" t="str">
            <v>ABI</v>
          </cell>
        </row>
        <row r="432">
          <cell r="B432">
            <v>22005358</v>
          </cell>
          <cell r="C432" t="str">
            <v>LOUCHE</v>
          </cell>
          <cell r="D432" t="str">
            <v>ÉRIC</v>
          </cell>
          <cell r="E432">
            <v>5</v>
          </cell>
          <cell r="F432" t="str">
            <v>ABI</v>
          </cell>
          <cell r="G432" t="str">
            <v>ABI</v>
          </cell>
        </row>
        <row r="433">
          <cell r="B433">
            <v>22106315</v>
          </cell>
          <cell r="C433" t="str">
            <v>LOUKARIF</v>
          </cell>
          <cell r="D433" t="str">
            <v>NASSIM</v>
          </cell>
          <cell r="E433">
            <v>2</v>
          </cell>
          <cell r="F433">
            <v>179</v>
          </cell>
          <cell r="G433">
            <v>73</v>
          </cell>
        </row>
        <row r="434">
          <cell r="B434">
            <v>22120237</v>
          </cell>
          <cell r="C434" t="str">
            <v>LOURENCO</v>
          </cell>
          <cell r="D434" t="str">
            <v>MANON</v>
          </cell>
          <cell r="E434">
            <v>6</v>
          </cell>
          <cell r="F434">
            <v>166</v>
          </cell>
          <cell r="G434">
            <v>65</v>
          </cell>
        </row>
        <row r="435">
          <cell r="B435">
            <v>22121273</v>
          </cell>
          <cell r="C435" t="str">
            <v>LOUX</v>
          </cell>
          <cell r="D435" t="str">
            <v>YANIS</v>
          </cell>
          <cell r="E435">
            <v>7</v>
          </cell>
          <cell r="F435">
            <v>175</v>
          </cell>
          <cell r="G435">
            <v>58</v>
          </cell>
        </row>
        <row r="436">
          <cell r="B436">
            <v>22111250</v>
          </cell>
          <cell r="C436" t="str">
            <v>LUDWILLER</v>
          </cell>
          <cell r="D436" t="str">
            <v>MATTÉO</v>
          </cell>
          <cell r="E436">
            <v>4</v>
          </cell>
          <cell r="F436">
            <v>188</v>
          </cell>
          <cell r="G436">
            <v>72</v>
          </cell>
        </row>
        <row r="437">
          <cell r="B437">
            <v>22114512</v>
          </cell>
          <cell r="C437" t="str">
            <v>LUX</v>
          </cell>
          <cell r="D437" t="str">
            <v>EMMA</v>
          </cell>
          <cell r="E437">
            <v>4</v>
          </cell>
          <cell r="F437">
            <v>164</v>
          </cell>
          <cell r="G437">
            <v>61</v>
          </cell>
        </row>
        <row r="438">
          <cell r="B438">
            <v>22107188</v>
          </cell>
          <cell r="C438" t="str">
            <v>LUX</v>
          </cell>
          <cell r="D438" t="str">
            <v>THÉO</v>
          </cell>
          <cell r="E438">
            <v>6</v>
          </cell>
          <cell r="F438">
            <v>183</v>
          </cell>
          <cell r="G438">
            <v>75</v>
          </cell>
        </row>
        <row r="439">
          <cell r="B439">
            <v>21909919</v>
          </cell>
          <cell r="C439" t="str">
            <v>LUZ DUARTE</v>
          </cell>
          <cell r="D439" t="str">
            <v>ALEXANDRE</v>
          </cell>
          <cell r="E439">
            <v>2</v>
          </cell>
          <cell r="F439" t="str">
            <v>ABI</v>
          </cell>
          <cell r="G439" t="str">
            <v>ABI</v>
          </cell>
        </row>
        <row r="440">
          <cell r="B440">
            <v>22112554</v>
          </cell>
          <cell r="C440" t="str">
            <v>LUZOLO</v>
          </cell>
          <cell r="D440" t="str">
            <v>MEDI</v>
          </cell>
          <cell r="E440">
            <v>5</v>
          </cell>
          <cell r="F440" t="str">
            <v>ABI</v>
          </cell>
          <cell r="G440" t="str">
            <v>ABI</v>
          </cell>
        </row>
        <row r="441">
          <cell r="B441">
            <v>22110891</v>
          </cell>
          <cell r="C441" t="str">
            <v>LY</v>
          </cell>
          <cell r="D441" t="str">
            <v>ARNAUD</v>
          </cell>
          <cell r="E441">
            <v>5</v>
          </cell>
          <cell r="F441">
            <v>175</v>
          </cell>
          <cell r="G441">
            <v>56</v>
          </cell>
        </row>
        <row r="442">
          <cell r="B442">
            <v>22009081</v>
          </cell>
          <cell r="C442" t="str">
            <v>LY</v>
          </cell>
          <cell r="D442" t="str">
            <v>JULIAN</v>
          </cell>
          <cell r="E442">
            <v>5</v>
          </cell>
          <cell r="F442" t="str">
            <v>ABI</v>
          </cell>
          <cell r="G442" t="str">
            <v>ABI</v>
          </cell>
        </row>
        <row r="443">
          <cell r="B443">
            <v>22012704</v>
          </cell>
          <cell r="C443" t="str">
            <v>LY</v>
          </cell>
          <cell r="D443" t="str">
            <v>NICOLAS</v>
          </cell>
          <cell r="E443">
            <v>2</v>
          </cell>
          <cell r="F443">
            <v>173</v>
          </cell>
          <cell r="G443">
            <v>70</v>
          </cell>
        </row>
        <row r="444">
          <cell r="B444">
            <v>22105326</v>
          </cell>
          <cell r="C444" t="str">
            <v>MACK</v>
          </cell>
          <cell r="D444" t="str">
            <v>ZOÉ</v>
          </cell>
          <cell r="E444">
            <v>2</v>
          </cell>
          <cell r="F444">
            <v>164</v>
          </cell>
          <cell r="G444">
            <v>66</v>
          </cell>
        </row>
        <row r="445">
          <cell r="B445">
            <v>22109605</v>
          </cell>
          <cell r="C445" t="str">
            <v>MACQUET-- BURGY</v>
          </cell>
          <cell r="D445" t="str">
            <v>LORENZO</v>
          </cell>
          <cell r="E445">
            <v>6</v>
          </cell>
          <cell r="F445">
            <v>177</v>
          </cell>
          <cell r="G445">
            <v>69</v>
          </cell>
        </row>
        <row r="446">
          <cell r="B446">
            <v>22107442</v>
          </cell>
          <cell r="C446" t="str">
            <v>MAËS</v>
          </cell>
          <cell r="D446" t="str">
            <v>RAPHAËL</v>
          </cell>
          <cell r="E446">
            <v>10</v>
          </cell>
          <cell r="F446">
            <v>176</v>
          </cell>
          <cell r="G446">
            <v>62</v>
          </cell>
        </row>
        <row r="447">
          <cell r="B447">
            <v>22108327</v>
          </cell>
          <cell r="C447" t="str">
            <v>MAGNE</v>
          </cell>
          <cell r="D447" t="str">
            <v>GLENN</v>
          </cell>
          <cell r="E447">
            <v>8</v>
          </cell>
          <cell r="F447">
            <v>184</v>
          </cell>
          <cell r="G447">
            <v>73</v>
          </cell>
        </row>
        <row r="448">
          <cell r="B448">
            <v>22102117</v>
          </cell>
          <cell r="C448" t="str">
            <v>MAGNE</v>
          </cell>
          <cell r="D448" t="str">
            <v>JOLAN</v>
          </cell>
          <cell r="E448">
            <v>5</v>
          </cell>
          <cell r="F448">
            <v>191</v>
          </cell>
          <cell r="G448">
            <v>81</v>
          </cell>
        </row>
        <row r="449">
          <cell r="B449">
            <v>22009423</v>
          </cell>
          <cell r="C449" t="str">
            <v>MAGY</v>
          </cell>
          <cell r="D449" t="str">
            <v>LEONIE</v>
          </cell>
          <cell r="E449">
            <v>5</v>
          </cell>
          <cell r="F449" t="str">
            <v>ABI</v>
          </cell>
          <cell r="G449" t="str">
            <v>ABI</v>
          </cell>
        </row>
        <row r="450">
          <cell r="B450">
            <v>22107011</v>
          </cell>
          <cell r="C450" t="str">
            <v>MAIGNANT</v>
          </cell>
          <cell r="D450" t="str">
            <v>AXEL</v>
          </cell>
          <cell r="E450">
            <v>2</v>
          </cell>
          <cell r="F450">
            <v>188</v>
          </cell>
          <cell r="G450">
            <v>74</v>
          </cell>
        </row>
        <row r="451">
          <cell r="B451">
            <v>22118732</v>
          </cell>
          <cell r="C451" t="str">
            <v>MAILLIER</v>
          </cell>
          <cell r="D451" t="str">
            <v>PAULINE</v>
          </cell>
          <cell r="E451">
            <v>6</v>
          </cell>
          <cell r="F451">
            <v>175</v>
          </cell>
          <cell r="G451">
            <v>72</v>
          </cell>
        </row>
        <row r="452">
          <cell r="B452">
            <v>22109311</v>
          </cell>
          <cell r="C452" t="str">
            <v>MAJRI</v>
          </cell>
          <cell r="D452" t="str">
            <v>ZOHRA</v>
          </cell>
          <cell r="E452">
            <v>1</v>
          </cell>
          <cell r="F452">
            <v>156</v>
          </cell>
          <cell r="G452">
            <v>48</v>
          </cell>
        </row>
        <row r="453">
          <cell r="B453">
            <v>22105354</v>
          </cell>
          <cell r="C453" t="str">
            <v>MALELA</v>
          </cell>
          <cell r="D453" t="str">
            <v>TIMOTHÉE</v>
          </cell>
          <cell r="E453">
            <v>6</v>
          </cell>
          <cell r="F453">
            <v>180</v>
          </cell>
          <cell r="G453">
            <v>75</v>
          </cell>
        </row>
        <row r="454">
          <cell r="B454">
            <v>22104403</v>
          </cell>
          <cell r="C454" t="str">
            <v>MALLEN</v>
          </cell>
          <cell r="D454" t="str">
            <v>LUCIE</v>
          </cell>
          <cell r="E454">
            <v>9</v>
          </cell>
          <cell r="F454">
            <v>161</v>
          </cell>
          <cell r="G454">
            <v>50</v>
          </cell>
        </row>
        <row r="455">
          <cell r="B455">
            <v>22118437</v>
          </cell>
          <cell r="C455" t="str">
            <v>MAMA A</v>
          </cell>
          <cell r="D455" t="str">
            <v>NADIL</v>
          </cell>
          <cell r="E455">
            <v>2</v>
          </cell>
          <cell r="F455">
            <v>198</v>
          </cell>
          <cell r="G455">
            <v>104</v>
          </cell>
        </row>
        <row r="456">
          <cell r="B456">
            <v>22013616</v>
          </cell>
          <cell r="C456" t="str">
            <v>MARCHAIS</v>
          </cell>
          <cell r="D456" t="str">
            <v>LORINE</v>
          </cell>
          <cell r="E456">
            <v>3</v>
          </cell>
          <cell r="F456">
            <v>169</v>
          </cell>
          <cell r="G456">
            <v>76</v>
          </cell>
        </row>
        <row r="457">
          <cell r="B457">
            <v>22106196</v>
          </cell>
          <cell r="C457" t="str">
            <v>MARCHANDISE</v>
          </cell>
          <cell r="D457" t="str">
            <v>CÉLIAN</v>
          </cell>
          <cell r="E457">
            <v>10</v>
          </cell>
          <cell r="F457">
            <v>160</v>
          </cell>
          <cell r="G457">
            <v>75</v>
          </cell>
        </row>
        <row r="458">
          <cell r="B458">
            <v>22113430</v>
          </cell>
          <cell r="C458" t="str">
            <v>MARDIROSSIAN</v>
          </cell>
          <cell r="D458" t="str">
            <v>VAINA</v>
          </cell>
          <cell r="E458">
            <v>8</v>
          </cell>
          <cell r="F458">
            <v>165</v>
          </cell>
          <cell r="G458">
            <v>59</v>
          </cell>
        </row>
        <row r="459">
          <cell r="B459">
            <v>22011532</v>
          </cell>
          <cell r="C459" t="str">
            <v>MARIN</v>
          </cell>
          <cell r="D459" t="str">
            <v>GAUTHIER</v>
          </cell>
          <cell r="E459">
            <v>4</v>
          </cell>
          <cell r="F459" t="str">
            <v>ABI</v>
          </cell>
          <cell r="G459" t="str">
            <v>ABI</v>
          </cell>
        </row>
        <row r="460">
          <cell r="B460">
            <v>22011096</v>
          </cell>
          <cell r="C460" t="str">
            <v>MARQUIS</v>
          </cell>
          <cell r="D460" t="str">
            <v>DORIANNE</v>
          </cell>
          <cell r="E460">
            <v>10</v>
          </cell>
          <cell r="F460">
            <v>181</v>
          </cell>
          <cell r="G460">
            <v>70</v>
          </cell>
        </row>
        <row r="461">
          <cell r="B461">
            <v>22110343</v>
          </cell>
          <cell r="C461" t="str">
            <v>MARRIERE</v>
          </cell>
          <cell r="D461" t="str">
            <v>PIERRE</v>
          </cell>
          <cell r="E461">
            <v>1</v>
          </cell>
          <cell r="F461">
            <v>191</v>
          </cell>
          <cell r="G461">
            <v>77</v>
          </cell>
        </row>
        <row r="462">
          <cell r="B462">
            <v>22108269</v>
          </cell>
          <cell r="C462" t="str">
            <v>MARSAL</v>
          </cell>
          <cell r="D462" t="str">
            <v>JULES</v>
          </cell>
          <cell r="E462">
            <v>5</v>
          </cell>
          <cell r="F462">
            <v>189</v>
          </cell>
          <cell r="G462">
            <v>76</v>
          </cell>
        </row>
        <row r="463">
          <cell r="B463">
            <v>22012585</v>
          </cell>
          <cell r="C463" t="str">
            <v>MARSAT</v>
          </cell>
          <cell r="D463" t="str">
            <v>FÉLIX</v>
          </cell>
          <cell r="E463">
            <v>2</v>
          </cell>
          <cell r="F463" t="str">
            <v>ABI</v>
          </cell>
          <cell r="G463" t="str">
            <v>ABI</v>
          </cell>
        </row>
        <row r="464">
          <cell r="B464">
            <v>22118447</v>
          </cell>
          <cell r="C464" t="str">
            <v>MARTIN</v>
          </cell>
          <cell r="D464" t="str">
            <v>VICTOR</v>
          </cell>
          <cell r="E464">
            <v>2</v>
          </cell>
          <cell r="F464">
            <v>180</v>
          </cell>
          <cell r="G464">
            <v>60</v>
          </cell>
        </row>
        <row r="465">
          <cell r="B465">
            <v>22105412</v>
          </cell>
          <cell r="C465" t="str">
            <v>MARTINET</v>
          </cell>
          <cell r="D465" t="str">
            <v>MÉLISSA</v>
          </cell>
          <cell r="E465">
            <v>1</v>
          </cell>
          <cell r="F465">
            <v>170</v>
          </cell>
          <cell r="G465">
            <v>63</v>
          </cell>
        </row>
        <row r="466">
          <cell r="B466">
            <v>22106918</v>
          </cell>
          <cell r="C466" t="str">
            <v>MASSELOT</v>
          </cell>
          <cell r="D466" t="str">
            <v>OCÉANE</v>
          </cell>
          <cell r="E466">
            <v>6</v>
          </cell>
          <cell r="F466">
            <v>164</v>
          </cell>
          <cell r="G466">
            <v>54</v>
          </cell>
        </row>
        <row r="467">
          <cell r="B467">
            <v>22111052</v>
          </cell>
          <cell r="C467" t="str">
            <v>MASSON</v>
          </cell>
          <cell r="D467" t="str">
            <v>TRISTAN</v>
          </cell>
          <cell r="E467">
            <v>2</v>
          </cell>
          <cell r="F467" t="str">
            <v>ABI</v>
          </cell>
          <cell r="G467">
            <v>70</v>
          </cell>
        </row>
        <row r="468">
          <cell r="B468">
            <v>22112677</v>
          </cell>
          <cell r="C468" t="str">
            <v>MATHERN</v>
          </cell>
          <cell r="D468" t="str">
            <v>LILIAN</v>
          </cell>
          <cell r="E468">
            <v>7</v>
          </cell>
          <cell r="F468">
            <v>185</v>
          </cell>
          <cell r="G468">
            <v>66</v>
          </cell>
        </row>
        <row r="469">
          <cell r="B469">
            <v>22103144</v>
          </cell>
          <cell r="C469" t="str">
            <v>MATHERY</v>
          </cell>
          <cell r="D469" t="str">
            <v>NINON</v>
          </cell>
          <cell r="E469">
            <v>2</v>
          </cell>
          <cell r="F469">
            <v>163</v>
          </cell>
          <cell r="G469">
            <v>60</v>
          </cell>
        </row>
        <row r="470">
          <cell r="B470">
            <v>21910833</v>
          </cell>
          <cell r="C470" t="str">
            <v>MATOS SOUSA</v>
          </cell>
          <cell r="D470" t="str">
            <v>RODRIGO</v>
          </cell>
          <cell r="E470">
            <v>10</v>
          </cell>
          <cell r="F470">
            <v>165</v>
          </cell>
          <cell r="G470">
            <v>83</v>
          </cell>
        </row>
        <row r="471">
          <cell r="B471">
            <v>22007350</v>
          </cell>
          <cell r="C471" t="str">
            <v>MAUHIN</v>
          </cell>
          <cell r="D471" t="str">
            <v>TANGUY</v>
          </cell>
          <cell r="E471">
            <v>5</v>
          </cell>
          <cell r="F471" t="str">
            <v>ABI</v>
          </cell>
          <cell r="G471" t="str">
            <v>ABI</v>
          </cell>
        </row>
        <row r="472">
          <cell r="B472">
            <v>22109926</v>
          </cell>
          <cell r="C472" t="str">
            <v>MAURER</v>
          </cell>
          <cell r="D472" t="str">
            <v>LENA</v>
          </cell>
          <cell r="E472">
            <v>6</v>
          </cell>
          <cell r="F472">
            <v>167</v>
          </cell>
          <cell r="G472">
            <v>53</v>
          </cell>
        </row>
        <row r="473">
          <cell r="B473">
            <v>22104702</v>
          </cell>
          <cell r="C473" t="str">
            <v>MAURIZE</v>
          </cell>
          <cell r="D473" t="str">
            <v>MARIE-AMALTHEE</v>
          </cell>
          <cell r="E473">
            <v>1</v>
          </cell>
          <cell r="F473">
            <v>167</v>
          </cell>
          <cell r="G473">
            <v>53</v>
          </cell>
        </row>
        <row r="474">
          <cell r="B474">
            <v>22109483</v>
          </cell>
          <cell r="C474" t="str">
            <v>MAUVIARD</v>
          </cell>
          <cell r="D474" t="str">
            <v>JULES</v>
          </cell>
          <cell r="E474">
            <v>2</v>
          </cell>
          <cell r="F474">
            <v>173</v>
          </cell>
          <cell r="G474">
            <v>70</v>
          </cell>
        </row>
        <row r="475">
          <cell r="B475">
            <v>22015056</v>
          </cell>
          <cell r="C475" t="str">
            <v>MAZELIN</v>
          </cell>
          <cell r="D475" t="str">
            <v>SIMON</v>
          </cell>
          <cell r="E475">
            <v>3</v>
          </cell>
          <cell r="F475">
            <v>184</v>
          </cell>
          <cell r="G475">
            <v>81</v>
          </cell>
        </row>
        <row r="476">
          <cell r="B476">
            <v>22120154</v>
          </cell>
          <cell r="C476" t="str">
            <v>MECHERI</v>
          </cell>
          <cell r="D476" t="str">
            <v>AYA</v>
          </cell>
          <cell r="E476">
            <v>10</v>
          </cell>
          <cell r="F476" t="str">
            <v>ABI</v>
          </cell>
          <cell r="G476" t="str">
            <v>ABI</v>
          </cell>
        </row>
        <row r="477">
          <cell r="B477">
            <v>22106734</v>
          </cell>
          <cell r="C477" t="str">
            <v>MECKERT</v>
          </cell>
          <cell r="D477" t="str">
            <v>ANTOINE</v>
          </cell>
          <cell r="E477">
            <v>3</v>
          </cell>
          <cell r="F477">
            <v>189</v>
          </cell>
          <cell r="G477">
            <v>67</v>
          </cell>
        </row>
        <row r="478">
          <cell r="B478">
            <v>22014743</v>
          </cell>
          <cell r="C478" t="str">
            <v>MEGNIN</v>
          </cell>
          <cell r="D478" t="str">
            <v>IVANOE</v>
          </cell>
          <cell r="E478">
            <v>3</v>
          </cell>
          <cell r="F478" t="str">
            <v>ABI</v>
          </cell>
          <cell r="G478" t="str">
            <v>ABI</v>
          </cell>
        </row>
        <row r="479">
          <cell r="B479">
            <v>22114831</v>
          </cell>
          <cell r="C479" t="str">
            <v>MEHAL</v>
          </cell>
          <cell r="D479" t="str">
            <v>LENA</v>
          </cell>
          <cell r="E479">
            <v>10</v>
          </cell>
          <cell r="F479">
            <v>176</v>
          </cell>
          <cell r="G479">
            <v>68</v>
          </cell>
        </row>
        <row r="480">
          <cell r="B480">
            <v>22011646</v>
          </cell>
          <cell r="C480" t="str">
            <v>MEHDI</v>
          </cell>
          <cell r="D480" t="str">
            <v>YASSINE</v>
          </cell>
          <cell r="E480">
            <v>1</v>
          </cell>
          <cell r="F480">
            <v>184</v>
          </cell>
          <cell r="G480">
            <v>68</v>
          </cell>
        </row>
        <row r="481">
          <cell r="B481">
            <v>22111550</v>
          </cell>
          <cell r="C481" t="str">
            <v>MEISTER</v>
          </cell>
          <cell r="D481" t="str">
            <v>LUCAS</v>
          </cell>
          <cell r="E481">
            <v>6</v>
          </cell>
          <cell r="F481">
            <v>185</v>
          </cell>
          <cell r="G481">
            <v>76</v>
          </cell>
        </row>
        <row r="482">
          <cell r="B482">
            <v>22111673</v>
          </cell>
          <cell r="C482" t="str">
            <v>MEJIDOV</v>
          </cell>
          <cell r="D482" t="str">
            <v>RIZVAN</v>
          </cell>
          <cell r="E482">
            <v>2</v>
          </cell>
          <cell r="F482">
            <v>180</v>
          </cell>
          <cell r="G482">
            <v>62</v>
          </cell>
        </row>
        <row r="483">
          <cell r="B483">
            <v>22117917</v>
          </cell>
          <cell r="C483" t="str">
            <v>MELO BOLANOS</v>
          </cell>
          <cell r="D483" t="str">
            <v>KEVIN</v>
          </cell>
          <cell r="E483">
            <v>2</v>
          </cell>
          <cell r="F483">
            <v>174</v>
          </cell>
          <cell r="G483">
            <v>71</v>
          </cell>
        </row>
        <row r="484">
          <cell r="B484">
            <v>22108002</v>
          </cell>
          <cell r="C484" t="str">
            <v>MERAL</v>
          </cell>
          <cell r="D484" t="str">
            <v>OMER FARUK</v>
          </cell>
          <cell r="E484">
            <v>6</v>
          </cell>
          <cell r="F484">
            <v>165</v>
          </cell>
          <cell r="G484">
            <v>65</v>
          </cell>
        </row>
        <row r="485">
          <cell r="B485">
            <v>22103538</v>
          </cell>
          <cell r="C485" t="str">
            <v>MERCIER</v>
          </cell>
          <cell r="D485" t="str">
            <v>LOUISE</v>
          </cell>
          <cell r="E485">
            <v>1</v>
          </cell>
          <cell r="F485">
            <v>164</v>
          </cell>
          <cell r="G485">
            <v>53</v>
          </cell>
        </row>
        <row r="486">
          <cell r="B486">
            <v>22104201</v>
          </cell>
          <cell r="C486" t="str">
            <v>MERCKEL</v>
          </cell>
          <cell r="D486" t="str">
            <v>ADAM</v>
          </cell>
          <cell r="E486">
            <v>7</v>
          </cell>
          <cell r="F486">
            <v>179</v>
          </cell>
          <cell r="G486">
            <v>71</v>
          </cell>
        </row>
        <row r="487">
          <cell r="B487">
            <v>22002493</v>
          </cell>
          <cell r="C487" t="str">
            <v>MERTZ</v>
          </cell>
          <cell r="D487" t="str">
            <v>HUSEYIN</v>
          </cell>
          <cell r="E487">
            <v>2</v>
          </cell>
          <cell r="F487" t="str">
            <v>ABI</v>
          </cell>
          <cell r="G487" t="str">
            <v>ABI</v>
          </cell>
        </row>
        <row r="488">
          <cell r="B488">
            <v>22015233</v>
          </cell>
          <cell r="C488" t="str">
            <v>MERZOUGUI</v>
          </cell>
          <cell r="D488" t="str">
            <v>ILAN</v>
          </cell>
          <cell r="E488">
            <v>5</v>
          </cell>
          <cell r="F488" t="str">
            <v>ABI</v>
          </cell>
          <cell r="G488" t="str">
            <v>ABI</v>
          </cell>
        </row>
        <row r="489">
          <cell r="B489">
            <v>22010550</v>
          </cell>
          <cell r="C489" t="str">
            <v>METZGER</v>
          </cell>
          <cell r="D489" t="str">
            <v>TRISTAN</v>
          </cell>
          <cell r="E489">
            <v>3</v>
          </cell>
          <cell r="F489" t="str">
            <v>ABI</v>
          </cell>
          <cell r="G489" t="str">
            <v>ABI</v>
          </cell>
        </row>
        <row r="490">
          <cell r="B490">
            <v>22113848</v>
          </cell>
          <cell r="C490" t="str">
            <v>MEYER</v>
          </cell>
          <cell r="D490" t="str">
            <v>ERINE</v>
          </cell>
          <cell r="E490">
            <v>3</v>
          </cell>
          <cell r="F490">
            <v>153</v>
          </cell>
          <cell r="G490">
            <v>50</v>
          </cell>
        </row>
        <row r="491">
          <cell r="B491">
            <v>22107598</v>
          </cell>
          <cell r="C491" t="str">
            <v>MEYER</v>
          </cell>
          <cell r="D491" t="str">
            <v>HUGO</v>
          </cell>
          <cell r="E491">
            <v>1</v>
          </cell>
          <cell r="F491" t="str">
            <v>ABI</v>
          </cell>
          <cell r="G491" t="str">
            <v>ABI</v>
          </cell>
        </row>
        <row r="492">
          <cell r="B492">
            <v>22103727</v>
          </cell>
          <cell r="C492" t="str">
            <v>MEYER</v>
          </cell>
          <cell r="D492" t="str">
            <v>LISA</v>
          </cell>
          <cell r="E492">
            <v>2</v>
          </cell>
          <cell r="F492" t="str">
            <v>ABI</v>
          </cell>
          <cell r="G492">
            <v>64</v>
          </cell>
        </row>
        <row r="493">
          <cell r="B493">
            <v>22004503</v>
          </cell>
          <cell r="C493" t="str">
            <v>MEYER</v>
          </cell>
          <cell r="D493" t="str">
            <v>RAPHAËL</v>
          </cell>
          <cell r="E493">
            <v>4</v>
          </cell>
          <cell r="F493" t="str">
            <v>ABI</v>
          </cell>
          <cell r="G493" t="str">
            <v>ABI</v>
          </cell>
        </row>
        <row r="494">
          <cell r="B494">
            <v>22108057</v>
          </cell>
          <cell r="C494" t="str">
            <v>MICHEL</v>
          </cell>
          <cell r="D494" t="str">
            <v>CONSTANCE</v>
          </cell>
          <cell r="E494">
            <v>8</v>
          </cell>
          <cell r="F494">
            <v>165</v>
          </cell>
          <cell r="G494">
            <v>56</v>
          </cell>
        </row>
        <row r="495">
          <cell r="B495">
            <v>22009745</v>
          </cell>
          <cell r="C495" t="str">
            <v>MICHEL--LEBLOIS</v>
          </cell>
          <cell r="D495" t="str">
            <v>MARIUS</v>
          </cell>
          <cell r="E495">
            <v>10</v>
          </cell>
          <cell r="F495" t="str">
            <v>ABI</v>
          </cell>
          <cell r="G495" t="str">
            <v>ABI</v>
          </cell>
        </row>
        <row r="496">
          <cell r="B496">
            <v>22105157</v>
          </cell>
          <cell r="C496" t="str">
            <v>MICHON</v>
          </cell>
          <cell r="D496" t="str">
            <v>ROMAIN</v>
          </cell>
          <cell r="E496">
            <v>6</v>
          </cell>
          <cell r="F496">
            <v>183</v>
          </cell>
          <cell r="G496">
            <v>79</v>
          </cell>
        </row>
        <row r="497">
          <cell r="B497">
            <v>22012755</v>
          </cell>
          <cell r="C497" t="str">
            <v>MISDJAN</v>
          </cell>
          <cell r="D497" t="str">
            <v>BIORAN</v>
          </cell>
          <cell r="E497">
            <v>6</v>
          </cell>
          <cell r="F497" t="str">
            <v>ABI</v>
          </cell>
          <cell r="G497" t="str">
            <v>ABI</v>
          </cell>
        </row>
        <row r="498">
          <cell r="B498">
            <v>21914334</v>
          </cell>
          <cell r="C498" t="str">
            <v>MOATAMEDI</v>
          </cell>
          <cell r="D498" t="str">
            <v>NAVID</v>
          </cell>
          <cell r="E498">
            <v>3</v>
          </cell>
          <cell r="F498" t="str">
            <v>ABI</v>
          </cell>
          <cell r="G498" t="str">
            <v>ABI</v>
          </cell>
        </row>
        <row r="499">
          <cell r="B499">
            <v>22104910</v>
          </cell>
          <cell r="C499" t="str">
            <v>MONTEIRO</v>
          </cell>
          <cell r="D499" t="str">
            <v>LOANE</v>
          </cell>
          <cell r="E499">
            <v>6</v>
          </cell>
          <cell r="F499">
            <v>167</v>
          </cell>
          <cell r="G499">
            <v>62</v>
          </cell>
        </row>
        <row r="500">
          <cell r="B500">
            <v>22014343</v>
          </cell>
          <cell r="C500" t="str">
            <v>MONTENERI</v>
          </cell>
          <cell r="D500" t="str">
            <v>MAXIME</v>
          </cell>
          <cell r="E500">
            <v>3</v>
          </cell>
          <cell r="F500" t="str">
            <v>ABI</v>
          </cell>
          <cell r="G500" t="str">
            <v>ABI</v>
          </cell>
        </row>
        <row r="501">
          <cell r="B501">
            <v>22118214</v>
          </cell>
          <cell r="C501" t="str">
            <v>MONTES-TERVILLOT</v>
          </cell>
          <cell r="D501" t="str">
            <v>LOU</v>
          </cell>
          <cell r="E501">
            <v>2</v>
          </cell>
          <cell r="F501">
            <v>170</v>
          </cell>
          <cell r="G501">
            <v>60</v>
          </cell>
        </row>
        <row r="502">
          <cell r="B502">
            <v>22116030</v>
          </cell>
          <cell r="C502" t="str">
            <v>MONTIEL</v>
          </cell>
          <cell r="D502" t="str">
            <v>ALLAN</v>
          </cell>
          <cell r="E502">
            <v>8</v>
          </cell>
          <cell r="F502">
            <v>180</v>
          </cell>
          <cell r="G502">
            <v>66</v>
          </cell>
        </row>
        <row r="503">
          <cell r="B503">
            <v>22118866</v>
          </cell>
          <cell r="C503" t="str">
            <v>MOONIEN</v>
          </cell>
          <cell r="D503" t="str">
            <v>ADAM</v>
          </cell>
          <cell r="E503">
            <v>2</v>
          </cell>
          <cell r="F503" t="str">
            <v>ABI</v>
          </cell>
          <cell r="G503" t="str">
            <v>ABI</v>
          </cell>
        </row>
        <row r="504">
          <cell r="B504">
            <v>22103696</v>
          </cell>
          <cell r="C504" t="str">
            <v>MORANTE</v>
          </cell>
          <cell r="D504" t="str">
            <v>LUCAS</v>
          </cell>
          <cell r="E504">
            <v>1</v>
          </cell>
          <cell r="F504">
            <v>180</v>
          </cell>
          <cell r="G504">
            <v>74</v>
          </cell>
        </row>
        <row r="505">
          <cell r="B505">
            <v>22006350</v>
          </cell>
          <cell r="C505" t="str">
            <v>MOREAU</v>
          </cell>
          <cell r="D505" t="str">
            <v>SYDNEY</v>
          </cell>
          <cell r="E505">
            <v>2</v>
          </cell>
          <cell r="F505" t="str">
            <v>ABI</v>
          </cell>
          <cell r="G505" t="str">
            <v>ABI</v>
          </cell>
        </row>
        <row r="506">
          <cell r="B506">
            <v>22104853</v>
          </cell>
          <cell r="C506" t="str">
            <v>MORGENTHALER</v>
          </cell>
          <cell r="D506" t="str">
            <v>GAËL</v>
          </cell>
          <cell r="E506">
            <v>2</v>
          </cell>
          <cell r="F506">
            <v>183</v>
          </cell>
          <cell r="G506">
            <v>70</v>
          </cell>
        </row>
        <row r="507">
          <cell r="B507">
            <v>22107259</v>
          </cell>
          <cell r="C507" t="str">
            <v>MORI</v>
          </cell>
          <cell r="D507" t="str">
            <v>ROBIN</v>
          </cell>
          <cell r="E507">
            <v>4</v>
          </cell>
          <cell r="F507">
            <v>197</v>
          </cell>
          <cell r="G507">
            <v>87</v>
          </cell>
        </row>
        <row r="508">
          <cell r="B508">
            <v>22103738</v>
          </cell>
          <cell r="C508" t="str">
            <v>MORIO</v>
          </cell>
          <cell r="D508" t="str">
            <v>EMELINE</v>
          </cell>
          <cell r="E508">
            <v>8</v>
          </cell>
          <cell r="F508">
            <v>171</v>
          </cell>
          <cell r="G508">
            <v>60</v>
          </cell>
        </row>
        <row r="509">
          <cell r="B509">
            <v>22107703</v>
          </cell>
          <cell r="C509" t="str">
            <v>MOUTH</v>
          </cell>
          <cell r="D509" t="str">
            <v>QUENTIN</v>
          </cell>
          <cell r="E509">
            <v>6</v>
          </cell>
          <cell r="F509">
            <v>169</v>
          </cell>
          <cell r="G509">
            <v>60</v>
          </cell>
        </row>
        <row r="510">
          <cell r="B510">
            <v>22120233</v>
          </cell>
          <cell r="C510" t="str">
            <v>MUKOKA</v>
          </cell>
          <cell r="D510" t="str">
            <v>SERGE</v>
          </cell>
          <cell r="E510">
            <v>10</v>
          </cell>
          <cell r="F510">
            <v>167</v>
          </cell>
          <cell r="G510">
            <v>53</v>
          </cell>
        </row>
        <row r="511">
          <cell r="B511">
            <v>22112409</v>
          </cell>
          <cell r="C511" t="str">
            <v>MULENDA</v>
          </cell>
          <cell r="D511" t="str">
            <v>BECUMENCE</v>
          </cell>
          <cell r="E511">
            <v>6</v>
          </cell>
          <cell r="F511">
            <v>175</v>
          </cell>
          <cell r="G511">
            <v>66</v>
          </cell>
        </row>
        <row r="512">
          <cell r="B512">
            <v>22111464</v>
          </cell>
          <cell r="C512" t="str">
            <v>MULLENBACH</v>
          </cell>
          <cell r="D512" t="str">
            <v>HUGO</v>
          </cell>
          <cell r="E512">
            <v>6</v>
          </cell>
          <cell r="F512">
            <v>166</v>
          </cell>
          <cell r="G512">
            <v>60</v>
          </cell>
        </row>
        <row r="513">
          <cell r="B513">
            <v>22106843</v>
          </cell>
          <cell r="C513" t="str">
            <v>MULLER</v>
          </cell>
          <cell r="D513" t="str">
            <v>ELIOT</v>
          </cell>
          <cell r="E513">
            <v>4</v>
          </cell>
          <cell r="F513">
            <v>177</v>
          </cell>
          <cell r="G513">
            <v>68</v>
          </cell>
        </row>
        <row r="514">
          <cell r="B514">
            <v>22107220</v>
          </cell>
          <cell r="C514" t="str">
            <v>MULLER</v>
          </cell>
          <cell r="D514" t="str">
            <v>ETHAN</v>
          </cell>
          <cell r="E514">
            <v>7</v>
          </cell>
          <cell r="F514">
            <v>182</v>
          </cell>
          <cell r="G514">
            <v>77</v>
          </cell>
        </row>
        <row r="515">
          <cell r="B515">
            <v>22007280</v>
          </cell>
          <cell r="C515" t="str">
            <v>MULLER</v>
          </cell>
          <cell r="D515" t="str">
            <v>HUGO</v>
          </cell>
          <cell r="E515">
            <v>5</v>
          </cell>
          <cell r="F515" t="str">
            <v>ABI</v>
          </cell>
          <cell r="G515" t="str">
            <v>ABI</v>
          </cell>
        </row>
        <row r="516">
          <cell r="B516">
            <v>22105901</v>
          </cell>
          <cell r="C516" t="str">
            <v>MULLER</v>
          </cell>
          <cell r="D516" t="str">
            <v>LOUISON</v>
          </cell>
          <cell r="E516">
            <v>10</v>
          </cell>
          <cell r="F516">
            <v>185</v>
          </cell>
          <cell r="G516">
            <v>74</v>
          </cell>
        </row>
        <row r="517">
          <cell r="B517">
            <v>22113184</v>
          </cell>
          <cell r="C517" t="str">
            <v>MULLER</v>
          </cell>
          <cell r="D517" t="str">
            <v>OCEANNE</v>
          </cell>
          <cell r="E517">
            <v>3</v>
          </cell>
          <cell r="F517" t="str">
            <v>ABI</v>
          </cell>
          <cell r="G517" t="str">
            <v>ABI</v>
          </cell>
        </row>
        <row r="518">
          <cell r="B518">
            <v>22110624</v>
          </cell>
          <cell r="C518" t="str">
            <v>MULLIQI</v>
          </cell>
          <cell r="D518" t="str">
            <v>LAURENT</v>
          </cell>
          <cell r="E518">
            <v>10</v>
          </cell>
          <cell r="F518" t="str">
            <v>ABI</v>
          </cell>
          <cell r="G518" t="str">
            <v>ABI</v>
          </cell>
        </row>
        <row r="519">
          <cell r="B519">
            <v>22118061</v>
          </cell>
          <cell r="C519" t="str">
            <v>MURER</v>
          </cell>
          <cell r="D519" t="str">
            <v>LOUIS</v>
          </cell>
          <cell r="E519">
            <v>9</v>
          </cell>
          <cell r="F519">
            <v>179</v>
          </cell>
          <cell r="G519">
            <v>63</v>
          </cell>
        </row>
        <row r="520">
          <cell r="B520">
            <v>22113852</v>
          </cell>
          <cell r="C520" t="str">
            <v>MUSAEV</v>
          </cell>
          <cell r="D520" t="str">
            <v>DENI</v>
          </cell>
          <cell r="E520">
            <v>2</v>
          </cell>
          <cell r="F520">
            <v>175</v>
          </cell>
          <cell r="G520">
            <v>60</v>
          </cell>
        </row>
        <row r="521">
          <cell r="B521">
            <v>22114378</v>
          </cell>
          <cell r="C521" t="str">
            <v>NAFATI</v>
          </cell>
          <cell r="D521" t="str">
            <v>ABDEL-BADIH</v>
          </cell>
          <cell r="E521">
            <v>8</v>
          </cell>
          <cell r="F521">
            <v>177</v>
          </cell>
          <cell r="G521">
            <v>83</v>
          </cell>
        </row>
        <row r="522">
          <cell r="B522">
            <v>22111919</v>
          </cell>
          <cell r="C522" t="str">
            <v>NAGEL</v>
          </cell>
          <cell r="D522" t="str">
            <v>ARTHUR</v>
          </cell>
          <cell r="E522">
            <v>5</v>
          </cell>
          <cell r="F522">
            <v>182</v>
          </cell>
          <cell r="G522">
            <v>70</v>
          </cell>
        </row>
        <row r="523">
          <cell r="B523">
            <v>22008074</v>
          </cell>
          <cell r="C523" t="str">
            <v>NAITLAMAAZ</v>
          </cell>
          <cell r="D523" t="str">
            <v>IMRANE YANIS</v>
          </cell>
          <cell r="E523">
            <v>1</v>
          </cell>
          <cell r="F523" t="str">
            <v>ABI</v>
          </cell>
          <cell r="G523" t="str">
            <v>ABI</v>
          </cell>
        </row>
        <row r="524">
          <cell r="B524">
            <v>22120613</v>
          </cell>
          <cell r="C524" t="str">
            <v>NAJEM</v>
          </cell>
          <cell r="D524" t="str">
            <v>IHSANE</v>
          </cell>
          <cell r="E524">
            <v>3</v>
          </cell>
          <cell r="F524">
            <v>182</v>
          </cell>
          <cell r="G524">
            <v>84</v>
          </cell>
        </row>
        <row r="525">
          <cell r="B525">
            <v>22107191</v>
          </cell>
          <cell r="C525" t="str">
            <v>NARTH</v>
          </cell>
          <cell r="D525" t="str">
            <v>MATTEO</v>
          </cell>
          <cell r="E525">
            <v>9</v>
          </cell>
          <cell r="F525">
            <v>176</v>
          </cell>
          <cell r="G525">
            <v>58</v>
          </cell>
        </row>
        <row r="526">
          <cell r="B526">
            <v>22105421</v>
          </cell>
          <cell r="C526" t="str">
            <v>NAUROY</v>
          </cell>
          <cell r="D526" t="str">
            <v>SALOME</v>
          </cell>
          <cell r="E526">
            <v>1</v>
          </cell>
          <cell r="F526">
            <v>171</v>
          </cell>
          <cell r="G526">
            <v>67</v>
          </cell>
        </row>
        <row r="527">
          <cell r="B527">
            <v>22105644</v>
          </cell>
          <cell r="C527" t="str">
            <v>N'DINGA</v>
          </cell>
          <cell r="D527" t="str">
            <v>TSENDZEL</v>
          </cell>
          <cell r="E527">
            <v>10</v>
          </cell>
          <cell r="F527">
            <v>179</v>
          </cell>
          <cell r="G527">
            <v>74</v>
          </cell>
        </row>
        <row r="528">
          <cell r="B528">
            <v>22114471</v>
          </cell>
          <cell r="C528" t="str">
            <v>NEGRE</v>
          </cell>
          <cell r="D528" t="str">
            <v>THIBAUT</v>
          </cell>
          <cell r="E528">
            <v>5</v>
          </cell>
          <cell r="F528">
            <v>177</v>
          </cell>
          <cell r="G528">
            <v>54</v>
          </cell>
        </row>
        <row r="529">
          <cell r="B529">
            <v>22009683</v>
          </cell>
          <cell r="C529" t="str">
            <v>NÉROME</v>
          </cell>
          <cell r="D529" t="str">
            <v>JORY</v>
          </cell>
          <cell r="E529">
            <v>4</v>
          </cell>
          <cell r="F529" t="str">
            <v>ABI</v>
          </cell>
          <cell r="G529" t="str">
            <v>ABI</v>
          </cell>
        </row>
        <row r="530">
          <cell r="B530">
            <v>22117804</v>
          </cell>
          <cell r="C530" t="str">
            <v>NGUIAMBA</v>
          </cell>
          <cell r="D530" t="str">
            <v>BASTIEN</v>
          </cell>
          <cell r="E530">
            <v>5</v>
          </cell>
          <cell r="F530">
            <v>175</v>
          </cell>
          <cell r="G530">
            <v>69</v>
          </cell>
        </row>
        <row r="531">
          <cell r="B531">
            <v>22115358</v>
          </cell>
          <cell r="C531" t="str">
            <v>NICKLER</v>
          </cell>
          <cell r="D531" t="str">
            <v>LANA</v>
          </cell>
          <cell r="E531">
            <v>6</v>
          </cell>
          <cell r="F531">
            <v>159</v>
          </cell>
          <cell r="G531">
            <v>53</v>
          </cell>
        </row>
        <row r="532">
          <cell r="B532">
            <v>22014202</v>
          </cell>
          <cell r="C532" t="str">
            <v>NKODIA</v>
          </cell>
          <cell r="D532" t="str">
            <v>JASON</v>
          </cell>
          <cell r="E532">
            <v>7</v>
          </cell>
          <cell r="F532">
            <v>187</v>
          </cell>
          <cell r="G532">
            <v>80</v>
          </cell>
        </row>
        <row r="533">
          <cell r="B533">
            <v>22116601</v>
          </cell>
          <cell r="C533" t="str">
            <v>NOE</v>
          </cell>
          <cell r="D533" t="str">
            <v>YANNIS</v>
          </cell>
          <cell r="E533">
            <v>9</v>
          </cell>
          <cell r="F533">
            <v>180</v>
          </cell>
          <cell r="G533">
            <v>80</v>
          </cell>
        </row>
        <row r="534">
          <cell r="B534">
            <v>22109001</v>
          </cell>
          <cell r="C534" t="str">
            <v>NOEL</v>
          </cell>
          <cell r="D534" t="str">
            <v>JADE</v>
          </cell>
          <cell r="E534">
            <v>7</v>
          </cell>
          <cell r="F534">
            <v>167</v>
          </cell>
          <cell r="G534">
            <v>69</v>
          </cell>
        </row>
        <row r="535">
          <cell r="B535">
            <v>22117420</v>
          </cell>
          <cell r="C535" t="str">
            <v>NONNENMACHER</v>
          </cell>
          <cell r="D535" t="str">
            <v>BRUNO</v>
          </cell>
          <cell r="E535">
            <v>8</v>
          </cell>
          <cell r="F535">
            <v>170</v>
          </cell>
          <cell r="G535">
            <v>61</v>
          </cell>
        </row>
        <row r="536">
          <cell r="B536">
            <v>22108149</v>
          </cell>
          <cell r="C536" t="str">
            <v>OBERTIN</v>
          </cell>
          <cell r="D536" t="str">
            <v>GABIN</v>
          </cell>
          <cell r="E536">
            <v>9</v>
          </cell>
          <cell r="F536">
            <v>184</v>
          </cell>
          <cell r="G536">
            <v>75</v>
          </cell>
        </row>
        <row r="537">
          <cell r="B537">
            <v>22013113</v>
          </cell>
          <cell r="C537" t="str">
            <v>OBRY</v>
          </cell>
          <cell r="D537" t="str">
            <v>CLEMENT</v>
          </cell>
          <cell r="E537">
            <v>2</v>
          </cell>
          <cell r="F537">
            <v>174</v>
          </cell>
          <cell r="G537">
            <v>62</v>
          </cell>
        </row>
        <row r="538">
          <cell r="B538">
            <v>22111449</v>
          </cell>
          <cell r="C538" t="str">
            <v>OELRICH</v>
          </cell>
          <cell r="D538" t="str">
            <v>MATTIS</v>
          </cell>
          <cell r="E538">
            <v>5</v>
          </cell>
          <cell r="F538">
            <v>180</v>
          </cell>
          <cell r="G538">
            <v>67</v>
          </cell>
        </row>
        <row r="539">
          <cell r="B539">
            <v>22106785</v>
          </cell>
          <cell r="C539" t="str">
            <v>OGRZALL</v>
          </cell>
          <cell r="D539" t="str">
            <v>SAMUEL</v>
          </cell>
          <cell r="E539">
            <v>5</v>
          </cell>
          <cell r="F539" t="str">
            <v>ABI</v>
          </cell>
          <cell r="G539" t="str">
            <v>ABI</v>
          </cell>
        </row>
        <row r="540">
          <cell r="B540">
            <v>22105128</v>
          </cell>
          <cell r="C540" t="str">
            <v>OSTERMANN</v>
          </cell>
          <cell r="D540" t="str">
            <v>TIMOTHÉ</v>
          </cell>
          <cell r="E540">
            <v>8</v>
          </cell>
          <cell r="F540">
            <v>183</v>
          </cell>
          <cell r="G540">
            <v>73</v>
          </cell>
        </row>
        <row r="541">
          <cell r="B541">
            <v>22107070</v>
          </cell>
          <cell r="C541" t="str">
            <v>OTTINGER</v>
          </cell>
          <cell r="D541" t="str">
            <v>EMILIEN</v>
          </cell>
          <cell r="E541">
            <v>3</v>
          </cell>
          <cell r="F541">
            <v>172</v>
          </cell>
          <cell r="G541">
            <v>65</v>
          </cell>
        </row>
        <row r="542">
          <cell r="B542">
            <v>22014390</v>
          </cell>
          <cell r="C542" t="str">
            <v>OUALDKADI</v>
          </cell>
          <cell r="D542" t="str">
            <v>SHIREL</v>
          </cell>
          <cell r="E542">
            <v>7</v>
          </cell>
          <cell r="F542">
            <v>160</v>
          </cell>
          <cell r="G542">
            <v>58</v>
          </cell>
        </row>
        <row r="543">
          <cell r="B543">
            <v>22106302</v>
          </cell>
          <cell r="C543" t="str">
            <v>OUDET</v>
          </cell>
          <cell r="D543" t="str">
            <v>OCÉANE</v>
          </cell>
          <cell r="E543">
            <v>6</v>
          </cell>
          <cell r="F543">
            <v>161</v>
          </cell>
          <cell r="G543">
            <v>50</v>
          </cell>
        </row>
        <row r="544">
          <cell r="B544">
            <v>22109340</v>
          </cell>
          <cell r="C544" t="str">
            <v>OUEDRAOGO--SEILLY</v>
          </cell>
          <cell r="D544" t="str">
            <v>NINA</v>
          </cell>
          <cell r="E544">
            <v>10</v>
          </cell>
          <cell r="F544">
            <v>186</v>
          </cell>
          <cell r="G544">
            <v>80</v>
          </cell>
        </row>
        <row r="545">
          <cell r="B545">
            <v>22118571</v>
          </cell>
          <cell r="C545" t="str">
            <v>OZDEMIR</v>
          </cell>
          <cell r="D545" t="str">
            <v>SELENA</v>
          </cell>
          <cell r="E545">
            <v>7</v>
          </cell>
          <cell r="F545">
            <v>162</v>
          </cell>
          <cell r="G545">
            <v>70</v>
          </cell>
        </row>
        <row r="546">
          <cell r="B546">
            <v>22111091</v>
          </cell>
          <cell r="C546" t="str">
            <v>PAGGIN</v>
          </cell>
          <cell r="D546" t="str">
            <v>THIBAUT</v>
          </cell>
          <cell r="E546">
            <v>10</v>
          </cell>
          <cell r="F546">
            <v>187</v>
          </cell>
          <cell r="G546">
            <v>82</v>
          </cell>
        </row>
        <row r="547">
          <cell r="B547">
            <v>22111380</v>
          </cell>
          <cell r="C547" t="str">
            <v>PAMART</v>
          </cell>
          <cell r="D547" t="str">
            <v>FLORIAN</v>
          </cell>
          <cell r="E547">
            <v>8</v>
          </cell>
          <cell r="F547">
            <v>182</v>
          </cell>
          <cell r="G547">
            <v>72</v>
          </cell>
        </row>
        <row r="548">
          <cell r="B548">
            <v>22111792</v>
          </cell>
          <cell r="C548" t="str">
            <v>PANSA</v>
          </cell>
          <cell r="D548" t="str">
            <v>FRANCHESCO</v>
          </cell>
          <cell r="E548">
            <v>1</v>
          </cell>
          <cell r="F548">
            <v>184</v>
          </cell>
          <cell r="G548">
            <v>73</v>
          </cell>
        </row>
        <row r="549">
          <cell r="B549">
            <v>22110649</v>
          </cell>
          <cell r="C549" t="str">
            <v>PARENA</v>
          </cell>
          <cell r="D549" t="str">
            <v>RAOUL</v>
          </cell>
          <cell r="E549">
            <v>5</v>
          </cell>
          <cell r="F549">
            <v>185</v>
          </cell>
          <cell r="G549">
            <v>77</v>
          </cell>
        </row>
        <row r="550">
          <cell r="B550">
            <v>22007234</v>
          </cell>
          <cell r="C550" t="str">
            <v>PARQUIER</v>
          </cell>
          <cell r="D550" t="str">
            <v>MARGO</v>
          </cell>
          <cell r="E550">
            <v>5</v>
          </cell>
          <cell r="F550" t="str">
            <v>ABI</v>
          </cell>
          <cell r="G550" t="str">
            <v>ABI</v>
          </cell>
        </row>
        <row r="551">
          <cell r="B551">
            <v>22015397</v>
          </cell>
          <cell r="C551" t="str">
            <v>PECHIN</v>
          </cell>
          <cell r="D551" t="str">
            <v>KYLIAN</v>
          </cell>
          <cell r="E551">
            <v>8</v>
          </cell>
          <cell r="F551">
            <v>175</v>
          </cell>
          <cell r="G551">
            <v>64</v>
          </cell>
        </row>
        <row r="552">
          <cell r="B552">
            <v>22113551</v>
          </cell>
          <cell r="C552" t="str">
            <v>PELAMATTI</v>
          </cell>
          <cell r="D552" t="str">
            <v>KATIE</v>
          </cell>
          <cell r="E552">
            <v>1</v>
          </cell>
          <cell r="F552">
            <v>163</v>
          </cell>
          <cell r="G552">
            <v>57</v>
          </cell>
        </row>
        <row r="553">
          <cell r="B553">
            <v>22110712</v>
          </cell>
          <cell r="C553" t="str">
            <v>PELKA</v>
          </cell>
          <cell r="D553" t="str">
            <v>EDWIN</v>
          </cell>
          <cell r="E553">
            <v>10</v>
          </cell>
          <cell r="F553">
            <v>177</v>
          </cell>
          <cell r="G553">
            <v>71</v>
          </cell>
        </row>
        <row r="554">
          <cell r="B554">
            <v>22111418</v>
          </cell>
          <cell r="C554" t="str">
            <v>PERINET</v>
          </cell>
          <cell r="D554" t="str">
            <v>MATTEO</v>
          </cell>
          <cell r="E554">
            <v>10</v>
          </cell>
          <cell r="F554">
            <v>180</v>
          </cell>
          <cell r="G554">
            <v>66</v>
          </cell>
        </row>
        <row r="555">
          <cell r="B555">
            <v>22015482</v>
          </cell>
          <cell r="C555" t="str">
            <v>PERNOT</v>
          </cell>
          <cell r="D555" t="str">
            <v>ANAÏS</v>
          </cell>
          <cell r="E555">
            <v>3</v>
          </cell>
          <cell r="F555">
            <v>177</v>
          </cell>
          <cell r="G555">
            <v>72</v>
          </cell>
        </row>
        <row r="556">
          <cell r="B556">
            <v>22108441</v>
          </cell>
          <cell r="C556" t="str">
            <v>PESCH</v>
          </cell>
          <cell r="D556" t="str">
            <v>KOLYA</v>
          </cell>
          <cell r="E556">
            <v>4</v>
          </cell>
          <cell r="F556">
            <v>178</v>
          </cell>
          <cell r="G556">
            <v>59</v>
          </cell>
        </row>
        <row r="557">
          <cell r="B557">
            <v>22011784</v>
          </cell>
          <cell r="C557" t="str">
            <v>PESTELARD</v>
          </cell>
          <cell r="D557" t="str">
            <v>LOUIS</v>
          </cell>
          <cell r="E557">
            <v>1</v>
          </cell>
          <cell r="F557">
            <v>166</v>
          </cell>
          <cell r="G557">
            <v>54</v>
          </cell>
        </row>
        <row r="558">
          <cell r="B558">
            <v>22105549</v>
          </cell>
          <cell r="C558" t="str">
            <v>PFLIMLIN</v>
          </cell>
          <cell r="D558" t="str">
            <v>LÉA</v>
          </cell>
          <cell r="E558">
            <v>10</v>
          </cell>
          <cell r="F558">
            <v>162</v>
          </cell>
          <cell r="G558">
            <v>51</v>
          </cell>
        </row>
        <row r="559">
          <cell r="B559">
            <v>22107987</v>
          </cell>
          <cell r="C559" t="str">
            <v>PHAL</v>
          </cell>
          <cell r="D559" t="str">
            <v>LAURYN</v>
          </cell>
          <cell r="E559">
            <v>6</v>
          </cell>
          <cell r="F559">
            <v>161</v>
          </cell>
          <cell r="G559">
            <v>48</v>
          </cell>
        </row>
        <row r="560">
          <cell r="B560">
            <v>22105268</v>
          </cell>
          <cell r="C560" t="str">
            <v>PIAZZON</v>
          </cell>
          <cell r="D560" t="str">
            <v>ROMAIN</v>
          </cell>
          <cell r="E560">
            <v>1</v>
          </cell>
          <cell r="F560">
            <v>180</v>
          </cell>
          <cell r="G560">
            <v>66</v>
          </cell>
        </row>
        <row r="561">
          <cell r="B561">
            <v>22107652</v>
          </cell>
          <cell r="C561" t="str">
            <v>PLOTZE</v>
          </cell>
          <cell r="D561" t="str">
            <v>TINO</v>
          </cell>
          <cell r="E561">
            <v>1</v>
          </cell>
          <cell r="F561">
            <v>183</v>
          </cell>
          <cell r="G561">
            <v>78</v>
          </cell>
        </row>
        <row r="562">
          <cell r="B562">
            <v>22109164</v>
          </cell>
          <cell r="C562" t="str">
            <v>POIRÉ</v>
          </cell>
          <cell r="D562" t="str">
            <v>LOÏS</v>
          </cell>
          <cell r="E562">
            <v>5</v>
          </cell>
          <cell r="F562">
            <v>184</v>
          </cell>
          <cell r="G562">
            <v>66</v>
          </cell>
        </row>
        <row r="563">
          <cell r="B563">
            <v>22010816</v>
          </cell>
          <cell r="C563" t="str">
            <v>PROVOT</v>
          </cell>
          <cell r="D563" t="str">
            <v>DAVID</v>
          </cell>
          <cell r="E563">
            <v>4</v>
          </cell>
          <cell r="F563" t="str">
            <v>ABI</v>
          </cell>
          <cell r="G563" t="str">
            <v>ABI</v>
          </cell>
        </row>
        <row r="564">
          <cell r="B564">
            <v>22004276</v>
          </cell>
          <cell r="C564" t="str">
            <v>PUGLIESE</v>
          </cell>
          <cell r="D564" t="str">
            <v>JOHANN</v>
          </cell>
          <cell r="E564">
            <v>1</v>
          </cell>
          <cell r="F564">
            <v>182</v>
          </cell>
          <cell r="G564">
            <v>65</v>
          </cell>
        </row>
        <row r="565">
          <cell r="B565">
            <v>22112317</v>
          </cell>
          <cell r="C565" t="str">
            <v>QUENAULT</v>
          </cell>
          <cell r="D565" t="str">
            <v>RAPHAEL</v>
          </cell>
          <cell r="E565">
            <v>3</v>
          </cell>
          <cell r="F565">
            <v>185</v>
          </cell>
          <cell r="G565">
            <v>70</v>
          </cell>
        </row>
        <row r="566">
          <cell r="B566">
            <v>22007307</v>
          </cell>
          <cell r="C566" t="str">
            <v>RACON</v>
          </cell>
          <cell r="D566" t="str">
            <v>SAMUEL</v>
          </cell>
          <cell r="E566">
            <v>7</v>
          </cell>
          <cell r="F566">
            <v>175</v>
          </cell>
          <cell r="G566">
            <v>105</v>
          </cell>
        </row>
        <row r="567">
          <cell r="B567">
            <v>22003012</v>
          </cell>
          <cell r="C567" t="str">
            <v>RAFFIN</v>
          </cell>
          <cell r="D567" t="str">
            <v>JULIEN</v>
          </cell>
          <cell r="E567">
            <v>8</v>
          </cell>
          <cell r="F567">
            <v>178</v>
          </cell>
          <cell r="G567">
            <v>74</v>
          </cell>
        </row>
        <row r="568">
          <cell r="B568">
            <v>22005264</v>
          </cell>
          <cell r="C568" t="str">
            <v>RAMBOARISON-LALAO</v>
          </cell>
          <cell r="D568" t="str">
            <v>LIVA</v>
          </cell>
          <cell r="E568">
            <v>10</v>
          </cell>
          <cell r="F568">
            <v>180</v>
          </cell>
          <cell r="G568">
            <v>77</v>
          </cell>
        </row>
        <row r="569">
          <cell r="B569">
            <v>22110279</v>
          </cell>
          <cell r="C569" t="str">
            <v>RAOMERISON RAZAFINIMANANA</v>
          </cell>
          <cell r="D569" t="str">
            <v>DAVID</v>
          </cell>
          <cell r="E569">
            <v>9</v>
          </cell>
          <cell r="F569">
            <v>166</v>
          </cell>
          <cell r="G569">
            <v>57</v>
          </cell>
        </row>
        <row r="570">
          <cell r="B570">
            <v>22114024</v>
          </cell>
          <cell r="C570" t="str">
            <v>RAPPOLD</v>
          </cell>
          <cell r="D570" t="str">
            <v>OCEANE</v>
          </cell>
          <cell r="E570">
            <v>7</v>
          </cell>
          <cell r="F570">
            <v>159</v>
          </cell>
          <cell r="G570">
            <v>59</v>
          </cell>
        </row>
        <row r="571">
          <cell r="B571">
            <v>22009681</v>
          </cell>
          <cell r="C571" t="str">
            <v>RASSON</v>
          </cell>
          <cell r="D571" t="str">
            <v>MARIE</v>
          </cell>
          <cell r="E571">
            <v>7</v>
          </cell>
          <cell r="F571" t="str">
            <v>ABI</v>
          </cell>
          <cell r="G571" t="str">
            <v>ABI</v>
          </cell>
        </row>
        <row r="572">
          <cell r="B572">
            <v>22111832</v>
          </cell>
          <cell r="C572" t="str">
            <v>RATTIER</v>
          </cell>
          <cell r="D572" t="str">
            <v>LUCAS</v>
          </cell>
          <cell r="E572">
            <v>7</v>
          </cell>
          <cell r="F572">
            <v>174</v>
          </cell>
          <cell r="G572">
            <v>68</v>
          </cell>
        </row>
        <row r="573">
          <cell r="B573">
            <v>22017022</v>
          </cell>
          <cell r="C573" t="str">
            <v>RAZEM</v>
          </cell>
          <cell r="D573" t="str">
            <v>RAYAN</v>
          </cell>
          <cell r="E573">
            <v>10</v>
          </cell>
          <cell r="F573">
            <v>180</v>
          </cell>
          <cell r="G573">
            <v>69</v>
          </cell>
        </row>
        <row r="574">
          <cell r="B574">
            <v>22108160</v>
          </cell>
          <cell r="C574" t="str">
            <v>REGNERY</v>
          </cell>
          <cell r="D574" t="str">
            <v>TOM</v>
          </cell>
          <cell r="E574">
            <v>7</v>
          </cell>
          <cell r="F574" t="str">
            <v>ABI</v>
          </cell>
          <cell r="G574" t="str">
            <v>ABI</v>
          </cell>
        </row>
        <row r="575">
          <cell r="B575">
            <v>22002432</v>
          </cell>
          <cell r="C575" t="str">
            <v>REICHEL</v>
          </cell>
          <cell r="D575" t="str">
            <v>DESIREE</v>
          </cell>
          <cell r="E575">
            <v>4</v>
          </cell>
          <cell r="F575" t="str">
            <v>ABI</v>
          </cell>
          <cell r="G575" t="str">
            <v>ABI</v>
          </cell>
        </row>
        <row r="576">
          <cell r="B576">
            <v>21815151</v>
          </cell>
          <cell r="C576" t="str">
            <v>REIMAN BARRANTES</v>
          </cell>
          <cell r="D576" t="str">
            <v>AMANDA</v>
          </cell>
          <cell r="E576">
            <v>5</v>
          </cell>
          <cell r="F576" t="str">
            <v>ABI</v>
          </cell>
          <cell r="G576" t="str">
            <v>ABI</v>
          </cell>
        </row>
        <row r="577">
          <cell r="B577">
            <v>22110611</v>
          </cell>
          <cell r="C577" t="str">
            <v>REIMINGER</v>
          </cell>
          <cell r="D577" t="str">
            <v>BENJAMIN</v>
          </cell>
          <cell r="E577">
            <v>8</v>
          </cell>
          <cell r="F577">
            <v>195</v>
          </cell>
          <cell r="G577">
            <v>64</v>
          </cell>
        </row>
        <row r="578">
          <cell r="B578">
            <v>22106277</v>
          </cell>
          <cell r="C578" t="str">
            <v>REUTENAUER</v>
          </cell>
          <cell r="D578" t="str">
            <v>ROMAIN</v>
          </cell>
          <cell r="E578">
            <v>9</v>
          </cell>
          <cell r="F578">
            <v>180</v>
          </cell>
          <cell r="G578">
            <v>65</v>
          </cell>
        </row>
        <row r="579">
          <cell r="B579">
            <v>22108113</v>
          </cell>
          <cell r="C579" t="str">
            <v>REZICINER</v>
          </cell>
          <cell r="D579" t="str">
            <v>LISA</v>
          </cell>
          <cell r="E579">
            <v>2</v>
          </cell>
          <cell r="F579" t="str">
            <v>ABI</v>
          </cell>
          <cell r="G579" t="str">
            <v>ABI</v>
          </cell>
        </row>
        <row r="580">
          <cell r="B580">
            <v>22110242</v>
          </cell>
          <cell r="C580" t="str">
            <v>RIBEIRO</v>
          </cell>
          <cell r="D580" t="str">
            <v>HUGO</v>
          </cell>
          <cell r="E580">
            <v>1</v>
          </cell>
          <cell r="F580">
            <v>171</v>
          </cell>
          <cell r="G580">
            <v>66</v>
          </cell>
        </row>
        <row r="581">
          <cell r="B581">
            <v>22108294</v>
          </cell>
          <cell r="C581" t="str">
            <v>RINCKEL</v>
          </cell>
          <cell r="D581" t="str">
            <v>CORENTIN</v>
          </cell>
          <cell r="E581">
            <v>6</v>
          </cell>
          <cell r="F581">
            <v>166</v>
          </cell>
          <cell r="G581">
            <v>61</v>
          </cell>
        </row>
        <row r="582">
          <cell r="B582">
            <v>22010303</v>
          </cell>
          <cell r="C582" t="str">
            <v>RITTER</v>
          </cell>
          <cell r="D582" t="str">
            <v>JESSY</v>
          </cell>
          <cell r="E582">
            <v>3</v>
          </cell>
          <cell r="F582" t="str">
            <v>ABI</v>
          </cell>
          <cell r="G582" t="str">
            <v>ABI</v>
          </cell>
        </row>
        <row r="583">
          <cell r="B583">
            <v>22104387</v>
          </cell>
          <cell r="C583" t="str">
            <v>RITZENTHALER</v>
          </cell>
          <cell r="D583" t="str">
            <v>EVA</v>
          </cell>
          <cell r="E583">
            <v>3</v>
          </cell>
          <cell r="F583">
            <v>177</v>
          </cell>
          <cell r="G583">
            <v>63</v>
          </cell>
        </row>
        <row r="584">
          <cell r="B584">
            <v>22107627</v>
          </cell>
          <cell r="C584" t="str">
            <v>RIVERA</v>
          </cell>
          <cell r="D584" t="str">
            <v>JONATHAN</v>
          </cell>
          <cell r="E584">
            <v>7</v>
          </cell>
          <cell r="F584">
            <v>173</v>
          </cell>
          <cell r="G584">
            <v>62</v>
          </cell>
        </row>
        <row r="585">
          <cell r="B585">
            <v>22108513</v>
          </cell>
          <cell r="C585" t="str">
            <v>RIVIERE</v>
          </cell>
          <cell r="D585" t="str">
            <v>GABRIEL</v>
          </cell>
          <cell r="E585">
            <v>10</v>
          </cell>
          <cell r="F585">
            <v>181</v>
          </cell>
          <cell r="G585">
            <v>59</v>
          </cell>
        </row>
        <row r="586">
          <cell r="B586">
            <v>22100223</v>
          </cell>
          <cell r="C586" t="str">
            <v>RODIER</v>
          </cell>
          <cell r="D586" t="str">
            <v>BORIS</v>
          </cell>
          <cell r="E586">
            <v>7</v>
          </cell>
          <cell r="F586">
            <v>174</v>
          </cell>
          <cell r="G586">
            <v>62</v>
          </cell>
        </row>
        <row r="587">
          <cell r="B587">
            <v>22108777</v>
          </cell>
          <cell r="C587" t="str">
            <v>ROECKLIN</v>
          </cell>
          <cell r="D587" t="str">
            <v>SANTIAGO</v>
          </cell>
          <cell r="E587">
            <v>8</v>
          </cell>
          <cell r="F587">
            <v>173</v>
          </cell>
          <cell r="G587">
            <v>58</v>
          </cell>
        </row>
        <row r="588">
          <cell r="B588">
            <v>22015109</v>
          </cell>
          <cell r="C588" t="str">
            <v>ROGOL</v>
          </cell>
          <cell r="D588" t="str">
            <v>ANDERSON</v>
          </cell>
          <cell r="E588">
            <v>7</v>
          </cell>
          <cell r="F588">
            <v>177</v>
          </cell>
          <cell r="G588">
            <v>95</v>
          </cell>
        </row>
        <row r="589">
          <cell r="B589">
            <v>22000279</v>
          </cell>
          <cell r="C589" t="str">
            <v>ROMANO</v>
          </cell>
          <cell r="D589" t="str">
            <v>BASTIEN</v>
          </cell>
          <cell r="E589">
            <v>7</v>
          </cell>
          <cell r="F589">
            <v>184</v>
          </cell>
          <cell r="G589">
            <v>72</v>
          </cell>
        </row>
        <row r="590">
          <cell r="B590">
            <v>21905808</v>
          </cell>
          <cell r="C590" t="str">
            <v>ROOS</v>
          </cell>
          <cell r="D590" t="str">
            <v>LOU-MAAIA</v>
          </cell>
          <cell r="E590">
            <v>1</v>
          </cell>
          <cell r="F590">
            <v>161</v>
          </cell>
          <cell r="G590">
            <v>54</v>
          </cell>
        </row>
        <row r="591">
          <cell r="B591">
            <v>22000641</v>
          </cell>
          <cell r="C591" t="str">
            <v>ROSENBERG</v>
          </cell>
          <cell r="D591" t="str">
            <v>ROBERTO</v>
          </cell>
          <cell r="E591">
            <v>3</v>
          </cell>
          <cell r="F591" t="str">
            <v>ABI</v>
          </cell>
          <cell r="G591" t="str">
            <v>ABI</v>
          </cell>
        </row>
        <row r="592">
          <cell r="B592">
            <v>21910456</v>
          </cell>
          <cell r="C592" t="str">
            <v>ROTH</v>
          </cell>
          <cell r="D592" t="str">
            <v>LUCAS</v>
          </cell>
          <cell r="E592">
            <v>10</v>
          </cell>
          <cell r="F592" t="str">
            <v>ABI</v>
          </cell>
          <cell r="G592" t="str">
            <v>ABI</v>
          </cell>
        </row>
        <row r="593">
          <cell r="B593">
            <v>22106800</v>
          </cell>
          <cell r="C593" t="str">
            <v>ROTH</v>
          </cell>
          <cell r="D593" t="str">
            <v>NICOLAS</v>
          </cell>
          <cell r="E593">
            <v>7</v>
          </cell>
          <cell r="F593">
            <v>182</v>
          </cell>
          <cell r="G593">
            <v>84</v>
          </cell>
        </row>
        <row r="594">
          <cell r="B594">
            <v>22103564</v>
          </cell>
          <cell r="C594" t="str">
            <v>RUCH</v>
          </cell>
          <cell r="D594" t="str">
            <v>DAVID</v>
          </cell>
          <cell r="E594">
            <v>1</v>
          </cell>
          <cell r="F594">
            <v>180</v>
          </cell>
          <cell r="G594">
            <v>62</v>
          </cell>
        </row>
        <row r="595">
          <cell r="B595">
            <v>22111723</v>
          </cell>
          <cell r="C595" t="str">
            <v>RUCH</v>
          </cell>
          <cell r="D595" t="str">
            <v>VICTOR</v>
          </cell>
          <cell r="E595">
            <v>3</v>
          </cell>
          <cell r="F595">
            <v>172</v>
          </cell>
          <cell r="G595">
            <v>58</v>
          </cell>
        </row>
        <row r="596">
          <cell r="B596">
            <v>22103794</v>
          </cell>
          <cell r="C596" t="str">
            <v>RUHL</v>
          </cell>
          <cell r="D596" t="str">
            <v>ELYNE</v>
          </cell>
          <cell r="E596">
            <v>10</v>
          </cell>
          <cell r="F596">
            <v>163</v>
          </cell>
          <cell r="G596">
            <v>55</v>
          </cell>
        </row>
        <row r="597">
          <cell r="B597">
            <v>22010546</v>
          </cell>
          <cell r="C597" t="str">
            <v>SAADALLAH</v>
          </cell>
          <cell r="D597" t="str">
            <v>ASSAN</v>
          </cell>
          <cell r="E597">
            <v>6</v>
          </cell>
          <cell r="F597" t="str">
            <v>ABI</v>
          </cell>
          <cell r="G597" t="str">
            <v>ABI</v>
          </cell>
        </row>
        <row r="598">
          <cell r="B598">
            <v>22109241</v>
          </cell>
          <cell r="C598" t="str">
            <v>SADERI</v>
          </cell>
          <cell r="D598" t="str">
            <v>BRUNO</v>
          </cell>
          <cell r="E598">
            <v>1</v>
          </cell>
          <cell r="F598">
            <v>189</v>
          </cell>
          <cell r="G598">
            <v>85</v>
          </cell>
        </row>
        <row r="599">
          <cell r="B599">
            <v>22117906</v>
          </cell>
          <cell r="C599" t="str">
            <v>SADIKI</v>
          </cell>
          <cell r="D599" t="str">
            <v>VALDON</v>
          </cell>
          <cell r="E599">
            <v>10</v>
          </cell>
          <cell r="F599">
            <v>179</v>
          </cell>
          <cell r="G599">
            <v>67</v>
          </cell>
        </row>
        <row r="600">
          <cell r="B600">
            <v>22108557</v>
          </cell>
          <cell r="C600" t="str">
            <v>SAID</v>
          </cell>
          <cell r="D600" t="str">
            <v>GABRIEL</v>
          </cell>
          <cell r="E600">
            <v>9</v>
          </cell>
          <cell r="F600">
            <v>183</v>
          </cell>
          <cell r="G600">
            <v>74</v>
          </cell>
        </row>
        <row r="601">
          <cell r="B601">
            <v>22011330</v>
          </cell>
          <cell r="C601" t="str">
            <v>SANTORO</v>
          </cell>
          <cell r="D601" t="str">
            <v>BASILE</v>
          </cell>
          <cell r="E601">
            <v>4</v>
          </cell>
          <cell r="F601" t="str">
            <v>ABI</v>
          </cell>
          <cell r="G601" t="str">
            <v>ABI</v>
          </cell>
        </row>
        <row r="602">
          <cell r="B602">
            <v>22110341</v>
          </cell>
          <cell r="C602" t="str">
            <v>SAOUI</v>
          </cell>
          <cell r="D602" t="str">
            <v>ACHRAF</v>
          </cell>
          <cell r="E602">
            <v>8</v>
          </cell>
          <cell r="F602" t="str">
            <v>ABI</v>
          </cell>
          <cell r="G602" t="str">
            <v>ABI</v>
          </cell>
        </row>
        <row r="603">
          <cell r="B603">
            <v>22002388</v>
          </cell>
          <cell r="C603" t="str">
            <v>SARAFALY</v>
          </cell>
          <cell r="D603" t="str">
            <v>GAUTIER</v>
          </cell>
          <cell r="E603">
            <v>5</v>
          </cell>
          <cell r="F603">
            <v>174</v>
          </cell>
          <cell r="G603">
            <v>78</v>
          </cell>
        </row>
        <row r="604">
          <cell r="B604">
            <v>22104247</v>
          </cell>
          <cell r="C604" t="str">
            <v>SARRAS</v>
          </cell>
          <cell r="D604" t="str">
            <v>NOLAN</v>
          </cell>
          <cell r="E604">
            <v>7</v>
          </cell>
          <cell r="F604">
            <v>180</v>
          </cell>
          <cell r="G604">
            <v>68</v>
          </cell>
        </row>
        <row r="605">
          <cell r="B605">
            <v>21910242</v>
          </cell>
          <cell r="C605" t="str">
            <v>SASORITH</v>
          </cell>
          <cell r="D605" t="str">
            <v>PATIPHANE</v>
          </cell>
          <cell r="E605">
            <v>7</v>
          </cell>
          <cell r="F605">
            <v>185</v>
          </cell>
          <cell r="G605">
            <v>89</v>
          </cell>
        </row>
        <row r="606">
          <cell r="B606">
            <v>22017400</v>
          </cell>
          <cell r="C606" t="str">
            <v>SASORITH</v>
          </cell>
          <cell r="D606" t="str">
            <v>TAO-FIK</v>
          </cell>
          <cell r="E606">
            <v>10</v>
          </cell>
          <cell r="F606" t="str">
            <v>ABI</v>
          </cell>
          <cell r="G606" t="str">
            <v>ABI</v>
          </cell>
        </row>
        <row r="607">
          <cell r="B607">
            <v>22113056</v>
          </cell>
          <cell r="C607" t="str">
            <v>SAUTER</v>
          </cell>
          <cell r="D607" t="str">
            <v>ELISE</v>
          </cell>
          <cell r="E607">
            <v>1</v>
          </cell>
          <cell r="F607">
            <v>165</v>
          </cell>
          <cell r="G607">
            <v>61</v>
          </cell>
        </row>
        <row r="608">
          <cell r="B608">
            <v>21910480</v>
          </cell>
          <cell r="C608" t="str">
            <v>SCHATZ</v>
          </cell>
          <cell r="D608" t="str">
            <v>ANTONIN</v>
          </cell>
          <cell r="E608">
            <v>3</v>
          </cell>
          <cell r="F608" t="str">
            <v>ABI</v>
          </cell>
          <cell r="G608" t="str">
            <v>ABI</v>
          </cell>
        </row>
        <row r="609">
          <cell r="B609">
            <v>21909938</v>
          </cell>
          <cell r="C609" t="str">
            <v>SCHAUB</v>
          </cell>
          <cell r="D609" t="str">
            <v>TRISTAN</v>
          </cell>
          <cell r="E609">
            <v>3</v>
          </cell>
          <cell r="F609" t="str">
            <v>ABI</v>
          </cell>
          <cell r="G609" t="str">
            <v>ABI</v>
          </cell>
        </row>
        <row r="610">
          <cell r="B610">
            <v>22105018</v>
          </cell>
          <cell r="C610" t="str">
            <v>SCHAULY</v>
          </cell>
          <cell r="D610" t="str">
            <v>LUCAS</v>
          </cell>
          <cell r="E610">
            <v>3</v>
          </cell>
          <cell r="F610">
            <v>171</v>
          </cell>
          <cell r="G610">
            <v>54</v>
          </cell>
        </row>
        <row r="611">
          <cell r="B611">
            <v>22105333</v>
          </cell>
          <cell r="C611" t="str">
            <v>SCHENHERR</v>
          </cell>
          <cell r="D611" t="str">
            <v>TÉO</v>
          </cell>
          <cell r="E611">
            <v>7</v>
          </cell>
          <cell r="F611">
            <v>172</v>
          </cell>
          <cell r="G611">
            <v>53</v>
          </cell>
        </row>
        <row r="612">
          <cell r="B612">
            <v>22009118</v>
          </cell>
          <cell r="C612" t="str">
            <v>SCHEUER</v>
          </cell>
          <cell r="D612" t="str">
            <v>JADE</v>
          </cell>
          <cell r="E612">
            <v>5</v>
          </cell>
          <cell r="F612">
            <v>166</v>
          </cell>
          <cell r="G612">
            <v>55</v>
          </cell>
        </row>
        <row r="613">
          <cell r="B613">
            <v>22010980</v>
          </cell>
          <cell r="C613" t="str">
            <v>SCHICKEL</v>
          </cell>
          <cell r="D613" t="str">
            <v>YANN</v>
          </cell>
          <cell r="E613">
            <v>3</v>
          </cell>
          <cell r="F613">
            <v>181</v>
          </cell>
          <cell r="G613">
            <v>64</v>
          </cell>
        </row>
        <row r="614">
          <cell r="B614">
            <v>22002365</v>
          </cell>
          <cell r="C614" t="str">
            <v>SCHINDELMEYER</v>
          </cell>
          <cell r="D614" t="str">
            <v>YANIS</v>
          </cell>
          <cell r="E614">
            <v>3</v>
          </cell>
          <cell r="F614" t="str">
            <v>ABI</v>
          </cell>
          <cell r="G614" t="str">
            <v>ABI</v>
          </cell>
        </row>
        <row r="615">
          <cell r="B615">
            <v>22005569</v>
          </cell>
          <cell r="C615" t="str">
            <v>SCHMID</v>
          </cell>
          <cell r="D615" t="str">
            <v>ANGELIKA</v>
          </cell>
          <cell r="E615">
            <v>3</v>
          </cell>
          <cell r="F615" t="str">
            <v>ABI</v>
          </cell>
          <cell r="G615" t="str">
            <v>ABI</v>
          </cell>
        </row>
        <row r="616">
          <cell r="B616">
            <v>22006231</v>
          </cell>
          <cell r="C616" t="str">
            <v>SCHMITT</v>
          </cell>
          <cell r="D616" t="str">
            <v>ARNO</v>
          </cell>
          <cell r="E616">
            <v>4</v>
          </cell>
          <cell r="F616">
            <v>185</v>
          </cell>
          <cell r="G616">
            <v>78</v>
          </cell>
        </row>
        <row r="617">
          <cell r="B617">
            <v>22110450</v>
          </cell>
          <cell r="C617" t="str">
            <v>SCHMITT</v>
          </cell>
          <cell r="D617" t="str">
            <v>ELIAN</v>
          </cell>
          <cell r="E617">
            <v>6</v>
          </cell>
          <cell r="F617">
            <v>176</v>
          </cell>
          <cell r="G617">
            <v>75</v>
          </cell>
        </row>
        <row r="618">
          <cell r="B618">
            <v>22013186</v>
          </cell>
          <cell r="C618" t="str">
            <v>SCHMITT</v>
          </cell>
          <cell r="D618" t="str">
            <v>ELODIE</v>
          </cell>
          <cell r="E618">
            <v>1</v>
          </cell>
          <cell r="F618" t="str">
            <v>ABI</v>
          </cell>
          <cell r="G618" t="str">
            <v>ABI</v>
          </cell>
        </row>
        <row r="619">
          <cell r="B619">
            <v>22112329</v>
          </cell>
          <cell r="C619" t="str">
            <v>SCHNEIDER</v>
          </cell>
          <cell r="D619" t="str">
            <v>INES</v>
          </cell>
          <cell r="E619">
            <v>7</v>
          </cell>
          <cell r="F619">
            <v>162</v>
          </cell>
          <cell r="G619">
            <v>59</v>
          </cell>
        </row>
        <row r="620">
          <cell r="B620">
            <v>22118208</v>
          </cell>
          <cell r="C620" t="str">
            <v>SCHNEIDER</v>
          </cell>
          <cell r="D620" t="str">
            <v>MATTHIEU</v>
          </cell>
          <cell r="E620">
            <v>3</v>
          </cell>
          <cell r="F620">
            <v>177</v>
          </cell>
          <cell r="G620">
            <v>63</v>
          </cell>
        </row>
        <row r="621">
          <cell r="B621">
            <v>22107678</v>
          </cell>
          <cell r="C621" t="str">
            <v>SCHNEIDER</v>
          </cell>
          <cell r="D621" t="str">
            <v>ROMAIN</v>
          </cell>
          <cell r="E621">
            <v>6</v>
          </cell>
          <cell r="F621">
            <v>188</v>
          </cell>
          <cell r="G621">
            <v>76</v>
          </cell>
        </row>
        <row r="622">
          <cell r="B622">
            <v>21907489</v>
          </cell>
          <cell r="C622" t="str">
            <v>SCHNEIDERLIN</v>
          </cell>
          <cell r="D622" t="str">
            <v>JORDAN</v>
          </cell>
          <cell r="E622">
            <v>1</v>
          </cell>
          <cell r="F622" t="str">
            <v>ABI</v>
          </cell>
          <cell r="G622" t="str">
            <v>ABI</v>
          </cell>
        </row>
        <row r="623">
          <cell r="B623">
            <v>22001342</v>
          </cell>
          <cell r="C623" t="str">
            <v>SCHNELLER</v>
          </cell>
          <cell r="D623" t="str">
            <v>ARTHUR</v>
          </cell>
          <cell r="E623">
            <v>5</v>
          </cell>
          <cell r="F623" t="str">
            <v>ABI</v>
          </cell>
          <cell r="G623" t="str">
            <v>ABI</v>
          </cell>
        </row>
        <row r="624">
          <cell r="B624">
            <v>22104960</v>
          </cell>
          <cell r="C624" t="str">
            <v>SCHOENEBECK</v>
          </cell>
          <cell r="D624" t="str">
            <v>MATHÉO</v>
          </cell>
          <cell r="E624">
            <v>7</v>
          </cell>
          <cell r="F624">
            <v>179</v>
          </cell>
          <cell r="G624">
            <v>86</v>
          </cell>
        </row>
        <row r="625">
          <cell r="B625">
            <v>22106861</v>
          </cell>
          <cell r="C625" t="str">
            <v>SCHOEPFER</v>
          </cell>
          <cell r="D625" t="str">
            <v>ADRIEN</v>
          </cell>
          <cell r="E625">
            <v>1</v>
          </cell>
          <cell r="F625">
            <v>173</v>
          </cell>
          <cell r="G625">
            <v>66</v>
          </cell>
        </row>
        <row r="626">
          <cell r="B626">
            <v>22113336</v>
          </cell>
          <cell r="C626" t="str">
            <v>SCHUBNEL</v>
          </cell>
          <cell r="D626" t="str">
            <v>VICTOR</v>
          </cell>
          <cell r="E626">
            <v>2</v>
          </cell>
          <cell r="F626" t="str">
            <v>ABI</v>
          </cell>
          <cell r="G626" t="str">
            <v>ABI</v>
          </cell>
        </row>
        <row r="627">
          <cell r="B627">
            <v>22103880</v>
          </cell>
          <cell r="C627" t="str">
            <v>SCHUMACHER</v>
          </cell>
          <cell r="D627" t="str">
            <v>ANTOINE</v>
          </cell>
          <cell r="E627">
            <v>9</v>
          </cell>
          <cell r="F627">
            <v>170</v>
          </cell>
          <cell r="G627">
            <v>51</v>
          </cell>
        </row>
        <row r="628">
          <cell r="B628">
            <v>22115076</v>
          </cell>
          <cell r="C628" t="str">
            <v>SCHUPP</v>
          </cell>
          <cell r="D628" t="str">
            <v>ARTHUR</v>
          </cell>
          <cell r="E628">
            <v>7</v>
          </cell>
          <cell r="F628">
            <v>195</v>
          </cell>
          <cell r="G628">
            <v>89</v>
          </cell>
        </row>
        <row r="629">
          <cell r="B629">
            <v>22014833</v>
          </cell>
          <cell r="C629" t="str">
            <v>SCHUSTER</v>
          </cell>
          <cell r="D629" t="str">
            <v>GÉRALD</v>
          </cell>
          <cell r="E629">
            <v>5</v>
          </cell>
          <cell r="F629" t="str">
            <v>ABI</v>
          </cell>
          <cell r="G629" t="str">
            <v>ABI</v>
          </cell>
        </row>
        <row r="630">
          <cell r="B630">
            <v>22109168</v>
          </cell>
          <cell r="C630" t="str">
            <v>SCHWARTZ</v>
          </cell>
          <cell r="D630" t="str">
            <v>SAMUEL</v>
          </cell>
          <cell r="E630">
            <v>8</v>
          </cell>
          <cell r="F630">
            <v>182</v>
          </cell>
          <cell r="G630">
            <v>74</v>
          </cell>
        </row>
        <row r="631">
          <cell r="B631">
            <v>22110878</v>
          </cell>
          <cell r="C631" t="str">
            <v>SCHWARTZ</v>
          </cell>
          <cell r="D631" t="str">
            <v>SIMON</v>
          </cell>
          <cell r="E631">
            <v>6</v>
          </cell>
          <cell r="F631">
            <v>189</v>
          </cell>
          <cell r="G631">
            <v>75</v>
          </cell>
        </row>
        <row r="632">
          <cell r="B632">
            <v>22117694</v>
          </cell>
          <cell r="C632" t="str">
            <v>SELLIER</v>
          </cell>
          <cell r="D632" t="str">
            <v>ANATOLE</v>
          </cell>
          <cell r="E632">
            <v>8</v>
          </cell>
          <cell r="F632">
            <v>182</v>
          </cell>
          <cell r="G632">
            <v>73</v>
          </cell>
        </row>
        <row r="633">
          <cell r="B633">
            <v>22112375</v>
          </cell>
          <cell r="C633" t="str">
            <v>SENTURK</v>
          </cell>
          <cell r="D633" t="str">
            <v>ALEXIS</v>
          </cell>
          <cell r="E633">
            <v>3</v>
          </cell>
          <cell r="F633">
            <v>181</v>
          </cell>
          <cell r="G633">
            <v>71</v>
          </cell>
        </row>
        <row r="634">
          <cell r="B634">
            <v>22105317</v>
          </cell>
          <cell r="C634" t="str">
            <v>SÉRY</v>
          </cell>
          <cell r="D634" t="str">
            <v>LUCAS</v>
          </cell>
          <cell r="E634">
            <v>6</v>
          </cell>
          <cell r="F634">
            <v>175</v>
          </cell>
          <cell r="G634">
            <v>83</v>
          </cell>
        </row>
        <row r="635">
          <cell r="B635">
            <v>21904341</v>
          </cell>
          <cell r="C635" t="str">
            <v>SHARIFI TAFRESHI</v>
          </cell>
          <cell r="D635" t="str">
            <v>ALEXANDRE</v>
          </cell>
          <cell r="E635">
            <v>7</v>
          </cell>
          <cell r="F635">
            <v>185</v>
          </cell>
          <cell r="G635">
            <v>74</v>
          </cell>
        </row>
        <row r="636">
          <cell r="B636">
            <v>22110132</v>
          </cell>
          <cell r="C636" t="str">
            <v>SILBERNAGEL</v>
          </cell>
          <cell r="D636" t="str">
            <v>MATTHIAS</v>
          </cell>
          <cell r="E636">
            <v>6</v>
          </cell>
          <cell r="F636" t="str">
            <v>ABI</v>
          </cell>
          <cell r="G636" t="str">
            <v>ABI</v>
          </cell>
        </row>
        <row r="637">
          <cell r="B637">
            <v>22011389</v>
          </cell>
          <cell r="C637" t="str">
            <v>SIMON</v>
          </cell>
          <cell r="D637" t="str">
            <v>EMMA</v>
          </cell>
          <cell r="E637">
            <v>3</v>
          </cell>
          <cell r="F637">
            <v>162</v>
          </cell>
          <cell r="G637">
            <v>69</v>
          </cell>
        </row>
        <row r="638">
          <cell r="B638">
            <v>22119606</v>
          </cell>
          <cell r="C638" t="str">
            <v>SIMON</v>
          </cell>
          <cell r="D638" t="str">
            <v>LÉNA</v>
          </cell>
          <cell r="E638">
            <v>6</v>
          </cell>
          <cell r="F638">
            <v>176</v>
          </cell>
          <cell r="G638">
            <v>77</v>
          </cell>
        </row>
        <row r="639">
          <cell r="B639">
            <v>22108875</v>
          </cell>
          <cell r="C639" t="str">
            <v>SIMON</v>
          </cell>
          <cell r="D639" t="str">
            <v>MARIE</v>
          </cell>
          <cell r="E639">
            <v>7</v>
          </cell>
          <cell r="F639">
            <v>160</v>
          </cell>
          <cell r="G639">
            <v>65</v>
          </cell>
        </row>
        <row r="640">
          <cell r="B640">
            <v>22005248</v>
          </cell>
          <cell r="C640" t="str">
            <v>SINA</v>
          </cell>
          <cell r="D640" t="str">
            <v>JEAN-NICOLAS</v>
          </cell>
          <cell r="E640">
            <v>3</v>
          </cell>
          <cell r="F640" t="str">
            <v>ABI</v>
          </cell>
          <cell r="G640" t="str">
            <v>ABI</v>
          </cell>
        </row>
        <row r="641">
          <cell r="B641">
            <v>22109191</v>
          </cell>
          <cell r="C641" t="str">
            <v>SISSOKO</v>
          </cell>
          <cell r="D641" t="str">
            <v>MAÏMOUNA</v>
          </cell>
          <cell r="E641">
            <v>1</v>
          </cell>
          <cell r="F641">
            <v>168</v>
          </cell>
          <cell r="G641">
            <v>54</v>
          </cell>
        </row>
        <row r="642">
          <cell r="B642">
            <v>22105468</v>
          </cell>
          <cell r="C642" t="str">
            <v>SITTLER</v>
          </cell>
          <cell r="D642" t="str">
            <v>LÉO</v>
          </cell>
          <cell r="E642">
            <v>10</v>
          </cell>
          <cell r="F642">
            <v>172</v>
          </cell>
          <cell r="G642">
            <v>73</v>
          </cell>
        </row>
        <row r="643">
          <cell r="B643">
            <v>22115731</v>
          </cell>
          <cell r="C643" t="str">
            <v>SOENE</v>
          </cell>
          <cell r="D643" t="str">
            <v>LOÏC</v>
          </cell>
          <cell r="E643">
            <v>6</v>
          </cell>
          <cell r="F643">
            <v>181</v>
          </cell>
          <cell r="G643">
            <v>72</v>
          </cell>
        </row>
        <row r="644">
          <cell r="B644">
            <v>22013767</v>
          </cell>
          <cell r="C644" t="str">
            <v>SONNTAG</v>
          </cell>
          <cell r="D644" t="str">
            <v>LOÏS</v>
          </cell>
          <cell r="E644">
            <v>1</v>
          </cell>
          <cell r="F644">
            <v>184</v>
          </cell>
          <cell r="G644">
            <v>72</v>
          </cell>
        </row>
        <row r="645">
          <cell r="B645">
            <v>22100339</v>
          </cell>
          <cell r="C645" t="str">
            <v>SOUANE</v>
          </cell>
          <cell r="D645" t="str">
            <v>MOHAMED</v>
          </cell>
          <cell r="E645">
            <v>6</v>
          </cell>
          <cell r="F645">
            <v>170</v>
          </cell>
          <cell r="G645">
            <v>53</v>
          </cell>
        </row>
        <row r="646">
          <cell r="B646">
            <v>22106703</v>
          </cell>
          <cell r="C646" t="str">
            <v>SPEISSER</v>
          </cell>
          <cell r="D646" t="str">
            <v>LOUIS</v>
          </cell>
          <cell r="E646">
            <v>6</v>
          </cell>
          <cell r="F646">
            <v>182</v>
          </cell>
          <cell r="G646">
            <v>77</v>
          </cell>
        </row>
        <row r="647">
          <cell r="B647">
            <v>22006191</v>
          </cell>
          <cell r="C647" t="str">
            <v>SPIEGEL</v>
          </cell>
          <cell r="D647" t="str">
            <v>MAÏCKEL</v>
          </cell>
          <cell r="E647">
            <v>5</v>
          </cell>
          <cell r="F647">
            <v>182</v>
          </cell>
          <cell r="G647">
            <v>108</v>
          </cell>
        </row>
        <row r="648">
          <cell r="B648">
            <v>22104912</v>
          </cell>
          <cell r="C648" t="str">
            <v>SPIESER</v>
          </cell>
          <cell r="D648" t="str">
            <v>MATTÉO</v>
          </cell>
          <cell r="E648">
            <v>3</v>
          </cell>
          <cell r="F648">
            <v>166</v>
          </cell>
          <cell r="G648">
            <v>57</v>
          </cell>
        </row>
        <row r="649">
          <cell r="B649">
            <v>22107310</v>
          </cell>
          <cell r="C649" t="str">
            <v>SPINDLER</v>
          </cell>
          <cell r="D649" t="str">
            <v>CLARA</v>
          </cell>
          <cell r="E649">
            <v>4</v>
          </cell>
          <cell r="F649" t="str">
            <v>ABI</v>
          </cell>
          <cell r="G649" t="str">
            <v>ABI</v>
          </cell>
        </row>
        <row r="650">
          <cell r="B650">
            <v>22111445</v>
          </cell>
          <cell r="C650" t="str">
            <v>STAALI</v>
          </cell>
          <cell r="D650" t="str">
            <v>MOHAMED</v>
          </cell>
          <cell r="E650">
            <v>6</v>
          </cell>
          <cell r="F650">
            <v>171</v>
          </cell>
          <cell r="G650">
            <v>76</v>
          </cell>
        </row>
        <row r="651">
          <cell r="B651">
            <v>22014861</v>
          </cell>
          <cell r="C651" t="str">
            <v>STALLER</v>
          </cell>
          <cell r="D651" t="str">
            <v>ROBIN</v>
          </cell>
          <cell r="E651">
            <v>7</v>
          </cell>
          <cell r="F651" t="str">
            <v>ABI</v>
          </cell>
          <cell r="G651" t="str">
            <v>ABI</v>
          </cell>
        </row>
        <row r="652">
          <cell r="B652">
            <v>22111083</v>
          </cell>
          <cell r="C652" t="str">
            <v>STEGER</v>
          </cell>
          <cell r="D652" t="str">
            <v>MELVYN</v>
          </cell>
          <cell r="E652">
            <v>1</v>
          </cell>
          <cell r="F652">
            <v>173</v>
          </cell>
          <cell r="G652">
            <v>64</v>
          </cell>
        </row>
        <row r="653">
          <cell r="B653">
            <v>22103955</v>
          </cell>
          <cell r="C653" t="str">
            <v>STEIDEL</v>
          </cell>
          <cell r="D653" t="str">
            <v>ERINE</v>
          </cell>
          <cell r="E653">
            <v>3</v>
          </cell>
          <cell r="F653" t="str">
            <v>ABI</v>
          </cell>
          <cell r="G653" t="str">
            <v>ABI</v>
          </cell>
        </row>
        <row r="654">
          <cell r="B654">
            <v>22102067</v>
          </cell>
          <cell r="C654" t="str">
            <v>STEIMER</v>
          </cell>
          <cell r="D654" t="str">
            <v>ELISA</v>
          </cell>
          <cell r="E654">
            <v>3</v>
          </cell>
          <cell r="F654">
            <v>162</v>
          </cell>
          <cell r="G654">
            <v>53</v>
          </cell>
        </row>
        <row r="655">
          <cell r="B655">
            <v>22107539</v>
          </cell>
          <cell r="C655" t="str">
            <v>STEINBRUNN</v>
          </cell>
          <cell r="D655" t="str">
            <v>MATTHIEU</v>
          </cell>
          <cell r="E655">
            <v>7</v>
          </cell>
          <cell r="F655">
            <v>178</v>
          </cell>
          <cell r="G655">
            <v>76</v>
          </cell>
        </row>
        <row r="656">
          <cell r="B656">
            <v>22106209</v>
          </cell>
          <cell r="C656" t="str">
            <v>STEINMETZ</v>
          </cell>
          <cell r="D656" t="str">
            <v>ADRIEN</v>
          </cell>
          <cell r="E656">
            <v>6</v>
          </cell>
          <cell r="F656">
            <v>178</v>
          </cell>
          <cell r="G656">
            <v>63</v>
          </cell>
        </row>
        <row r="657">
          <cell r="B657">
            <v>22113581</v>
          </cell>
          <cell r="C657" t="str">
            <v>STEPHAN</v>
          </cell>
          <cell r="D657" t="str">
            <v>KILIAN</v>
          </cell>
          <cell r="E657">
            <v>10</v>
          </cell>
          <cell r="F657">
            <v>178</v>
          </cell>
          <cell r="G657">
            <v>78</v>
          </cell>
        </row>
        <row r="658">
          <cell r="B658">
            <v>22110637</v>
          </cell>
          <cell r="C658" t="str">
            <v>STIEFEL</v>
          </cell>
          <cell r="D658" t="str">
            <v>ANTOINE</v>
          </cell>
          <cell r="E658">
            <v>3</v>
          </cell>
          <cell r="F658">
            <v>186</v>
          </cell>
          <cell r="G658">
            <v>76</v>
          </cell>
        </row>
        <row r="659">
          <cell r="B659">
            <v>22107637</v>
          </cell>
          <cell r="C659" t="str">
            <v>STILTZ</v>
          </cell>
          <cell r="D659" t="str">
            <v>CORENTIN</v>
          </cell>
          <cell r="E659">
            <v>9</v>
          </cell>
          <cell r="F659">
            <v>185</v>
          </cell>
          <cell r="G659">
            <v>70</v>
          </cell>
        </row>
        <row r="660">
          <cell r="B660">
            <v>22109660</v>
          </cell>
          <cell r="C660" t="str">
            <v>STIRLING</v>
          </cell>
          <cell r="D660" t="str">
            <v>LÉO</v>
          </cell>
          <cell r="E660">
            <v>1</v>
          </cell>
          <cell r="F660">
            <v>180</v>
          </cell>
          <cell r="G660">
            <v>69</v>
          </cell>
        </row>
        <row r="661">
          <cell r="B661">
            <v>22107458</v>
          </cell>
          <cell r="C661" t="str">
            <v>STOLL</v>
          </cell>
          <cell r="D661" t="str">
            <v>THOMAS</v>
          </cell>
          <cell r="E661">
            <v>10</v>
          </cell>
          <cell r="F661">
            <v>177</v>
          </cell>
          <cell r="G661">
            <v>81</v>
          </cell>
        </row>
        <row r="662">
          <cell r="B662">
            <v>22008677</v>
          </cell>
          <cell r="C662" t="str">
            <v>STOMP</v>
          </cell>
          <cell r="D662" t="str">
            <v>KAREL</v>
          </cell>
          <cell r="E662">
            <v>3</v>
          </cell>
          <cell r="F662">
            <v>174</v>
          </cell>
          <cell r="G662">
            <v>65</v>
          </cell>
        </row>
        <row r="663">
          <cell r="B663">
            <v>22110453</v>
          </cell>
          <cell r="C663" t="str">
            <v>STRIEBIG</v>
          </cell>
          <cell r="D663" t="str">
            <v>CEDRIC-SYAM</v>
          </cell>
          <cell r="E663">
            <v>10</v>
          </cell>
          <cell r="F663">
            <v>189</v>
          </cell>
          <cell r="G663">
            <v>85</v>
          </cell>
        </row>
        <row r="664">
          <cell r="B664">
            <v>22108773</v>
          </cell>
          <cell r="C664" t="str">
            <v>STUCK</v>
          </cell>
          <cell r="D664" t="str">
            <v>EMILIE</v>
          </cell>
          <cell r="E664">
            <v>3</v>
          </cell>
          <cell r="F664">
            <v>175</v>
          </cell>
          <cell r="G664">
            <v>54</v>
          </cell>
        </row>
        <row r="665">
          <cell r="B665">
            <v>22002328</v>
          </cell>
          <cell r="C665" t="str">
            <v>STUMPERT</v>
          </cell>
          <cell r="D665" t="str">
            <v>PAUL</v>
          </cell>
          <cell r="E665">
            <v>10</v>
          </cell>
          <cell r="F665">
            <v>185</v>
          </cell>
          <cell r="G665">
            <v>72</v>
          </cell>
        </row>
        <row r="666">
          <cell r="B666">
            <v>22106830</v>
          </cell>
          <cell r="C666" t="str">
            <v>SUTTER</v>
          </cell>
          <cell r="D666" t="str">
            <v>GAUTIER</v>
          </cell>
          <cell r="E666">
            <v>3</v>
          </cell>
          <cell r="F666">
            <v>175</v>
          </cell>
          <cell r="G666">
            <v>69</v>
          </cell>
        </row>
        <row r="667">
          <cell r="B667">
            <v>22109462</v>
          </cell>
          <cell r="C667" t="str">
            <v>TABAKOVIC</v>
          </cell>
          <cell r="D667" t="str">
            <v>KERIM</v>
          </cell>
          <cell r="E667">
            <v>6</v>
          </cell>
          <cell r="F667">
            <v>176</v>
          </cell>
          <cell r="G667">
            <v>60</v>
          </cell>
        </row>
        <row r="668">
          <cell r="B668">
            <v>22111101</v>
          </cell>
          <cell r="C668" t="str">
            <v>TABARANT</v>
          </cell>
          <cell r="D668" t="str">
            <v>ANYLIA</v>
          </cell>
          <cell r="E668">
            <v>9</v>
          </cell>
          <cell r="F668" t="str">
            <v>ABI</v>
          </cell>
          <cell r="G668" t="str">
            <v>ABI</v>
          </cell>
        </row>
        <row r="669">
          <cell r="B669">
            <v>22109789</v>
          </cell>
          <cell r="C669" t="str">
            <v>TAHRIOUI</v>
          </cell>
          <cell r="D669" t="str">
            <v>IMAD</v>
          </cell>
          <cell r="E669">
            <v>6</v>
          </cell>
          <cell r="F669">
            <v>172</v>
          </cell>
          <cell r="G669">
            <v>105</v>
          </cell>
        </row>
        <row r="670">
          <cell r="B670">
            <v>22013568</v>
          </cell>
          <cell r="C670" t="str">
            <v>TAKALINE</v>
          </cell>
          <cell r="D670" t="str">
            <v>JAHED</v>
          </cell>
          <cell r="E670">
            <v>3</v>
          </cell>
          <cell r="F670">
            <v>167</v>
          </cell>
          <cell r="G670">
            <v>53</v>
          </cell>
        </row>
        <row r="671">
          <cell r="B671">
            <v>22109973</v>
          </cell>
          <cell r="C671" t="str">
            <v>TALARICO</v>
          </cell>
          <cell r="D671" t="str">
            <v>SERENA</v>
          </cell>
          <cell r="E671">
            <v>3</v>
          </cell>
          <cell r="F671">
            <v>172</v>
          </cell>
          <cell r="G671">
            <v>68</v>
          </cell>
        </row>
        <row r="672">
          <cell r="B672">
            <v>22105834</v>
          </cell>
          <cell r="C672" t="str">
            <v>TANCELIN</v>
          </cell>
          <cell r="D672" t="str">
            <v>YOAN</v>
          </cell>
          <cell r="E672">
            <v>1</v>
          </cell>
          <cell r="F672">
            <v>170</v>
          </cell>
          <cell r="G672">
            <v>61</v>
          </cell>
        </row>
        <row r="673">
          <cell r="B673">
            <v>22114296</v>
          </cell>
          <cell r="C673" t="str">
            <v>TARRAPEY</v>
          </cell>
          <cell r="D673" t="str">
            <v>QUENTIN</v>
          </cell>
          <cell r="E673">
            <v>10</v>
          </cell>
          <cell r="F673">
            <v>177</v>
          </cell>
          <cell r="G673">
            <v>77</v>
          </cell>
        </row>
        <row r="674">
          <cell r="B674">
            <v>22020240</v>
          </cell>
          <cell r="C674" t="str">
            <v>TAVAKOLI</v>
          </cell>
          <cell r="D674" t="str">
            <v>ZARAH</v>
          </cell>
          <cell r="E674">
            <v>1</v>
          </cell>
          <cell r="F674">
            <v>171</v>
          </cell>
          <cell r="G674">
            <v>66</v>
          </cell>
        </row>
        <row r="675">
          <cell r="B675">
            <v>22008848</v>
          </cell>
          <cell r="C675" t="str">
            <v>TAVERNARO</v>
          </cell>
          <cell r="D675" t="str">
            <v>NICOLAS</v>
          </cell>
          <cell r="E675">
            <v>6</v>
          </cell>
          <cell r="F675">
            <v>185</v>
          </cell>
          <cell r="G675">
            <v>77</v>
          </cell>
        </row>
        <row r="676">
          <cell r="B676">
            <v>21815822</v>
          </cell>
          <cell r="C676" t="str">
            <v>TAYEBI</v>
          </cell>
          <cell r="D676" t="str">
            <v>ILIAS</v>
          </cell>
          <cell r="E676">
            <v>8</v>
          </cell>
          <cell r="F676">
            <v>173</v>
          </cell>
          <cell r="G676">
            <v>79</v>
          </cell>
        </row>
        <row r="677">
          <cell r="B677">
            <v>22110699</v>
          </cell>
          <cell r="C677" t="str">
            <v>TAZABAEV</v>
          </cell>
          <cell r="D677" t="str">
            <v>ADAM</v>
          </cell>
          <cell r="E677">
            <v>7</v>
          </cell>
          <cell r="F677">
            <v>172</v>
          </cell>
          <cell r="G677">
            <v>85</v>
          </cell>
        </row>
        <row r="678">
          <cell r="B678">
            <v>22103245</v>
          </cell>
          <cell r="C678" t="str">
            <v>TEIKEMEIER</v>
          </cell>
          <cell r="D678" t="str">
            <v>COLIN</v>
          </cell>
          <cell r="E678">
            <v>7</v>
          </cell>
          <cell r="F678" t="str">
            <v>ABI</v>
          </cell>
          <cell r="G678" t="str">
            <v>ABI</v>
          </cell>
        </row>
        <row r="679">
          <cell r="B679">
            <v>22108086</v>
          </cell>
          <cell r="C679" t="str">
            <v>TEIXEIRA DE SOUSA</v>
          </cell>
          <cell r="D679" t="str">
            <v>ANDRÉ</v>
          </cell>
          <cell r="E679">
            <v>9</v>
          </cell>
          <cell r="F679">
            <v>176</v>
          </cell>
          <cell r="G679">
            <v>70</v>
          </cell>
        </row>
        <row r="680">
          <cell r="B680">
            <v>22115672</v>
          </cell>
          <cell r="C680" t="str">
            <v>TERMINN</v>
          </cell>
          <cell r="D680" t="str">
            <v>QUENTIN</v>
          </cell>
          <cell r="E680">
            <v>3</v>
          </cell>
          <cell r="F680">
            <v>181</v>
          </cell>
          <cell r="G680">
            <v>66</v>
          </cell>
        </row>
        <row r="681">
          <cell r="B681">
            <v>22106072</v>
          </cell>
          <cell r="C681" t="str">
            <v>TISSERAND</v>
          </cell>
          <cell r="D681" t="str">
            <v>ESTELLE</v>
          </cell>
          <cell r="E681">
            <v>10</v>
          </cell>
          <cell r="F681">
            <v>167</v>
          </cell>
          <cell r="G681">
            <v>62</v>
          </cell>
        </row>
        <row r="682">
          <cell r="B682">
            <v>22120144</v>
          </cell>
          <cell r="C682" t="str">
            <v>TJON A PAN</v>
          </cell>
          <cell r="D682" t="str">
            <v>TIMOTHY</v>
          </cell>
          <cell r="E682">
            <v>2</v>
          </cell>
          <cell r="F682" t="str">
            <v>ABI</v>
          </cell>
          <cell r="G682" t="str">
            <v>ABI</v>
          </cell>
        </row>
        <row r="683">
          <cell r="B683">
            <v>22116375</v>
          </cell>
          <cell r="C683" t="str">
            <v>TONELLI</v>
          </cell>
          <cell r="D683" t="str">
            <v>VICTOR</v>
          </cell>
          <cell r="E683">
            <v>5</v>
          </cell>
          <cell r="F683">
            <v>174</v>
          </cell>
          <cell r="G683">
            <v>64</v>
          </cell>
        </row>
        <row r="684">
          <cell r="B684">
            <v>22012221</v>
          </cell>
          <cell r="C684" t="str">
            <v>TOSSA GBEGO</v>
          </cell>
          <cell r="D684" t="str">
            <v>PASCAL</v>
          </cell>
          <cell r="E684">
            <v>1</v>
          </cell>
          <cell r="F684" t="str">
            <v>ABI</v>
          </cell>
          <cell r="G684" t="str">
            <v>ABI</v>
          </cell>
        </row>
        <row r="685">
          <cell r="B685">
            <v>22112382</v>
          </cell>
          <cell r="C685" t="str">
            <v>TOUIS</v>
          </cell>
          <cell r="D685" t="str">
            <v>JILLALI</v>
          </cell>
          <cell r="E685">
            <v>6</v>
          </cell>
          <cell r="F685">
            <v>178</v>
          </cell>
          <cell r="G685">
            <v>63</v>
          </cell>
        </row>
        <row r="686">
          <cell r="B686">
            <v>22112942</v>
          </cell>
          <cell r="C686" t="str">
            <v>TOURKI</v>
          </cell>
          <cell r="D686" t="str">
            <v>ZIED</v>
          </cell>
          <cell r="E686">
            <v>10</v>
          </cell>
          <cell r="F686">
            <v>192</v>
          </cell>
          <cell r="G686">
            <v>107</v>
          </cell>
        </row>
        <row r="687">
          <cell r="B687">
            <v>22004913</v>
          </cell>
          <cell r="C687" t="str">
            <v>TRANG</v>
          </cell>
          <cell r="D687" t="str">
            <v>JOHNNY</v>
          </cell>
          <cell r="E687">
            <v>3</v>
          </cell>
          <cell r="F687" t="str">
            <v>ABI</v>
          </cell>
          <cell r="G687" t="str">
            <v>ABI</v>
          </cell>
        </row>
        <row r="688">
          <cell r="B688">
            <v>22018168</v>
          </cell>
          <cell r="C688" t="str">
            <v>TRAORE</v>
          </cell>
          <cell r="D688" t="str">
            <v>DAVID</v>
          </cell>
          <cell r="E688">
            <v>8</v>
          </cell>
          <cell r="F688" t="str">
            <v>ABI</v>
          </cell>
          <cell r="G688" t="str">
            <v>ABI</v>
          </cell>
        </row>
        <row r="689">
          <cell r="B689">
            <v>21907926</v>
          </cell>
          <cell r="C689" t="str">
            <v>TRIPODI</v>
          </cell>
          <cell r="D689" t="str">
            <v>MATTÉO</v>
          </cell>
          <cell r="E689">
            <v>10</v>
          </cell>
          <cell r="F689" t="str">
            <v>ABI</v>
          </cell>
          <cell r="G689" t="str">
            <v>ABI</v>
          </cell>
        </row>
        <row r="690">
          <cell r="B690">
            <v>22013642</v>
          </cell>
          <cell r="C690" t="str">
            <v>TRIPOTIN</v>
          </cell>
          <cell r="D690" t="str">
            <v>EMILE</v>
          </cell>
          <cell r="E690">
            <v>3</v>
          </cell>
          <cell r="F690">
            <v>187</v>
          </cell>
          <cell r="G690">
            <v>73</v>
          </cell>
        </row>
        <row r="691">
          <cell r="B691">
            <v>22106747</v>
          </cell>
          <cell r="C691" t="str">
            <v>TROADEC</v>
          </cell>
          <cell r="D691" t="str">
            <v>ERWAN</v>
          </cell>
          <cell r="E691">
            <v>9</v>
          </cell>
          <cell r="F691">
            <v>170</v>
          </cell>
          <cell r="G691">
            <v>60</v>
          </cell>
        </row>
        <row r="692">
          <cell r="B692">
            <v>22112497</v>
          </cell>
          <cell r="C692" t="str">
            <v>TROG</v>
          </cell>
          <cell r="D692" t="str">
            <v>PHILIPPE</v>
          </cell>
          <cell r="E692">
            <v>3</v>
          </cell>
          <cell r="F692">
            <v>182</v>
          </cell>
          <cell r="G692">
            <v>69</v>
          </cell>
        </row>
        <row r="693">
          <cell r="B693">
            <v>22113742</v>
          </cell>
          <cell r="C693" t="str">
            <v>TSCHAN</v>
          </cell>
          <cell r="D693" t="str">
            <v>LEA</v>
          </cell>
          <cell r="E693">
            <v>10</v>
          </cell>
          <cell r="F693">
            <v>167</v>
          </cell>
          <cell r="G693">
            <v>63</v>
          </cell>
        </row>
        <row r="694">
          <cell r="B694">
            <v>22104211</v>
          </cell>
          <cell r="C694" t="str">
            <v>TSCHEDERNIG</v>
          </cell>
          <cell r="D694" t="str">
            <v>YANIS</v>
          </cell>
          <cell r="E694">
            <v>9</v>
          </cell>
          <cell r="F694">
            <v>181</v>
          </cell>
          <cell r="G694">
            <v>71</v>
          </cell>
        </row>
        <row r="695">
          <cell r="B695">
            <v>22110358</v>
          </cell>
          <cell r="C695" t="str">
            <v>TUNA</v>
          </cell>
          <cell r="D695" t="str">
            <v>SEMIH</v>
          </cell>
          <cell r="E695">
            <v>7</v>
          </cell>
          <cell r="F695">
            <v>169</v>
          </cell>
          <cell r="G695">
            <v>59</v>
          </cell>
        </row>
        <row r="696">
          <cell r="B696">
            <v>22111854</v>
          </cell>
          <cell r="C696" t="str">
            <v>TURANSZKY-HUSSER</v>
          </cell>
          <cell r="D696" t="str">
            <v>MELISSA</v>
          </cell>
          <cell r="E696">
            <v>3</v>
          </cell>
          <cell r="F696">
            <v>171</v>
          </cell>
          <cell r="G696">
            <v>61</v>
          </cell>
        </row>
        <row r="697">
          <cell r="B697">
            <v>22104090</v>
          </cell>
          <cell r="C697" t="str">
            <v>ÜNAL</v>
          </cell>
          <cell r="D697" t="str">
            <v>KAAN</v>
          </cell>
          <cell r="E697">
            <v>6</v>
          </cell>
          <cell r="F697">
            <v>173</v>
          </cell>
          <cell r="G697">
            <v>53</v>
          </cell>
        </row>
        <row r="698">
          <cell r="B698">
            <v>22100150</v>
          </cell>
          <cell r="C698" t="str">
            <v>VACANT</v>
          </cell>
          <cell r="D698" t="str">
            <v>LÉA</v>
          </cell>
          <cell r="E698">
            <v>6</v>
          </cell>
          <cell r="F698">
            <v>167</v>
          </cell>
          <cell r="G698">
            <v>56</v>
          </cell>
        </row>
        <row r="699">
          <cell r="B699">
            <v>22109908</v>
          </cell>
          <cell r="C699" t="str">
            <v>VAGNER</v>
          </cell>
          <cell r="D699" t="str">
            <v>INES</v>
          </cell>
          <cell r="E699">
            <v>10</v>
          </cell>
          <cell r="F699">
            <v>160</v>
          </cell>
          <cell r="G699">
            <v>55</v>
          </cell>
        </row>
        <row r="700">
          <cell r="B700">
            <v>22006058</v>
          </cell>
          <cell r="C700" t="str">
            <v>VALIBOUZE</v>
          </cell>
          <cell r="D700" t="str">
            <v>LÉO</v>
          </cell>
          <cell r="E700">
            <v>1</v>
          </cell>
          <cell r="F700">
            <v>179</v>
          </cell>
          <cell r="G700">
            <v>78</v>
          </cell>
        </row>
        <row r="701">
          <cell r="B701">
            <v>22006500</v>
          </cell>
          <cell r="C701" t="str">
            <v>VALLOT</v>
          </cell>
          <cell r="D701" t="str">
            <v>CLÉMENT</v>
          </cell>
          <cell r="E701">
            <v>4</v>
          </cell>
          <cell r="F701" t="str">
            <v>ABI</v>
          </cell>
          <cell r="G701" t="str">
            <v>ABI</v>
          </cell>
        </row>
        <row r="702">
          <cell r="B702">
            <v>22108240</v>
          </cell>
          <cell r="C702" t="str">
            <v>VALYNSEELE</v>
          </cell>
          <cell r="D702" t="str">
            <v>YANN</v>
          </cell>
          <cell r="E702">
            <v>10</v>
          </cell>
          <cell r="F702">
            <v>191</v>
          </cell>
          <cell r="G702">
            <v>95</v>
          </cell>
        </row>
        <row r="703">
          <cell r="B703">
            <v>22003623</v>
          </cell>
          <cell r="C703" t="str">
            <v>VO</v>
          </cell>
          <cell r="D703" t="str">
            <v>MEGHAN</v>
          </cell>
          <cell r="E703">
            <v>1</v>
          </cell>
          <cell r="F703" t="str">
            <v>ABI</v>
          </cell>
          <cell r="G703" t="str">
            <v>ABI</v>
          </cell>
        </row>
        <row r="704">
          <cell r="B704">
            <v>50200386</v>
          </cell>
          <cell r="C704" t="str">
            <v>VOGEL</v>
          </cell>
          <cell r="D704" t="str">
            <v>GREGORY</v>
          </cell>
          <cell r="E704">
            <v>8</v>
          </cell>
          <cell r="F704">
            <v>178</v>
          </cell>
          <cell r="G704">
            <v>77</v>
          </cell>
        </row>
        <row r="705">
          <cell r="B705">
            <v>22108340</v>
          </cell>
          <cell r="C705" t="str">
            <v>WABARTHA</v>
          </cell>
          <cell r="D705" t="str">
            <v>MARTIN</v>
          </cell>
          <cell r="E705">
            <v>10</v>
          </cell>
          <cell r="F705">
            <v>168</v>
          </cell>
          <cell r="G705">
            <v>59</v>
          </cell>
        </row>
        <row r="706">
          <cell r="B706">
            <v>22112368</v>
          </cell>
          <cell r="C706" t="str">
            <v>WACK</v>
          </cell>
          <cell r="D706" t="str">
            <v>TOMI</v>
          </cell>
          <cell r="E706">
            <v>10</v>
          </cell>
          <cell r="F706">
            <v>191</v>
          </cell>
          <cell r="G706">
            <v>75</v>
          </cell>
        </row>
        <row r="707">
          <cell r="B707">
            <v>22108271</v>
          </cell>
          <cell r="C707" t="str">
            <v>WAGNER</v>
          </cell>
          <cell r="D707" t="str">
            <v>CYPRIEN</v>
          </cell>
          <cell r="E707">
            <v>5</v>
          </cell>
          <cell r="F707">
            <v>171</v>
          </cell>
          <cell r="G707">
            <v>52</v>
          </cell>
        </row>
        <row r="708">
          <cell r="B708">
            <v>22007470</v>
          </cell>
          <cell r="C708" t="str">
            <v>WASSER</v>
          </cell>
          <cell r="D708" t="str">
            <v>YANNIS</v>
          </cell>
          <cell r="E708">
            <v>4</v>
          </cell>
          <cell r="F708" t="str">
            <v>ABI</v>
          </cell>
          <cell r="G708" t="str">
            <v>ABI</v>
          </cell>
        </row>
        <row r="709">
          <cell r="B709">
            <v>22003725</v>
          </cell>
          <cell r="C709" t="str">
            <v>WATRIN</v>
          </cell>
          <cell r="D709" t="str">
            <v>ANASTASIA</v>
          </cell>
          <cell r="E709">
            <v>4</v>
          </cell>
          <cell r="F709" t="str">
            <v>ABI</v>
          </cell>
          <cell r="G709" t="str">
            <v>ABI</v>
          </cell>
        </row>
        <row r="710">
          <cell r="B710">
            <v>22010160</v>
          </cell>
          <cell r="C710" t="str">
            <v>WATZKY</v>
          </cell>
          <cell r="D710" t="str">
            <v>EMMANUELLE</v>
          </cell>
          <cell r="E710">
            <v>10</v>
          </cell>
          <cell r="F710" t="str">
            <v>ABI</v>
          </cell>
          <cell r="G710" t="str">
            <v>ABI</v>
          </cell>
        </row>
        <row r="711">
          <cell r="B711">
            <v>22110511</v>
          </cell>
          <cell r="C711" t="str">
            <v>WEBER</v>
          </cell>
          <cell r="D711" t="str">
            <v>PIERRE</v>
          </cell>
          <cell r="E711">
            <v>4</v>
          </cell>
          <cell r="F711">
            <v>192</v>
          </cell>
          <cell r="G711">
            <v>87</v>
          </cell>
        </row>
        <row r="712">
          <cell r="B712">
            <v>22106540</v>
          </cell>
          <cell r="C712" t="str">
            <v>WEEBER</v>
          </cell>
          <cell r="D712" t="str">
            <v>EMILIE</v>
          </cell>
          <cell r="E712">
            <v>10</v>
          </cell>
          <cell r="G712">
            <v>50</v>
          </cell>
        </row>
        <row r="713">
          <cell r="B713">
            <v>22109794</v>
          </cell>
          <cell r="C713" t="str">
            <v>WEINZAEPFLEN</v>
          </cell>
          <cell r="D713" t="str">
            <v>EMERIC</v>
          </cell>
          <cell r="E713">
            <v>10</v>
          </cell>
          <cell r="F713">
            <v>183</v>
          </cell>
          <cell r="G713">
            <v>67</v>
          </cell>
        </row>
        <row r="714">
          <cell r="B714">
            <v>22117150</v>
          </cell>
          <cell r="C714" t="str">
            <v>WEISS</v>
          </cell>
          <cell r="D714" t="str">
            <v>EMMY</v>
          </cell>
          <cell r="E714">
            <v>8</v>
          </cell>
          <cell r="F714">
            <v>174</v>
          </cell>
          <cell r="G714">
            <v>75</v>
          </cell>
        </row>
        <row r="715">
          <cell r="B715">
            <v>22010246</v>
          </cell>
          <cell r="C715" t="str">
            <v>WEISS</v>
          </cell>
          <cell r="D715" t="str">
            <v>LÉO</v>
          </cell>
          <cell r="E715">
            <v>6</v>
          </cell>
          <cell r="F715">
            <v>172</v>
          </cell>
          <cell r="G715">
            <v>58</v>
          </cell>
        </row>
        <row r="716">
          <cell r="B716">
            <v>21907437</v>
          </cell>
          <cell r="C716" t="str">
            <v>WENDLING</v>
          </cell>
          <cell r="D716" t="str">
            <v>ROBIN</v>
          </cell>
          <cell r="E716">
            <v>4</v>
          </cell>
          <cell r="F716" t="str">
            <v>ABI</v>
          </cell>
          <cell r="G716" t="str">
            <v>ABI</v>
          </cell>
        </row>
        <row r="717">
          <cell r="B717">
            <v>22109161</v>
          </cell>
          <cell r="C717" t="str">
            <v>WETZEL-KALTENBRUN</v>
          </cell>
          <cell r="D717" t="str">
            <v>CLÉMENT</v>
          </cell>
          <cell r="E717">
            <v>4</v>
          </cell>
          <cell r="F717">
            <v>177</v>
          </cell>
          <cell r="G717">
            <v>69</v>
          </cell>
        </row>
        <row r="718">
          <cell r="B718">
            <v>22104708</v>
          </cell>
          <cell r="C718" t="str">
            <v>WILHELM</v>
          </cell>
          <cell r="D718" t="str">
            <v>THIBAULT</v>
          </cell>
          <cell r="E718">
            <v>5</v>
          </cell>
          <cell r="F718" t="str">
            <v>ABI</v>
          </cell>
          <cell r="G718" t="str">
            <v>ABI</v>
          </cell>
        </row>
        <row r="719">
          <cell r="B719">
            <v>22107186</v>
          </cell>
          <cell r="C719" t="str">
            <v>WILLKOMM</v>
          </cell>
          <cell r="D719" t="str">
            <v>LISE</v>
          </cell>
          <cell r="E719">
            <v>5</v>
          </cell>
          <cell r="F719">
            <v>157</v>
          </cell>
          <cell r="G719">
            <v>52</v>
          </cell>
        </row>
        <row r="720">
          <cell r="B720">
            <v>22112087</v>
          </cell>
          <cell r="C720" t="str">
            <v>WIRCKEL</v>
          </cell>
          <cell r="D720" t="str">
            <v>TIMOTHEE</v>
          </cell>
          <cell r="E720">
            <v>3</v>
          </cell>
          <cell r="F720">
            <v>182</v>
          </cell>
          <cell r="G720">
            <v>74</v>
          </cell>
        </row>
        <row r="721">
          <cell r="B721">
            <v>22003883</v>
          </cell>
          <cell r="C721" t="str">
            <v>WITTMER</v>
          </cell>
          <cell r="D721" t="str">
            <v>NICOLAS</v>
          </cell>
          <cell r="E721">
            <v>7</v>
          </cell>
          <cell r="F721">
            <v>177</v>
          </cell>
          <cell r="G721">
            <v>65</v>
          </cell>
        </row>
        <row r="722">
          <cell r="B722">
            <v>22002955</v>
          </cell>
          <cell r="C722" t="str">
            <v>WOELFL</v>
          </cell>
          <cell r="D722" t="str">
            <v>VALENTIN</v>
          </cell>
          <cell r="E722">
            <v>3</v>
          </cell>
          <cell r="F722" t="str">
            <v>ABI</v>
          </cell>
          <cell r="G722" t="str">
            <v>ABI</v>
          </cell>
        </row>
        <row r="723">
          <cell r="B723">
            <v>22108104</v>
          </cell>
          <cell r="C723" t="str">
            <v>WOLFF</v>
          </cell>
          <cell r="D723" t="str">
            <v>ALEXANDRE</v>
          </cell>
          <cell r="E723">
            <v>7</v>
          </cell>
          <cell r="F723">
            <v>173</v>
          </cell>
          <cell r="G723">
            <v>59</v>
          </cell>
        </row>
        <row r="724">
          <cell r="B724">
            <v>22118439</v>
          </cell>
          <cell r="C724" t="str">
            <v>WURTZ</v>
          </cell>
          <cell r="D724" t="str">
            <v>LOÏC</v>
          </cell>
          <cell r="E724">
            <v>7</v>
          </cell>
          <cell r="F724" t="str">
            <v>ABI</v>
          </cell>
          <cell r="G724" t="str">
            <v>ABI</v>
          </cell>
        </row>
        <row r="725">
          <cell r="B725">
            <v>22120840</v>
          </cell>
          <cell r="C725" t="str">
            <v xml:space="preserve">YANAL </v>
          </cell>
          <cell r="D725" t="str">
            <v>MUSTAPHA</v>
          </cell>
          <cell r="E725">
            <v>1</v>
          </cell>
          <cell r="F725">
            <v>175</v>
          </cell>
          <cell r="G725">
            <v>86</v>
          </cell>
        </row>
        <row r="726">
          <cell r="B726">
            <v>22003194</v>
          </cell>
          <cell r="C726" t="str">
            <v>YANG</v>
          </cell>
          <cell r="D726" t="str">
            <v>DAVID</v>
          </cell>
          <cell r="E726">
            <v>7</v>
          </cell>
          <cell r="F726" t="str">
            <v>ABI</v>
          </cell>
          <cell r="G726" t="str">
            <v>ABI</v>
          </cell>
        </row>
        <row r="727">
          <cell r="B727">
            <v>22122644</v>
          </cell>
          <cell r="C727" t="str">
            <v>YERN</v>
          </cell>
          <cell r="D727" t="str">
            <v>ALEXANDRE</v>
          </cell>
          <cell r="E727">
            <v>7</v>
          </cell>
          <cell r="F727">
            <v>173</v>
          </cell>
          <cell r="G727">
            <v>60</v>
          </cell>
        </row>
        <row r="728">
          <cell r="B728">
            <v>22109082</v>
          </cell>
          <cell r="C728" t="str">
            <v>ZACHER</v>
          </cell>
          <cell r="D728" t="str">
            <v>ANTOINE</v>
          </cell>
          <cell r="E728">
            <v>5</v>
          </cell>
          <cell r="F728">
            <v>182</v>
          </cell>
          <cell r="G728">
            <v>69</v>
          </cell>
        </row>
        <row r="729">
          <cell r="B729">
            <v>22114415</v>
          </cell>
          <cell r="C729" t="str">
            <v>ZANETTI</v>
          </cell>
          <cell r="D729" t="str">
            <v>ELIO</v>
          </cell>
          <cell r="E729">
            <v>8</v>
          </cell>
          <cell r="F729">
            <v>186</v>
          </cell>
          <cell r="G729">
            <v>71</v>
          </cell>
        </row>
        <row r="730">
          <cell r="B730">
            <v>22107852</v>
          </cell>
          <cell r="C730" t="str">
            <v>ZARZOURI</v>
          </cell>
          <cell r="D730" t="str">
            <v>YOUNES</v>
          </cell>
          <cell r="E730">
            <v>6</v>
          </cell>
          <cell r="F730">
            <v>180</v>
          </cell>
          <cell r="G730">
            <v>76</v>
          </cell>
        </row>
        <row r="731">
          <cell r="B731">
            <v>22107014</v>
          </cell>
          <cell r="C731" t="str">
            <v>ZIEGLER</v>
          </cell>
          <cell r="D731" t="str">
            <v>GILLES</v>
          </cell>
          <cell r="E731">
            <v>10</v>
          </cell>
          <cell r="F731">
            <v>179</v>
          </cell>
          <cell r="G731">
            <v>69</v>
          </cell>
        </row>
        <row r="732">
          <cell r="B732">
            <v>22106796</v>
          </cell>
          <cell r="C732" t="str">
            <v>ZIMMER</v>
          </cell>
          <cell r="D732" t="str">
            <v>BAPTISTE</v>
          </cell>
          <cell r="E732">
            <v>4</v>
          </cell>
          <cell r="F732">
            <v>185</v>
          </cell>
          <cell r="G732">
            <v>77</v>
          </cell>
        </row>
        <row r="733">
          <cell r="B733">
            <v>22105551</v>
          </cell>
          <cell r="C733" t="str">
            <v>ZIMMERMANN</v>
          </cell>
          <cell r="D733" t="str">
            <v>JÉRÔME</v>
          </cell>
          <cell r="E733">
            <v>7</v>
          </cell>
          <cell r="F733">
            <v>172</v>
          </cell>
          <cell r="G733">
            <v>59</v>
          </cell>
        </row>
        <row r="734">
          <cell r="B734">
            <v>22122722</v>
          </cell>
          <cell r="C734" t="str">
            <v>ZOELLER</v>
          </cell>
          <cell r="D734" t="str">
            <v>JONATHAN</v>
          </cell>
          <cell r="E734">
            <v>1</v>
          </cell>
          <cell r="F734">
            <v>162</v>
          </cell>
          <cell r="G734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56"/>
  <sheetViews>
    <sheetView tabSelected="1" showWhiteSpace="0" view="pageLayout" topLeftCell="A712" zoomScale="70" zoomScaleNormal="80" zoomScalePageLayoutView="70" workbookViewId="0">
      <selection activeCell="L727" sqref="L727"/>
    </sheetView>
  </sheetViews>
  <sheetFormatPr baseColWidth="10" defaultRowHeight="12.75" x14ac:dyDescent="0.2"/>
  <cols>
    <col min="1" max="1" width="4.42578125" customWidth="1"/>
    <col min="2" max="2" width="20.42578125" customWidth="1"/>
    <col min="3" max="3" width="23.140625" hidden="1" customWidth="1"/>
    <col min="4" max="4" width="19.42578125" hidden="1" customWidth="1"/>
    <col min="5" max="6" width="12.28515625" customWidth="1"/>
    <col min="7" max="7" width="6.85546875" customWidth="1"/>
    <col min="8" max="9" width="12.28515625" customWidth="1"/>
    <col min="10" max="10" width="6.85546875" customWidth="1"/>
    <col min="11" max="11" width="12.28515625" customWidth="1"/>
    <col min="12" max="12" width="6.85546875" customWidth="1"/>
    <col min="13" max="16" width="12.28515625" customWidth="1"/>
    <col min="17" max="17" width="6.85546875" customWidth="1"/>
    <col min="18" max="18" width="12.28515625" customWidth="1"/>
    <col min="19" max="19" width="6.85546875" customWidth="1"/>
    <col min="20" max="21" width="12.28515625" customWidth="1"/>
    <col min="22" max="22" width="6.85546875" customWidth="1"/>
    <col min="23" max="23" width="12.28515625" customWidth="1"/>
    <col min="24" max="24" width="6.85546875" customWidth="1"/>
    <col min="25" max="25" width="12.28515625" customWidth="1"/>
    <col min="26" max="26" width="6.85546875" customWidth="1"/>
    <col min="27" max="28" width="12.28515625" customWidth="1"/>
    <col min="29" max="29" width="6.85546875" customWidth="1"/>
    <col min="30" max="31" width="12.28515625" customWidth="1"/>
    <col min="32" max="32" width="0" hidden="1" customWidth="1"/>
    <col min="33" max="33" width="6.5703125" style="2" customWidth="1"/>
    <col min="34" max="34" width="12.28515625" customWidth="1"/>
    <col min="35" max="35" width="7.7109375" hidden="1" customWidth="1"/>
    <col min="36" max="36" width="6.7109375" style="2" customWidth="1"/>
    <col min="37" max="37" width="12.28515625" customWidth="1"/>
  </cols>
  <sheetData>
    <row r="1" spans="1:37" ht="48.75" thickBot="1" x14ac:dyDescent="0.25">
      <c r="A1" s="373"/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  <c r="X1" s="373"/>
      <c r="Y1" s="373"/>
      <c r="Z1" s="373"/>
      <c r="AA1" s="373"/>
      <c r="AB1" s="373"/>
      <c r="AC1" s="373"/>
      <c r="AD1" s="373"/>
      <c r="AE1" s="373"/>
      <c r="AF1" s="373"/>
      <c r="AG1" s="373"/>
      <c r="AH1" s="373"/>
      <c r="AI1" s="373"/>
      <c r="AJ1" s="373"/>
      <c r="AK1" s="373"/>
    </row>
    <row r="2" spans="1:37" ht="45" customHeight="1" x14ac:dyDescent="0.2">
      <c r="A2" s="374"/>
      <c r="B2" s="375" t="s">
        <v>62</v>
      </c>
      <c r="C2" s="362" t="s">
        <v>158</v>
      </c>
      <c r="D2" s="364" t="s">
        <v>45</v>
      </c>
      <c r="E2" s="137" t="s">
        <v>3</v>
      </c>
      <c r="F2" s="138" t="s">
        <v>4</v>
      </c>
      <c r="G2" s="366" t="s">
        <v>0</v>
      </c>
      <c r="H2" s="139" t="s">
        <v>16</v>
      </c>
      <c r="I2" s="140" t="s">
        <v>154</v>
      </c>
      <c r="J2" s="366" t="s">
        <v>0</v>
      </c>
      <c r="K2" s="140" t="s">
        <v>10</v>
      </c>
      <c r="L2" s="366" t="s">
        <v>0</v>
      </c>
      <c r="M2" s="139" t="s">
        <v>46</v>
      </c>
      <c r="N2" s="141" t="s">
        <v>159</v>
      </c>
      <c r="O2" s="300" t="s">
        <v>55</v>
      </c>
      <c r="P2" s="377" t="s">
        <v>56</v>
      </c>
      <c r="Q2" s="366" t="s">
        <v>44</v>
      </c>
      <c r="R2" s="141" t="s">
        <v>49</v>
      </c>
      <c r="S2" s="366" t="s">
        <v>44</v>
      </c>
      <c r="T2" s="139" t="s">
        <v>5</v>
      </c>
      <c r="U2" s="140" t="s">
        <v>19</v>
      </c>
      <c r="V2" s="366" t="s">
        <v>42</v>
      </c>
      <c r="W2" s="140" t="s">
        <v>23</v>
      </c>
      <c r="X2" s="366" t="s">
        <v>41</v>
      </c>
      <c r="Y2" s="140" t="s">
        <v>219</v>
      </c>
      <c r="Z2" s="366" t="s">
        <v>41</v>
      </c>
      <c r="AA2" s="139" t="s">
        <v>47</v>
      </c>
      <c r="AB2" s="140" t="s">
        <v>26</v>
      </c>
      <c r="AC2" s="366" t="s">
        <v>0</v>
      </c>
      <c r="AD2" s="142" t="s">
        <v>25</v>
      </c>
      <c r="AE2" s="143" t="s">
        <v>63</v>
      </c>
      <c r="AF2" s="144"/>
      <c r="AG2" s="371" t="s">
        <v>28</v>
      </c>
      <c r="AH2" s="143" t="s">
        <v>66</v>
      </c>
      <c r="AI2" s="144"/>
      <c r="AJ2" s="371" t="s">
        <v>28</v>
      </c>
      <c r="AK2" s="145" t="s">
        <v>67</v>
      </c>
    </row>
    <row r="3" spans="1:37" ht="19.5" customHeight="1" thickBot="1" x14ac:dyDescent="0.25">
      <c r="A3" s="374"/>
      <c r="B3" s="376"/>
      <c r="C3" s="363"/>
      <c r="D3" s="365"/>
      <c r="E3" s="146" t="s">
        <v>220</v>
      </c>
      <c r="F3" s="147" t="s">
        <v>65</v>
      </c>
      <c r="G3" s="367"/>
      <c r="H3" s="148" t="s">
        <v>0</v>
      </c>
      <c r="I3" s="149" t="s">
        <v>11</v>
      </c>
      <c r="J3" s="367"/>
      <c r="K3" s="149" t="s">
        <v>11</v>
      </c>
      <c r="L3" s="367"/>
      <c r="M3" s="148" t="s">
        <v>0</v>
      </c>
      <c r="N3" s="149" t="s">
        <v>6</v>
      </c>
      <c r="O3" s="150" t="s">
        <v>6</v>
      </c>
      <c r="P3" s="378"/>
      <c r="Q3" s="367"/>
      <c r="R3" s="149" t="s">
        <v>7</v>
      </c>
      <c r="S3" s="367"/>
      <c r="T3" s="148" t="s">
        <v>0</v>
      </c>
      <c r="U3" s="149" t="s">
        <v>11</v>
      </c>
      <c r="V3" s="367"/>
      <c r="W3" s="149" t="s">
        <v>7</v>
      </c>
      <c r="X3" s="367"/>
      <c r="Y3" s="149" t="s">
        <v>221</v>
      </c>
      <c r="Z3" s="367"/>
      <c r="AA3" s="148" t="s">
        <v>43</v>
      </c>
      <c r="AB3" s="149" t="s">
        <v>11</v>
      </c>
      <c r="AC3" s="367"/>
      <c r="AD3" s="148" t="s">
        <v>43</v>
      </c>
      <c r="AE3" s="151" t="s">
        <v>9</v>
      </c>
      <c r="AF3" s="152"/>
      <c r="AG3" s="372"/>
      <c r="AH3" s="151" t="s">
        <v>9</v>
      </c>
      <c r="AI3" s="152"/>
      <c r="AJ3" s="372"/>
      <c r="AK3" s="153" t="s">
        <v>9</v>
      </c>
    </row>
    <row r="4" spans="1:37" ht="16.5" customHeight="1" thickBot="1" x14ac:dyDescent="0.35">
      <c r="A4" s="190" t="s">
        <v>216</v>
      </c>
      <c r="B4" s="257">
        <v>21710237</v>
      </c>
      <c r="C4" s="305" t="s">
        <v>642</v>
      </c>
      <c r="D4" s="305" t="s">
        <v>503</v>
      </c>
      <c r="E4" s="155">
        <v>14</v>
      </c>
      <c r="F4" s="156">
        <v>16.5</v>
      </c>
      <c r="G4" s="157">
        <v>11</v>
      </c>
      <c r="H4" s="158">
        <v>11</v>
      </c>
      <c r="I4" s="155">
        <v>3.2</v>
      </c>
      <c r="J4" s="157">
        <v>17</v>
      </c>
      <c r="K4" s="155">
        <v>6.75</v>
      </c>
      <c r="L4" s="157">
        <v>12</v>
      </c>
      <c r="M4" s="158">
        <v>14.5</v>
      </c>
      <c r="N4" s="155">
        <v>109</v>
      </c>
      <c r="O4" s="159">
        <v>92</v>
      </c>
      <c r="P4" s="160">
        <v>1.1847826086956521</v>
      </c>
      <c r="Q4" s="157">
        <v>6</v>
      </c>
      <c r="R4" s="155">
        <v>49.6</v>
      </c>
      <c r="S4" s="157">
        <v>5.5</v>
      </c>
      <c r="T4" s="158">
        <v>11.5</v>
      </c>
      <c r="U4" s="161">
        <v>22.3</v>
      </c>
      <c r="V4" s="157">
        <v>6.75</v>
      </c>
      <c r="W4" s="155">
        <v>-4</v>
      </c>
      <c r="X4" s="157">
        <v>1.5</v>
      </c>
      <c r="Y4" s="155">
        <v>4</v>
      </c>
      <c r="Z4" s="157">
        <v>3</v>
      </c>
      <c r="AA4" s="158">
        <v>11.25</v>
      </c>
      <c r="AB4" s="154">
        <v>30.72</v>
      </c>
      <c r="AC4" s="157">
        <v>16</v>
      </c>
      <c r="AD4" s="162">
        <v>16</v>
      </c>
      <c r="AE4" s="163">
        <v>12.85</v>
      </c>
      <c r="AF4" s="164">
        <v>12.85</v>
      </c>
      <c r="AG4" s="253">
        <v>90</v>
      </c>
      <c r="AH4" s="165">
        <v>11.555999999999999</v>
      </c>
      <c r="AI4" s="164">
        <v>11.555999999999999</v>
      </c>
      <c r="AJ4" s="254">
        <v>45</v>
      </c>
      <c r="AK4" s="166">
        <v>12.202999999999999</v>
      </c>
    </row>
    <row r="5" spans="1:37" ht="16.5" customHeight="1" thickBot="1" x14ac:dyDescent="0.35">
      <c r="A5" s="190" t="s">
        <v>216</v>
      </c>
      <c r="B5" s="252">
        <v>21715774</v>
      </c>
      <c r="C5" s="228" t="s">
        <v>251</v>
      </c>
      <c r="D5" s="228" t="s">
        <v>81</v>
      </c>
      <c r="E5" s="155" t="s">
        <v>476</v>
      </c>
      <c r="F5" s="156" t="s">
        <v>476</v>
      </c>
      <c r="G5" s="157" t="s">
        <v>476</v>
      </c>
      <c r="H5" s="158" t="s">
        <v>477</v>
      </c>
      <c r="I5" s="155" t="s">
        <v>476</v>
      </c>
      <c r="J5" s="157" t="s">
        <v>476</v>
      </c>
      <c r="K5" s="155" t="s">
        <v>476</v>
      </c>
      <c r="L5" s="157" t="s">
        <v>476</v>
      </c>
      <c r="M5" s="158" t="s">
        <v>477</v>
      </c>
      <c r="N5" s="155" t="s">
        <v>476</v>
      </c>
      <c r="O5" s="159" t="s">
        <v>476</v>
      </c>
      <c r="P5" s="160">
        <v>0</v>
      </c>
      <c r="Q5" s="157" t="s">
        <v>476</v>
      </c>
      <c r="R5" s="155" t="s">
        <v>476</v>
      </c>
      <c r="S5" s="157" t="s">
        <v>476</v>
      </c>
      <c r="T5" s="158" t="s">
        <v>477</v>
      </c>
      <c r="U5" s="161" t="s">
        <v>476</v>
      </c>
      <c r="V5" s="157" t="s">
        <v>476</v>
      </c>
      <c r="W5" s="155" t="s">
        <v>476</v>
      </c>
      <c r="X5" s="157" t="s">
        <v>476</v>
      </c>
      <c r="Y5" s="155" t="s">
        <v>476</v>
      </c>
      <c r="Z5" s="157" t="s">
        <v>476</v>
      </c>
      <c r="AA5" s="158" t="s">
        <v>477</v>
      </c>
      <c r="AB5" s="154" t="s">
        <v>476</v>
      </c>
      <c r="AC5" s="157" t="s">
        <v>476</v>
      </c>
      <c r="AD5" s="162" t="s">
        <v>477</v>
      </c>
      <c r="AE5" s="163" t="s">
        <v>477</v>
      </c>
      <c r="AF5" s="164" t="s">
        <v>477</v>
      </c>
      <c r="AG5" s="253">
        <v>611</v>
      </c>
      <c r="AH5" s="165" t="s">
        <v>477</v>
      </c>
      <c r="AI5" s="164" t="s">
        <v>477</v>
      </c>
      <c r="AJ5" s="254">
        <v>599</v>
      </c>
      <c r="AK5" s="166" t="s">
        <v>477</v>
      </c>
    </row>
    <row r="6" spans="1:37" ht="16.5" customHeight="1" thickBot="1" x14ac:dyDescent="0.35">
      <c r="A6" s="190" t="s">
        <v>53</v>
      </c>
      <c r="B6" s="252">
        <v>21805418</v>
      </c>
      <c r="C6" s="245" t="s">
        <v>553</v>
      </c>
      <c r="D6" s="245" t="s">
        <v>554</v>
      </c>
      <c r="E6" s="155">
        <v>9</v>
      </c>
      <c r="F6" s="156">
        <v>14</v>
      </c>
      <c r="G6" s="157">
        <v>9</v>
      </c>
      <c r="H6" s="158">
        <v>9</v>
      </c>
      <c r="I6" s="155">
        <v>3.4</v>
      </c>
      <c r="J6" s="157">
        <v>18</v>
      </c>
      <c r="K6" s="155">
        <v>7.64</v>
      </c>
      <c r="L6" s="157">
        <v>11</v>
      </c>
      <c r="M6" s="158">
        <v>14.5</v>
      </c>
      <c r="N6" s="155">
        <v>33.5</v>
      </c>
      <c r="O6" s="159">
        <v>54</v>
      </c>
      <c r="P6" s="160">
        <v>0.62037037037037035</v>
      </c>
      <c r="Q6" s="157">
        <v>6</v>
      </c>
      <c r="R6" s="155">
        <v>38.4</v>
      </c>
      <c r="S6" s="157">
        <v>7</v>
      </c>
      <c r="T6" s="158">
        <v>13</v>
      </c>
      <c r="U6" s="161">
        <v>25.6</v>
      </c>
      <c r="V6" s="157">
        <v>6</v>
      </c>
      <c r="W6" s="155">
        <v>12</v>
      </c>
      <c r="X6" s="157">
        <v>4.25</v>
      </c>
      <c r="Y6" s="155">
        <v>3</v>
      </c>
      <c r="Z6" s="157">
        <v>3.5</v>
      </c>
      <c r="AA6" s="158">
        <v>13.75</v>
      </c>
      <c r="AB6" s="154">
        <v>41.16</v>
      </c>
      <c r="AC6" s="157">
        <v>13</v>
      </c>
      <c r="AD6" s="162">
        <v>13</v>
      </c>
      <c r="AE6" s="163">
        <v>12.65</v>
      </c>
      <c r="AF6" s="164">
        <v>12.65</v>
      </c>
      <c r="AG6" s="253">
        <v>109</v>
      </c>
      <c r="AH6" s="165">
        <v>10.222</v>
      </c>
      <c r="AI6" s="164">
        <v>10.222</v>
      </c>
      <c r="AJ6" s="254">
        <v>123</v>
      </c>
      <c r="AK6" s="166">
        <v>11.436</v>
      </c>
    </row>
    <row r="7" spans="1:37" ht="16.5" customHeight="1" thickBot="1" x14ac:dyDescent="0.35">
      <c r="A7" s="190" t="s">
        <v>216</v>
      </c>
      <c r="B7" s="252">
        <v>21806458</v>
      </c>
      <c r="C7" s="228" t="s">
        <v>622</v>
      </c>
      <c r="D7" s="228" t="s">
        <v>623</v>
      </c>
      <c r="E7" s="155">
        <v>15</v>
      </c>
      <c r="F7" s="156">
        <v>17</v>
      </c>
      <c r="G7" s="157">
        <v>12</v>
      </c>
      <c r="H7" s="158">
        <v>12</v>
      </c>
      <c r="I7" s="155">
        <v>3.14</v>
      </c>
      <c r="J7" s="157">
        <v>18</v>
      </c>
      <c r="K7" s="155">
        <v>6.57</v>
      </c>
      <c r="L7" s="157">
        <v>13</v>
      </c>
      <c r="M7" s="158">
        <v>15.5</v>
      </c>
      <c r="N7" s="155">
        <v>100</v>
      </c>
      <c r="O7" s="159">
        <v>75</v>
      </c>
      <c r="P7" s="160">
        <v>1.3333333333333333</v>
      </c>
      <c r="Q7" s="157">
        <v>7</v>
      </c>
      <c r="R7" s="155">
        <v>56</v>
      </c>
      <c r="S7" s="157">
        <v>7</v>
      </c>
      <c r="T7" s="158">
        <v>14</v>
      </c>
      <c r="U7" s="161">
        <v>21.35</v>
      </c>
      <c r="V7" s="157">
        <v>7.25</v>
      </c>
      <c r="W7" s="155">
        <v>5</v>
      </c>
      <c r="X7" s="157">
        <v>3.5</v>
      </c>
      <c r="Y7" s="155">
        <v>5</v>
      </c>
      <c r="Z7" s="157">
        <v>2.5</v>
      </c>
      <c r="AA7" s="158">
        <v>13.25</v>
      </c>
      <c r="AB7" s="154">
        <v>35.159999999999997</v>
      </c>
      <c r="AC7" s="157">
        <v>13</v>
      </c>
      <c r="AD7" s="162">
        <v>13</v>
      </c>
      <c r="AE7" s="163">
        <v>13.55</v>
      </c>
      <c r="AF7" s="164">
        <v>13.55</v>
      </c>
      <c r="AG7" s="253">
        <v>48</v>
      </c>
      <c r="AH7" s="165">
        <v>8.8889999999999993</v>
      </c>
      <c r="AI7" s="164">
        <v>8.8889999999999993</v>
      </c>
      <c r="AJ7" s="254">
        <v>231</v>
      </c>
      <c r="AK7" s="166">
        <v>11.2195</v>
      </c>
    </row>
    <row r="8" spans="1:37" ht="16.5" customHeight="1" thickBot="1" x14ac:dyDescent="0.35">
      <c r="A8" s="190" t="s">
        <v>53</v>
      </c>
      <c r="B8" s="252">
        <v>21814620</v>
      </c>
      <c r="C8" s="234" t="s">
        <v>850</v>
      </c>
      <c r="D8" s="234" t="s">
        <v>851</v>
      </c>
      <c r="E8" s="155">
        <v>15</v>
      </c>
      <c r="F8" s="156">
        <v>17</v>
      </c>
      <c r="G8" s="157">
        <v>15</v>
      </c>
      <c r="H8" s="158">
        <v>15</v>
      </c>
      <c r="I8" s="155">
        <v>3.43</v>
      </c>
      <c r="J8" s="157">
        <v>18</v>
      </c>
      <c r="K8" s="155">
        <v>7.44</v>
      </c>
      <c r="L8" s="157">
        <v>13</v>
      </c>
      <c r="M8" s="158">
        <v>15.5</v>
      </c>
      <c r="N8" s="155">
        <v>52</v>
      </c>
      <c r="O8" s="159">
        <v>54</v>
      </c>
      <c r="P8" s="160">
        <v>0.96296296296296291</v>
      </c>
      <c r="Q8" s="157">
        <v>7.5</v>
      </c>
      <c r="R8" s="155">
        <v>31.3</v>
      </c>
      <c r="S8" s="157">
        <v>5</v>
      </c>
      <c r="T8" s="158">
        <v>12.5</v>
      </c>
      <c r="U8" s="161">
        <v>27.5</v>
      </c>
      <c r="V8" s="157">
        <v>5</v>
      </c>
      <c r="W8" s="155">
        <v>5</v>
      </c>
      <c r="X8" s="157">
        <v>3.5</v>
      </c>
      <c r="Y8" s="155">
        <v>1</v>
      </c>
      <c r="Z8" s="157">
        <v>4.5</v>
      </c>
      <c r="AA8" s="158">
        <v>13</v>
      </c>
      <c r="AB8" s="154">
        <v>38.15</v>
      </c>
      <c r="AC8" s="157">
        <v>15</v>
      </c>
      <c r="AD8" s="162">
        <v>15</v>
      </c>
      <c r="AE8" s="163">
        <v>14.2</v>
      </c>
      <c r="AF8" s="164">
        <v>14.2</v>
      </c>
      <c r="AG8" s="253">
        <v>16</v>
      </c>
      <c r="AH8" s="165">
        <v>7.556</v>
      </c>
      <c r="AI8" s="164">
        <v>7.556</v>
      </c>
      <c r="AJ8" s="254">
        <v>384</v>
      </c>
      <c r="AK8" s="166">
        <v>10.878</v>
      </c>
    </row>
    <row r="9" spans="1:37" ht="16.5" customHeight="1" thickBot="1" x14ac:dyDescent="0.35">
      <c r="A9" s="190" t="s">
        <v>53</v>
      </c>
      <c r="B9" s="252">
        <v>21815151</v>
      </c>
      <c r="C9" s="230" t="s">
        <v>1065</v>
      </c>
      <c r="D9" s="230" t="s">
        <v>1066</v>
      </c>
      <c r="E9" s="155" t="s">
        <v>157</v>
      </c>
      <c r="F9" s="156" t="s">
        <v>157</v>
      </c>
      <c r="G9" s="157">
        <v>0</v>
      </c>
      <c r="H9" s="158">
        <v>0</v>
      </c>
      <c r="I9" s="155" t="s">
        <v>157</v>
      </c>
      <c r="J9" s="157">
        <v>0</v>
      </c>
      <c r="K9" s="155" t="s">
        <v>157</v>
      </c>
      <c r="L9" s="157">
        <v>0</v>
      </c>
      <c r="M9" s="158">
        <v>0</v>
      </c>
      <c r="N9" s="155" t="s">
        <v>157</v>
      </c>
      <c r="O9" s="159" t="s">
        <v>157</v>
      </c>
      <c r="P9" s="160" t="s">
        <v>480</v>
      </c>
      <c r="Q9" s="157">
        <v>0</v>
      </c>
      <c r="R9" s="155" t="s">
        <v>157</v>
      </c>
      <c r="S9" s="157">
        <v>0</v>
      </c>
      <c r="T9" s="158">
        <v>0</v>
      </c>
      <c r="U9" s="161" t="s">
        <v>157</v>
      </c>
      <c r="V9" s="157">
        <v>0</v>
      </c>
      <c r="W9" s="155" t="s">
        <v>157</v>
      </c>
      <c r="X9" s="157">
        <v>0</v>
      </c>
      <c r="Y9" s="155" t="s">
        <v>157</v>
      </c>
      <c r="Z9" s="157">
        <v>0</v>
      </c>
      <c r="AA9" s="158">
        <v>0</v>
      </c>
      <c r="AB9" s="154" t="s">
        <v>157</v>
      </c>
      <c r="AC9" s="157">
        <v>0</v>
      </c>
      <c r="AD9" s="162">
        <v>0</v>
      </c>
      <c r="AE9" s="163">
        <v>0</v>
      </c>
      <c r="AF9" s="164">
        <v>0</v>
      </c>
      <c r="AG9" s="253">
        <v>621</v>
      </c>
      <c r="AH9" s="165" t="s">
        <v>157</v>
      </c>
      <c r="AI9" s="164" t="s">
        <v>157</v>
      </c>
      <c r="AJ9" s="254">
        <v>599</v>
      </c>
      <c r="AK9" s="166" t="s">
        <v>481</v>
      </c>
    </row>
    <row r="10" spans="1:37" ht="16.5" customHeight="1" thickBot="1" x14ac:dyDescent="0.35">
      <c r="A10" s="190" t="s">
        <v>216</v>
      </c>
      <c r="B10" s="252">
        <v>21815822</v>
      </c>
      <c r="C10" s="231" t="s">
        <v>1153</v>
      </c>
      <c r="D10" s="231" t="s">
        <v>574</v>
      </c>
      <c r="E10" s="155">
        <v>11</v>
      </c>
      <c r="F10" s="156">
        <v>15</v>
      </c>
      <c r="G10" s="157">
        <v>8</v>
      </c>
      <c r="H10" s="158">
        <v>8</v>
      </c>
      <c r="I10" s="155">
        <v>3.5</v>
      </c>
      <c r="J10" s="157">
        <v>12</v>
      </c>
      <c r="K10" s="155">
        <v>7.47</v>
      </c>
      <c r="L10" s="157">
        <v>6</v>
      </c>
      <c r="M10" s="158">
        <v>9</v>
      </c>
      <c r="N10" s="155">
        <v>87</v>
      </c>
      <c r="O10" s="159">
        <v>79</v>
      </c>
      <c r="P10" s="160">
        <v>1.1012658227848102</v>
      </c>
      <c r="Q10" s="157">
        <v>6</v>
      </c>
      <c r="R10" s="155">
        <v>40.1</v>
      </c>
      <c r="S10" s="157">
        <v>3</v>
      </c>
      <c r="T10" s="158">
        <v>9</v>
      </c>
      <c r="U10" s="161">
        <v>26.5</v>
      </c>
      <c r="V10" s="157">
        <v>4.5</v>
      </c>
      <c r="W10" s="155">
        <v>-11</v>
      </c>
      <c r="X10" s="157">
        <v>0.75</v>
      </c>
      <c r="Y10" s="155">
        <v>10</v>
      </c>
      <c r="Z10" s="157">
        <v>0</v>
      </c>
      <c r="AA10" s="158">
        <v>5.25</v>
      </c>
      <c r="AB10" s="154">
        <v>49.38</v>
      </c>
      <c r="AC10" s="157">
        <v>6</v>
      </c>
      <c r="AD10" s="162">
        <v>6</v>
      </c>
      <c r="AE10" s="163">
        <v>7.45</v>
      </c>
      <c r="AF10" s="164">
        <v>7.45</v>
      </c>
      <c r="AG10" s="253">
        <v>579</v>
      </c>
      <c r="AH10" s="165">
        <v>8.4440000000000008</v>
      </c>
      <c r="AI10" s="164">
        <v>8.4440000000000008</v>
      </c>
      <c r="AJ10" s="254">
        <v>274</v>
      </c>
      <c r="AK10" s="166">
        <v>7.947000000000001</v>
      </c>
    </row>
    <row r="11" spans="1:37" ht="16.5" customHeight="1" thickBot="1" x14ac:dyDescent="0.35">
      <c r="A11" s="190" t="s">
        <v>216</v>
      </c>
      <c r="B11" s="252">
        <v>21819964</v>
      </c>
      <c r="C11" s="233" t="s">
        <v>171</v>
      </c>
      <c r="D11" s="233" t="s">
        <v>172</v>
      </c>
      <c r="E11" s="155" t="s">
        <v>476</v>
      </c>
      <c r="F11" s="156" t="s">
        <v>476</v>
      </c>
      <c r="G11" s="157" t="s">
        <v>476</v>
      </c>
      <c r="H11" s="158" t="s">
        <v>477</v>
      </c>
      <c r="I11" s="155" t="s">
        <v>476</v>
      </c>
      <c r="J11" s="157" t="s">
        <v>476</v>
      </c>
      <c r="K11" s="155" t="s">
        <v>476</v>
      </c>
      <c r="L11" s="157" t="s">
        <v>476</v>
      </c>
      <c r="M11" s="158" t="s">
        <v>477</v>
      </c>
      <c r="N11" s="155" t="s">
        <v>476</v>
      </c>
      <c r="O11" s="159" t="s">
        <v>476</v>
      </c>
      <c r="P11" s="160">
        <v>0</v>
      </c>
      <c r="Q11" s="157" t="s">
        <v>476</v>
      </c>
      <c r="R11" s="155" t="s">
        <v>476</v>
      </c>
      <c r="S11" s="157" t="s">
        <v>476</v>
      </c>
      <c r="T11" s="158" t="s">
        <v>477</v>
      </c>
      <c r="U11" s="161" t="s">
        <v>476</v>
      </c>
      <c r="V11" s="157" t="s">
        <v>476</v>
      </c>
      <c r="W11" s="155" t="s">
        <v>476</v>
      </c>
      <c r="X11" s="157" t="s">
        <v>476</v>
      </c>
      <c r="Y11" s="155" t="s">
        <v>476</v>
      </c>
      <c r="Z11" s="157" t="s">
        <v>476</v>
      </c>
      <c r="AA11" s="158" t="s">
        <v>477</v>
      </c>
      <c r="AB11" s="154" t="s">
        <v>476</v>
      </c>
      <c r="AC11" s="157" t="s">
        <v>476</v>
      </c>
      <c r="AD11" s="162" t="s">
        <v>477</v>
      </c>
      <c r="AE11" s="163">
        <v>12.15</v>
      </c>
      <c r="AF11" s="164">
        <v>12.15</v>
      </c>
      <c r="AG11" s="253">
        <v>171</v>
      </c>
      <c r="AH11" s="165" t="s">
        <v>157</v>
      </c>
      <c r="AI11" s="164" t="s">
        <v>157</v>
      </c>
      <c r="AJ11" s="254">
        <v>599</v>
      </c>
      <c r="AK11" s="166" t="s">
        <v>481</v>
      </c>
    </row>
    <row r="12" spans="1:37" ht="16.5" customHeight="1" thickBot="1" x14ac:dyDescent="0.35">
      <c r="A12" s="190" t="s">
        <v>216</v>
      </c>
      <c r="B12" s="252">
        <v>21902474</v>
      </c>
      <c r="C12" s="233" t="s">
        <v>911</v>
      </c>
      <c r="D12" s="233" t="s">
        <v>912</v>
      </c>
      <c r="E12" s="155">
        <v>16</v>
      </c>
      <c r="F12" s="156">
        <v>17.5</v>
      </c>
      <c r="G12" s="157">
        <v>13</v>
      </c>
      <c r="H12" s="158">
        <v>13</v>
      </c>
      <c r="I12" s="155">
        <v>3.13</v>
      </c>
      <c r="J12" s="157">
        <v>18</v>
      </c>
      <c r="K12" s="155">
        <v>6.67</v>
      </c>
      <c r="L12" s="157">
        <v>12</v>
      </c>
      <c r="M12" s="158">
        <v>15</v>
      </c>
      <c r="N12" s="155">
        <v>50</v>
      </c>
      <c r="O12" s="159">
        <v>71</v>
      </c>
      <c r="P12" s="160">
        <v>0.70422535211267601</v>
      </c>
      <c r="Q12" s="157">
        <v>4</v>
      </c>
      <c r="R12" s="155">
        <v>56.3</v>
      </c>
      <c r="S12" s="157">
        <v>7</v>
      </c>
      <c r="T12" s="158">
        <v>11</v>
      </c>
      <c r="U12" s="161">
        <v>22.3</v>
      </c>
      <c r="V12" s="157">
        <v>6.75</v>
      </c>
      <c r="W12" s="155">
        <v>0</v>
      </c>
      <c r="X12" s="157">
        <v>2.5</v>
      </c>
      <c r="Y12" s="155">
        <v>10</v>
      </c>
      <c r="Z12" s="157">
        <v>0</v>
      </c>
      <c r="AA12" s="158">
        <v>9.25</v>
      </c>
      <c r="AB12" s="154">
        <v>39.86</v>
      </c>
      <c r="AC12" s="157">
        <v>10</v>
      </c>
      <c r="AD12" s="162">
        <v>10</v>
      </c>
      <c r="AE12" s="163">
        <v>11.65</v>
      </c>
      <c r="AF12" s="164">
        <v>11.65</v>
      </c>
      <c r="AG12" s="253">
        <v>239</v>
      </c>
      <c r="AH12" s="165">
        <v>8.4440000000000008</v>
      </c>
      <c r="AI12" s="164">
        <v>8.4440000000000008</v>
      </c>
      <c r="AJ12" s="254">
        <v>274</v>
      </c>
      <c r="AK12" s="166">
        <v>10.047000000000001</v>
      </c>
    </row>
    <row r="13" spans="1:37" ht="16.5" customHeight="1" thickBot="1" x14ac:dyDescent="0.35">
      <c r="A13" s="190" t="s">
        <v>216</v>
      </c>
      <c r="B13" s="252">
        <v>21903666</v>
      </c>
      <c r="C13" s="235" t="s">
        <v>257</v>
      </c>
      <c r="D13" s="235" t="s">
        <v>138</v>
      </c>
      <c r="E13" s="155">
        <v>13</v>
      </c>
      <c r="F13" s="156">
        <v>16</v>
      </c>
      <c r="G13" s="157">
        <v>10</v>
      </c>
      <c r="H13" s="158">
        <v>10</v>
      </c>
      <c r="I13" s="155">
        <v>3.47</v>
      </c>
      <c r="J13" s="157">
        <v>12</v>
      </c>
      <c r="K13" s="155">
        <v>7.51</v>
      </c>
      <c r="L13" s="157">
        <v>6</v>
      </c>
      <c r="M13" s="158">
        <v>9</v>
      </c>
      <c r="N13" s="155" t="s">
        <v>157</v>
      </c>
      <c r="O13" s="159">
        <v>91</v>
      </c>
      <c r="P13" s="160">
        <v>0</v>
      </c>
      <c r="Q13" s="157">
        <v>0</v>
      </c>
      <c r="R13" s="155">
        <v>36.799999999999997</v>
      </c>
      <c r="S13" s="157">
        <v>2</v>
      </c>
      <c r="T13" s="158">
        <v>2</v>
      </c>
      <c r="U13" s="161">
        <v>27</v>
      </c>
      <c r="V13" s="157">
        <v>4.25</v>
      </c>
      <c r="W13" s="155">
        <v>-7</v>
      </c>
      <c r="X13" s="157">
        <v>1.25</v>
      </c>
      <c r="Y13" s="155">
        <v>10</v>
      </c>
      <c r="Z13" s="157">
        <v>0</v>
      </c>
      <c r="AA13" s="158">
        <v>5.5</v>
      </c>
      <c r="AB13" s="154">
        <v>40.22</v>
      </c>
      <c r="AC13" s="157">
        <v>10</v>
      </c>
      <c r="AD13" s="162">
        <v>10</v>
      </c>
      <c r="AE13" s="163">
        <v>7.3</v>
      </c>
      <c r="AF13" s="164">
        <v>7.3</v>
      </c>
      <c r="AG13" s="253">
        <v>586</v>
      </c>
      <c r="AH13" s="165">
        <v>10.222</v>
      </c>
      <c r="AI13" s="164">
        <v>10.222</v>
      </c>
      <c r="AJ13" s="254">
        <v>123</v>
      </c>
      <c r="AK13" s="166">
        <v>8.7609999999999992</v>
      </c>
    </row>
    <row r="14" spans="1:37" ht="16.5" customHeight="1" thickBot="1" x14ac:dyDescent="0.35">
      <c r="A14" s="190" t="s">
        <v>216</v>
      </c>
      <c r="B14" s="252">
        <v>21904341</v>
      </c>
      <c r="C14" s="236" t="s">
        <v>1110</v>
      </c>
      <c r="D14" s="236" t="s">
        <v>29</v>
      </c>
      <c r="E14" s="155" t="s">
        <v>215</v>
      </c>
      <c r="F14" s="156" t="s">
        <v>215</v>
      </c>
      <c r="G14" s="157" t="s">
        <v>215</v>
      </c>
      <c r="H14" s="158" t="s">
        <v>215</v>
      </c>
      <c r="I14" s="155" t="s">
        <v>215</v>
      </c>
      <c r="J14" s="157" t="s">
        <v>215</v>
      </c>
      <c r="K14" s="155" t="s">
        <v>215</v>
      </c>
      <c r="L14" s="157" t="s">
        <v>215</v>
      </c>
      <c r="M14" s="158" t="s">
        <v>215</v>
      </c>
      <c r="N14" s="155" t="s">
        <v>215</v>
      </c>
      <c r="O14" s="159" t="s">
        <v>215</v>
      </c>
      <c r="P14" s="160">
        <v>0</v>
      </c>
      <c r="Q14" s="157" t="s">
        <v>215</v>
      </c>
      <c r="R14" s="155" t="s">
        <v>215</v>
      </c>
      <c r="S14" s="157" t="s">
        <v>215</v>
      </c>
      <c r="T14" s="158" t="s">
        <v>215</v>
      </c>
      <c r="U14" s="161" t="s">
        <v>215</v>
      </c>
      <c r="V14" s="157" t="s">
        <v>215</v>
      </c>
      <c r="W14" s="155" t="s">
        <v>215</v>
      </c>
      <c r="X14" s="157" t="s">
        <v>215</v>
      </c>
      <c r="Y14" s="155" t="s">
        <v>215</v>
      </c>
      <c r="Z14" s="157" t="s">
        <v>215</v>
      </c>
      <c r="AA14" s="158" t="s">
        <v>215</v>
      </c>
      <c r="AB14" s="154">
        <v>32.18</v>
      </c>
      <c r="AC14" s="157">
        <v>15</v>
      </c>
      <c r="AD14" s="162">
        <v>15</v>
      </c>
      <c r="AE14" s="163">
        <v>15</v>
      </c>
      <c r="AF14" s="164">
        <v>15</v>
      </c>
      <c r="AG14" s="253">
        <v>4</v>
      </c>
      <c r="AH14" s="165">
        <v>12.444000000000001</v>
      </c>
      <c r="AI14" s="164">
        <v>12.444000000000001</v>
      </c>
      <c r="AJ14" s="254">
        <v>22</v>
      </c>
      <c r="AK14" s="166">
        <v>13.722000000000001</v>
      </c>
    </row>
    <row r="15" spans="1:37" ht="16.5" customHeight="1" thickBot="1" x14ac:dyDescent="0.35">
      <c r="A15" s="190" t="s">
        <v>216</v>
      </c>
      <c r="B15" s="252">
        <v>21905617</v>
      </c>
      <c r="C15" s="235" t="s">
        <v>652</v>
      </c>
      <c r="D15" s="235" t="s">
        <v>138</v>
      </c>
      <c r="E15" s="155" t="s">
        <v>476</v>
      </c>
      <c r="F15" s="156" t="s">
        <v>476</v>
      </c>
      <c r="G15" s="157" t="s">
        <v>476</v>
      </c>
      <c r="H15" s="158" t="s">
        <v>477</v>
      </c>
      <c r="I15" s="155" t="s">
        <v>476</v>
      </c>
      <c r="J15" s="157" t="s">
        <v>476</v>
      </c>
      <c r="K15" s="155" t="s">
        <v>476</v>
      </c>
      <c r="L15" s="157" t="s">
        <v>476</v>
      </c>
      <c r="M15" s="158" t="s">
        <v>477</v>
      </c>
      <c r="N15" s="155" t="s">
        <v>476</v>
      </c>
      <c r="O15" s="159" t="s">
        <v>476</v>
      </c>
      <c r="P15" s="160">
        <v>0</v>
      </c>
      <c r="Q15" s="157" t="s">
        <v>476</v>
      </c>
      <c r="R15" s="155" t="s">
        <v>476</v>
      </c>
      <c r="S15" s="157" t="s">
        <v>476</v>
      </c>
      <c r="T15" s="158" t="s">
        <v>477</v>
      </c>
      <c r="U15" s="161" t="s">
        <v>476</v>
      </c>
      <c r="V15" s="157" t="s">
        <v>476</v>
      </c>
      <c r="W15" s="155" t="s">
        <v>476</v>
      </c>
      <c r="X15" s="157" t="s">
        <v>476</v>
      </c>
      <c r="Y15" s="155" t="s">
        <v>476</v>
      </c>
      <c r="Z15" s="157" t="s">
        <v>476</v>
      </c>
      <c r="AA15" s="158" t="s">
        <v>477</v>
      </c>
      <c r="AB15" s="154" t="s">
        <v>476</v>
      </c>
      <c r="AC15" s="157" t="s">
        <v>476</v>
      </c>
      <c r="AD15" s="162" t="s">
        <v>477</v>
      </c>
      <c r="AE15" s="163" t="s">
        <v>477</v>
      </c>
      <c r="AF15" s="164" t="s">
        <v>477</v>
      </c>
      <c r="AG15" s="253">
        <v>611</v>
      </c>
      <c r="AH15" s="165" t="s">
        <v>477</v>
      </c>
      <c r="AI15" s="164" t="s">
        <v>477</v>
      </c>
      <c r="AJ15" s="254">
        <v>599</v>
      </c>
      <c r="AK15" s="166" t="s">
        <v>477</v>
      </c>
    </row>
    <row r="16" spans="1:37" ht="16.5" customHeight="1" thickBot="1" x14ac:dyDescent="0.35">
      <c r="A16" s="190" t="s">
        <v>216</v>
      </c>
      <c r="B16" s="252">
        <v>21905629</v>
      </c>
      <c r="C16" s="248" t="s">
        <v>682</v>
      </c>
      <c r="D16" s="248" t="s">
        <v>77</v>
      </c>
      <c r="E16" s="155" t="s">
        <v>476</v>
      </c>
      <c r="F16" s="156" t="s">
        <v>476</v>
      </c>
      <c r="G16" s="157" t="s">
        <v>476</v>
      </c>
      <c r="H16" s="158" t="s">
        <v>477</v>
      </c>
      <c r="I16" s="155" t="s">
        <v>476</v>
      </c>
      <c r="J16" s="157" t="s">
        <v>476</v>
      </c>
      <c r="K16" s="155" t="s">
        <v>476</v>
      </c>
      <c r="L16" s="157" t="s">
        <v>476</v>
      </c>
      <c r="M16" s="158" t="s">
        <v>477</v>
      </c>
      <c r="N16" s="155" t="s">
        <v>476</v>
      </c>
      <c r="O16" s="159" t="s">
        <v>476</v>
      </c>
      <c r="P16" s="160">
        <v>0</v>
      </c>
      <c r="Q16" s="157" t="s">
        <v>476</v>
      </c>
      <c r="R16" s="155" t="s">
        <v>476</v>
      </c>
      <c r="S16" s="157" t="s">
        <v>476</v>
      </c>
      <c r="T16" s="158" t="s">
        <v>477</v>
      </c>
      <c r="U16" s="161" t="s">
        <v>476</v>
      </c>
      <c r="V16" s="157" t="s">
        <v>476</v>
      </c>
      <c r="W16" s="155" t="s">
        <v>476</v>
      </c>
      <c r="X16" s="157" t="s">
        <v>476</v>
      </c>
      <c r="Y16" s="155" t="s">
        <v>476</v>
      </c>
      <c r="Z16" s="157" t="s">
        <v>476</v>
      </c>
      <c r="AA16" s="158" t="s">
        <v>477</v>
      </c>
      <c r="AB16" s="154" t="s">
        <v>476</v>
      </c>
      <c r="AC16" s="157" t="s">
        <v>476</v>
      </c>
      <c r="AD16" s="162" t="s">
        <v>477</v>
      </c>
      <c r="AE16" s="163" t="s">
        <v>477</v>
      </c>
      <c r="AF16" s="164" t="s">
        <v>477</v>
      </c>
      <c r="AG16" s="253">
        <v>611</v>
      </c>
      <c r="AH16" s="165" t="s">
        <v>477</v>
      </c>
      <c r="AI16" s="164" t="s">
        <v>477</v>
      </c>
      <c r="AJ16" s="254">
        <v>599</v>
      </c>
      <c r="AK16" s="166" t="s">
        <v>477</v>
      </c>
    </row>
    <row r="17" spans="1:37" ht="16.5" customHeight="1" thickBot="1" x14ac:dyDescent="0.35">
      <c r="A17" s="190" t="s">
        <v>216</v>
      </c>
      <c r="B17" s="252">
        <v>21905701</v>
      </c>
      <c r="C17" s="235" t="s">
        <v>304</v>
      </c>
      <c r="D17" s="235" t="s">
        <v>193</v>
      </c>
      <c r="E17" s="155" t="s">
        <v>476</v>
      </c>
      <c r="F17" s="156" t="s">
        <v>476</v>
      </c>
      <c r="G17" s="157" t="s">
        <v>476</v>
      </c>
      <c r="H17" s="158" t="s">
        <v>477</v>
      </c>
      <c r="I17" s="155" t="s">
        <v>476</v>
      </c>
      <c r="J17" s="157" t="s">
        <v>476</v>
      </c>
      <c r="K17" s="155" t="s">
        <v>476</v>
      </c>
      <c r="L17" s="157" t="s">
        <v>476</v>
      </c>
      <c r="M17" s="158" t="s">
        <v>477</v>
      </c>
      <c r="N17" s="155" t="s">
        <v>476</v>
      </c>
      <c r="O17" s="159" t="s">
        <v>476</v>
      </c>
      <c r="P17" s="160">
        <v>0</v>
      </c>
      <c r="Q17" s="157" t="s">
        <v>476</v>
      </c>
      <c r="R17" s="155" t="s">
        <v>476</v>
      </c>
      <c r="S17" s="157" t="s">
        <v>476</v>
      </c>
      <c r="T17" s="158" t="s">
        <v>477</v>
      </c>
      <c r="U17" s="161" t="s">
        <v>476</v>
      </c>
      <c r="V17" s="157" t="s">
        <v>476</v>
      </c>
      <c r="W17" s="155" t="s">
        <v>476</v>
      </c>
      <c r="X17" s="157" t="s">
        <v>476</v>
      </c>
      <c r="Y17" s="155" t="s">
        <v>476</v>
      </c>
      <c r="Z17" s="157" t="s">
        <v>476</v>
      </c>
      <c r="AA17" s="158" t="s">
        <v>477</v>
      </c>
      <c r="AB17" s="154" t="s">
        <v>476</v>
      </c>
      <c r="AC17" s="157" t="s">
        <v>476</v>
      </c>
      <c r="AD17" s="162" t="s">
        <v>477</v>
      </c>
      <c r="AE17" s="163" t="s">
        <v>477</v>
      </c>
      <c r="AF17" s="164" t="s">
        <v>477</v>
      </c>
      <c r="AG17" s="253">
        <v>611</v>
      </c>
      <c r="AH17" s="165" t="s">
        <v>477</v>
      </c>
      <c r="AI17" s="164" t="s">
        <v>477</v>
      </c>
      <c r="AJ17" s="254">
        <v>599</v>
      </c>
      <c r="AK17" s="166" t="s">
        <v>477</v>
      </c>
    </row>
    <row r="18" spans="1:37" ht="16.5" customHeight="1" thickBot="1" x14ac:dyDescent="0.35">
      <c r="A18" s="190" t="s">
        <v>53</v>
      </c>
      <c r="B18" s="252">
        <v>21905808</v>
      </c>
      <c r="C18" s="228" t="s">
        <v>428</v>
      </c>
      <c r="D18" s="228" t="s">
        <v>429</v>
      </c>
      <c r="E18" s="155">
        <v>15</v>
      </c>
      <c r="F18" s="156">
        <v>17</v>
      </c>
      <c r="G18" s="157">
        <v>15</v>
      </c>
      <c r="H18" s="158">
        <v>15</v>
      </c>
      <c r="I18" s="155">
        <v>3.69</v>
      </c>
      <c r="J18" s="157">
        <v>13</v>
      </c>
      <c r="K18" s="155">
        <v>7.95</v>
      </c>
      <c r="L18" s="157">
        <v>9</v>
      </c>
      <c r="M18" s="158">
        <v>11</v>
      </c>
      <c r="N18" s="155">
        <v>29</v>
      </c>
      <c r="O18" s="159">
        <v>54</v>
      </c>
      <c r="P18" s="160">
        <v>0.53703703703703709</v>
      </c>
      <c r="Q18" s="157">
        <v>5</v>
      </c>
      <c r="R18" s="155">
        <v>26.7</v>
      </c>
      <c r="S18" s="157">
        <v>4</v>
      </c>
      <c r="T18" s="158">
        <v>9</v>
      </c>
      <c r="U18" s="161">
        <v>24.6</v>
      </c>
      <c r="V18" s="157">
        <v>6.5</v>
      </c>
      <c r="W18" s="155">
        <v>-6</v>
      </c>
      <c r="X18" s="157">
        <v>1.25</v>
      </c>
      <c r="Y18" s="155">
        <v>5</v>
      </c>
      <c r="Z18" s="157">
        <v>2.5</v>
      </c>
      <c r="AA18" s="158">
        <v>10.25</v>
      </c>
      <c r="AB18" s="154">
        <v>52.66</v>
      </c>
      <c r="AC18" s="157">
        <v>7</v>
      </c>
      <c r="AD18" s="162">
        <v>7</v>
      </c>
      <c r="AE18" s="163">
        <v>10.45</v>
      </c>
      <c r="AF18" s="164">
        <v>10.45</v>
      </c>
      <c r="AG18" s="253">
        <v>386</v>
      </c>
      <c r="AH18" s="165">
        <v>12</v>
      </c>
      <c r="AI18" s="164">
        <v>12</v>
      </c>
      <c r="AJ18" s="254">
        <v>31</v>
      </c>
      <c r="AK18" s="166">
        <v>11.225</v>
      </c>
    </row>
    <row r="19" spans="1:37" ht="16.5" customHeight="1" thickBot="1" x14ac:dyDescent="0.35">
      <c r="A19" s="190" t="s">
        <v>216</v>
      </c>
      <c r="B19" s="252">
        <v>21907437</v>
      </c>
      <c r="C19" s="235" t="s">
        <v>54</v>
      </c>
      <c r="D19" s="235" t="s">
        <v>144</v>
      </c>
      <c r="E19" s="155" t="s">
        <v>476</v>
      </c>
      <c r="F19" s="156" t="s">
        <v>476</v>
      </c>
      <c r="G19" s="157" t="s">
        <v>476</v>
      </c>
      <c r="H19" s="158" t="s">
        <v>477</v>
      </c>
      <c r="I19" s="155" t="s">
        <v>476</v>
      </c>
      <c r="J19" s="157" t="s">
        <v>476</v>
      </c>
      <c r="K19" s="155" t="s">
        <v>476</v>
      </c>
      <c r="L19" s="157" t="s">
        <v>476</v>
      </c>
      <c r="M19" s="158" t="s">
        <v>477</v>
      </c>
      <c r="N19" s="155" t="s">
        <v>476</v>
      </c>
      <c r="O19" s="159" t="s">
        <v>476</v>
      </c>
      <c r="P19" s="160">
        <v>0</v>
      </c>
      <c r="Q19" s="157" t="s">
        <v>476</v>
      </c>
      <c r="R19" s="155" t="s">
        <v>476</v>
      </c>
      <c r="S19" s="157" t="s">
        <v>476</v>
      </c>
      <c r="T19" s="158" t="s">
        <v>477</v>
      </c>
      <c r="U19" s="161" t="s">
        <v>476</v>
      </c>
      <c r="V19" s="157" t="s">
        <v>476</v>
      </c>
      <c r="W19" s="155" t="s">
        <v>476</v>
      </c>
      <c r="X19" s="157" t="s">
        <v>476</v>
      </c>
      <c r="Y19" s="155" t="s">
        <v>476</v>
      </c>
      <c r="Z19" s="157" t="s">
        <v>476</v>
      </c>
      <c r="AA19" s="158" t="s">
        <v>477</v>
      </c>
      <c r="AB19" s="154" t="s">
        <v>476</v>
      </c>
      <c r="AC19" s="157" t="s">
        <v>476</v>
      </c>
      <c r="AD19" s="162" t="s">
        <v>477</v>
      </c>
      <c r="AE19" s="163" t="s">
        <v>477</v>
      </c>
      <c r="AF19" s="164" t="s">
        <v>477</v>
      </c>
      <c r="AG19" s="253">
        <v>611</v>
      </c>
      <c r="AH19" s="165" t="s">
        <v>477</v>
      </c>
      <c r="AI19" s="164" t="s">
        <v>477</v>
      </c>
      <c r="AJ19" s="254">
        <v>599</v>
      </c>
      <c r="AK19" s="166" t="s">
        <v>477</v>
      </c>
    </row>
    <row r="20" spans="1:37" ht="16.5" customHeight="1" thickBot="1" x14ac:dyDescent="0.35">
      <c r="A20" s="190" t="s">
        <v>216</v>
      </c>
      <c r="B20" s="252">
        <v>21907489</v>
      </c>
      <c r="C20" s="230" t="s">
        <v>1099</v>
      </c>
      <c r="D20" s="230" t="s">
        <v>178</v>
      </c>
      <c r="E20" s="155" t="s">
        <v>157</v>
      </c>
      <c r="F20" s="156" t="s">
        <v>157</v>
      </c>
      <c r="G20" s="157">
        <v>0</v>
      </c>
      <c r="H20" s="158">
        <v>0</v>
      </c>
      <c r="I20" s="155" t="s">
        <v>157</v>
      </c>
      <c r="J20" s="157">
        <v>0</v>
      </c>
      <c r="K20" s="155" t="s">
        <v>157</v>
      </c>
      <c r="L20" s="157">
        <v>0</v>
      </c>
      <c r="M20" s="158">
        <v>0</v>
      </c>
      <c r="N20" s="155" t="s">
        <v>157</v>
      </c>
      <c r="O20" s="159" t="s">
        <v>157</v>
      </c>
      <c r="P20" s="160" t="s">
        <v>480</v>
      </c>
      <c r="Q20" s="157">
        <v>0</v>
      </c>
      <c r="R20" s="155" t="s">
        <v>157</v>
      </c>
      <c r="S20" s="157">
        <v>0</v>
      </c>
      <c r="T20" s="158">
        <v>0</v>
      </c>
      <c r="U20" s="161" t="s">
        <v>157</v>
      </c>
      <c r="V20" s="157">
        <v>0</v>
      </c>
      <c r="W20" s="155" t="s">
        <v>157</v>
      </c>
      <c r="X20" s="157">
        <v>0</v>
      </c>
      <c r="Y20" s="155" t="s">
        <v>157</v>
      </c>
      <c r="Z20" s="157">
        <v>0</v>
      </c>
      <c r="AA20" s="158">
        <v>0</v>
      </c>
      <c r="AB20" s="154" t="s">
        <v>157</v>
      </c>
      <c r="AC20" s="157">
        <v>0</v>
      </c>
      <c r="AD20" s="162">
        <v>0</v>
      </c>
      <c r="AE20" s="163">
        <v>0</v>
      </c>
      <c r="AF20" s="164">
        <v>0</v>
      </c>
      <c r="AG20" s="253">
        <v>621</v>
      </c>
      <c r="AH20" s="165" t="s">
        <v>157</v>
      </c>
      <c r="AI20" s="164" t="s">
        <v>157</v>
      </c>
      <c r="AJ20" s="254">
        <v>599</v>
      </c>
      <c r="AK20" s="166" t="s">
        <v>481</v>
      </c>
    </row>
    <row r="21" spans="1:37" ht="16.5" customHeight="1" thickBot="1" x14ac:dyDescent="0.35">
      <c r="A21" s="190" t="s">
        <v>216</v>
      </c>
      <c r="B21" s="252">
        <v>21907926</v>
      </c>
      <c r="C21" s="229" t="s">
        <v>1164</v>
      </c>
      <c r="D21" s="229" t="s">
        <v>93</v>
      </c>
      <c r="E21" s="155" t="s">
        <v>476</v>
      </c>
      <c r="F21" s="156" t="s">
        <v>476</v>
      </c>
      <c r="G21" s="157" t="s">
        <v>476</v>
      </c>
      <c r="H21" s="158" t="s">
        <v>477</v>
      </c>
      <c r="I21" s="155" t="s">
        <v>476</v>
      </c>
      <c r="J21" s="157" t="s">
        <v>476</v>
      </c>
      <c r="K21" s="155" t="s">
        <v>476</v>
      </c>
      <c r="L21" s="157" t="s">
        <v>476</v>
      </c>
      <c r="M21" s="158" t="s">
        <v>477</v>
      </c>
      <c r="N21" s="155" t="s">
        <v>476</v>
      </c>
      <c r="O21" s="159" t="s">
        <v>476</v>
      </c>
      <c r="P21" s="160">
        <v>0</v>
      </c>
      <c r="Q21" s="157" t="s">
        <v>476</v>
      </c>
      <c r="R21" s="155" t="s">
        <v>476</v>
      </c>
      <c r="S21" s="157" t="s">
        <v>476</v>
      </c>
      <c r="T21" s="158" t="s">
        <v>477</v>
      </c>
      <c r="U21" s="161" t="s">
        <v>476</v>
      </c>
      <c r="V21" s="157" t="s">
        <v>476</v>
      </c>
      <c r="W21" s="155" t="s">
        <v>476</v>
      </c>
      <c r="X21" s="157" t="s">
        <v>476</v>
      </c>
      <c r="Y21" s="155" t="s">
        <v>476</v>
      </c>
      <c r="Z21" s="157" t="s">
        <v>476</v>
      </c>
      <c r="AA21" s="158" t="s">
        <v>477</v>
      </c>
      <c r="AB21" s="169" t="s">
        <v>476</v>
      </c>
      <c r="AC21" s="157" t="s">
        <v>476</v>
      </c>
      <c r="AD21" s="162" t="s">
        <v>477</v>
      </c>
      <c r="AE21" s="163" t="s">
        <v>477</v>
      </c>
      <c r="AF21" s="164" t="s">
        <v>477</v>
      </c>
      <c r="AG21" s="253">
        <v>611</v>
      </c>
      <c r="AH21" s="165" t="s">
        <v>477</v>
      </c>
      <c r="AI21" s="164" t="s">
        <v>477</v>
      </c>
      <c r="AJ21" s="254">
        <v>599</v>
      </c>
      <c r="AK21" s="166" t="s">
        <v>477</v>
      </c>
    </row>
    <row r="22" spans="1:37" ht="16.5" customHeight="1" thickBot="1" x14ac:dyDescent="0.35">
      <c r="A22" s="190" t="s">
        <v>216</v>
      </c>
      <c r="B22" s="252">
        <v>21908765</v>
      </c>
      <c r="C22" s="229" t="s">
        <v>535</v>
      </c>
      <c r="D22" s="229" t="s">
        <v>536</v>
      </c>
      <c r="E22" s="155" t="s">
        <v>476</v>
      </c>
      <c r="F22" s="156" t="s">
        <v>476</v>
      </c>
      <c r="G22" s="157" t="s">
        <v>476</v>
      </c>
      <c r="H22" s="158" t="s">
        <v>477</v>
      </c>
      <c r="I22" s="155" t="s">
        <v>476</v>
      </c>
      <c r="J22" s="157" t="s">
        <v>476</v>
      </c>
      <c r="K22" s="155" t="s">
        <v>476</v>
      </c>
      <c r="L22" s="157" t="s">
        <v>476</v>
      </c>
      <c r="M22" s="158" t="s">
        <v>477</v>
      </c>
      <c r="N22" s="155" t="s">
        <v>476</v>
      </c>
      <c r="O22" s="159" t="s">
        <v>476</v>
      </c>
      <c r="P22" s="160">
        <v>0</v>
      </c>
      <c r="Q22" s="157" t="s">
        <v>476</v>
      </c>
      <c r="R22" s="155" t="s">
        <v>476</v>
      </c>
      <c r="S22" s="157" t="s">
        <v>476</v>
      </c>
      <c r="T22" s="158" t="s">
        <v>477</v>
      </c>
      <c r="U22" s="161" t="s">
        <v>476</v>
      </c>
      <c r="V22" s="157" t="s">
        <v>476</v>
      </c>
      <c r="W22" s="155" t="s">
        <v>476</v>
      </c>
      <c r="X22" s="157" t="s">
        <v>476</v>
      </c>
      <c r="Y22" s="155" t="s">
        <v>476</v>
      </c>
      <c r="Z22" s="157" t="s">
        <v>476</v>
      </c>
      <c r="AA22" s="158" t="s">
        <v>477</v>
      </c>
      <c r="AB22" s="154" t="s">
        <v>476</v>
      </c>
      <c r="AC22" s="157" t="s">
        <v>476</v>
      </c>
      <c r="AD22" s="162" t="s">
        <v>477</v>
      </c>
      <c r="AE22" s="163" t="s">
        <v>477</v>
      </c>
      <c r="AF22" s="164" t="s">
        <v>477</v>
      </c>
      <c r="AG22" s="253">
        <v>611</v>
      </c>
      <c r="AH22" s="165" t="s">
        <v>477</v>
      </c>
      <c r="AI22" s="164" t="s">
        <v>477</v>
      </c>
      <c r="AJ22" s="254">
        <v>599</v>
      </c>
      <c r="AK22" s="166" t="s">
        <v>477</v>
      </c>
    </row>
    <row r="23" spans="1:37" ht="16.5" customHeight="1" thickBot="1" x14ac:dyDescent="0.35">
      <c r="A23" s="190" t="s">
        <v>216</v>
      </c>
      <c r="B23" s="252">
        <v>21909462</v>
      </c>
      <c r="C23" s="228" t="s">
        <v>525</v>
      </c>
      <c r="D23" s="228" t="s">
        <v>109</v>
      </c>
      <c r="E23" s="155">
        <v>13</v>
      </c>
      <c r="F23" s="156">
        <v>16</v>
      </c>
      <c r="G23" s="157">
        <v>10</v>
      </c>
      <c r="H23" s="158">
        <v>10</v>
      </c>
      <c r="I23" s="155" t="s">
        <v>215</v>
      </c>
      <c r="J23" s="157" t="s">
        <v>215</v>
      </c>
      <c r="K23" s="155" t="s">
        <v>215</v>
      </c>
      <c r="L23" s="157" t="s">
        <v>215</v>
      </c>
      <c r="M23" s="158" t="s">
        <v>215</v>
      </c>
      <c r="N23" s="155">
        <v>31</v>
      </c>
      <c r="O23" s="159">
        <v>50</v>
      </c>
      <c r="P23" s="160">
        <v>0.62</v>
      </c>
      <c r="Q23" s="157">
        <v>3.5</v>
      </c>
      <c r="R23" s="155">
        <v>35.6</v>
      </c>
      <c r="S23" s="157">
        <v>2</v>
      </c>
      <c r="T23" s="158">
        <v>5.5</v>
      </c>
      <c r="U23" s="161" t="s">
        <v>215</v>
      </c>
      <c r="V23" s="157" t="s">
        <v>215</v>
      </c>
      <c r="W23" s="155" t="s">
        <v>215</v>
      </c>
      <c r="X23" s="157" t="s">
        <v>215</v>
      </c>
      <c r="Y23" s="155" t="s">
        <v>215</v>
      </c>
      <c r="Z23" s="157" t="s">
        <v>215</v>
      </c>
      <c r="AA23" s="158" t="s">
        <v>215</v>
      </c>
      <c r="AB23" s="154">
        <v>42.95</v>
      </c>
      <c r="AC23" s="157">
        <v>9</v>
      </c>
      <c r="AD23" s="162">
        <v>9</v>
      </c>
      <c r="AE23" s="163">
        <v>8.1666666666666661</v>
      </c>
      <c r="AF23" s="164">
        <v>8.1666666666666661</v>
      </c>
      <c r="AG23" s="253">
        <v>555</v>
      </c>
      <c r="AH23" s="165">
        <v>9.3330000000000002</v>
      </c>
      <c r="AI23" s="164">
        <v>9.3330000000000002</v>
      </c>
      <c r="AJ23" s="254">
        <v>194</v>
      </c>
      <c r="AK23" s="166">
        <v>8.7498333333333331</v>
      </c>
    </row>
    <row r="24" spans="1:37" ht="16.5" customHeight="1" thickBot="1" x14ac:dyDescent="0.35">
      <c r="A24" s="190" t="s">
        <v>216</v>
      </c>
      <c r="B24" s="252">
        <v>21909616</v>
      </c>
      <c r="C24" s="230" t="s">
        <v>905</v>
      </c>
      <c r="D24" s="230" t="s">
        <v>822</v>
      </c>
      <c r="E24" s="155" t="s">
        <v>476</v>
      </c>
      <c r="F24" s="156" t="s">
        <v>476</v>
      </c>
      <c r="G24" s="157" t="s">
        <v>476</v>
      </c>
      <c r="H24" s="158" t="s">
        <v>477</v>
      </c>
      <c r="I24" s="155" t="s">
        <v>476</v>
      </c>
      <c r="J24" s="157" t="s">
        <v>476</v>
      </c>
      <c r="K24" s="155" t="s">
        <v>476</v>
      </c>
      <c r="L24" s="157" t="s">
        <v>476</v>
      </c>
      <c r="M24" s="158" t="s">
        <v>477</v>
      </c>
      <c r="N24" s="155" t="s">
        <v>476</v>
      </c>
      <c r="O24" s="159" t="s">
        <v>476</v>
      </c>
      <c r="P24" s="160">
        <v>0</v>
      </c>
      <c r="Q24" s="157" t="s">
        <v>476</v>
      </c>
      <c r="R24" s="155" t="s">
        <v>476</v>
      </c>
      <c r="S24" s="157" t="s">
        <v>476</v>
      </c>
      <c r="T24" s="158" t="s">
        <v>477</v>
      </c>
      <c r="U24" s="161" t="s">
        <v>476</v>
      </c>
      <c r="V24" s="157" t="s">
        <v>476</v>
      </c>
      <c r="W24" s="155" t="s">
        <v>476</v>
      </c>
      <c r="X24" s="157" t="s">
        <v>476</v>
      </c>
      <c r="Y24" s="155" t="s">
        <v>476</v>
      </c>
      <c r="Z24" s="157" t="s">
        <v>476</v>
      </c>
      <c r="AA24" s="158" t="s">
        <v>477</v>
      </c>
      <c r="AB24" s="154" t="s">
        <v>476</v>
      </c>
      <c r="AC24" s="157" t="s">
        <v>476</v>
      </c>
      <c r="AD24" s="162" t="s">
        <v>477</v>
      </c>
      <c r="AE24" s="163" t="s">
        <v>477</v>
      </c>
      <c r="AF24" s="164" t="s">
        <v>477</v>
      </c>
      <c r="AG24" s="253">
        <v>611</v>
      </c>
      <c r="AH24" s="165" t="s">
        <v>477</v>
      </c>
      <c r="AI24" s="164" t="s">
        <v>477</v>
      </c>
      <c r="AJ24" s="254">
        <v>599</v>
      </c>
      <c r="AK24" s="166" t="s">
        <v>477</v>
      </c>
    </row>
    <row r="25" spans="1:37" ht="16.5" customHeight="1" thickBot="1" x14ac:dyDescent="0.35">
      <c r="A25" s="190" t="s">
        <v>216</v>
      </c>
      <c r="B25" s="252">
        <v>21909919</v>
      </c>
      <c r="C25" s="236" t="s">
        <v>922</v>
      </c>
      <c r="D25" s="236" t="s">
        <v>29</v>
      </c>
      <c r="E25" s="155" t="s">
        <v>215</v>
      </c>
      <c r="F25" s="156" t="s">
        <v>215</v>
      </c>
      <c r="G25" s="157" t="s">
        <v>215</v>
      </c>
      <c r="H25" s="158" t="s">
        <v>215</v>
      </c>
      <c r="I25" s="155" t="s">
        <v>215</v>
      </c>
      <c r="J25" s="157" t="s">
        <v>215</v>
      </c>
      <c r="K25" s="155" t="s">
        <v>215</v>
      </c>
      <c r="L25" s="157" t="s">
        <v>215</v>
      </c>
      <c r="M25" s="158" t="s">
        <v>215</v>
      </c>
      <c r="N25" s="155" t="s">
        <v>215</v>
      </c>
      <c r="O25" s="159" t="s">
        <v>215</v>
      </c>
      <c r="P25" s="160">
        <v>0</v>
      </c>
      <c r="Q25" s="157" t="s">
        <v>215</v>
      </c>
      <c r="R25" s="155" t="s">
        <v>215</v>
      </c>
      <c r="S25" s="157" t="s">
        <v>215</v>
      </c>
      <c r="T25" s="158" t="s">
        <v>215</v>
      </c>
      <c r="U25" s="161" t="s">
        <v>215</v>
      </c>
      <c r="V25" s="157" t="s">
        <v>215</v>
      </c>
      <c r="W25" s="155" t="s">
        <v>215</v>
      </c>
      <c r="X25" s="157" t="s">
        <v>215</v>
      </c>
      <c r="Y25" s="155" t="s">
        <v>215</v>
      </c>
      <c r="Z25" s="157" t="s">
        <v>215</v>
      </c>
      <c r="AA25" s="158" t="s">
        <v>215</v>
      </c>
      <c r="AB25" s="154" t="s">
        <v>215</v>
      </c>
      <c r="AC25" s="157" t="s">
        <v>215</v>
      </c>
      <c r="AD25" s="162" t="s">
        <v>215</v>
      </c>
      <c r="AE25" s="163" t="s">
        <v>215</v>
      </c>
      <c r="AF25" s="164" t="s">
        <v>215</v>
      </c>
      <c r="AG25" s="253">
        <v>611</v>
      </c>
      <c r="AH25" s="165">
        <v>10.220000000000001</v>
      </c>
      <c r="AI25" s="164">
        <v>10.220000000000001</v>
      </c>
      <c r="AJ25" s="254">
        <v>160</v>
      </c>
      <c r="AK25" s="166">
        <v>10.220000000000001</v>
      </c>
    </row>
    <row r="26" spans="1:37" ht="16.5" customHeight="1" thickBot="1" x14ac:dyDescent="0.35">
      <c r="A26" s="190" t="s">
        <v>216</v>
      </c>
      <c r="B26" s="252">
        <v>21909938</v>
      </c>
      <c r="C26" s="230" t="s">
        <v>1092</v>
      </c>
      <c r="D26" s="230" t="s">
        <v>139</v>
      </c>
      <c r="E26" s="155" t="s">
        <v>476</v>
      </c>
      <c r="F26" s="156" t="s">
        <v>476</v>
      </c>
      <c r="G26" s="157" t="s">
        <v>476</v>
      </c>
      <c r="H26" s="158" t="s">
        <v>477</v>
      </c>
      <c r="I26" s="155" t="s">
        <v>476</v>
      </c>
      <c r="J26" s="157" t="s">
        <v>476</v>
      </c>
      <c r="K26" s="155" t="s">
        <v>476</v>
      </c>
      <c r="L26" s="157" t="s">
        <v>476</v>
      </c>
      <c r="M26" s="158" t="s">
        <v>477</v>
      </c>
      <c r="N26" s="155" t="s">
        <v>476</v>
      </c>
      <c r="O26" s="159" t="s">
        <v>476</v>
      </c>
      <c r="P26" s="160">
        <v>0</v>
      </c>
      <c r="Q26" s="157" t="s">
        <v>476</v>
      </c>
      <c r="R26" s="155" t="s">
        <v>476</v>
      </c>
      <c r="S26" s="157" t="s">
        <v>476</v>
      </c>
      <c r="T26" s="158" t="s">
        <v>477</v>
      </c>
      <c r="U26" s="161" t="s">
        <v>476</v>
      </c>
      <c r="V26" s="157" t="s">
        <v>476</v>
      </c>
      <c r="W26" s="155" t="s">
        <v>476</v>
      </c>
      <c r="X26" s="157" t="s">
        <v>476</v>
      </c>
      <c r="Y26" s="155" t="s">
        <v>476</v>
      </c>
      <c r="Z26" s="157" t="s">
        <v>476</v>
      </c>
      <c r="AA26" s="158" t="s">
        <v>477</v>
      </c>
      <c r="AB26" s="154" t="s">
        <v>476</v>
      </c>
      <c r="AC26" s="157" t="s">
        <v>476</v>
      </c>
      <c r="AD26" s="162" t="s">
        <v>477</v>
      </c>
      <c r="AE26" s="163" t="s">
        <v>477</v>
      </c>
      <c r="AF26" s="164" t="s">
        <v>477</v>
      </c>
      <c r="AG26" s="253">
        <v>611</v>
      </c>
      <c r="AH26" s="165" t="s">
        <v>477</v>
      </c>
      <c r="AI26" s="164" t="s">
        <v>477</v>
      </c>
      <c r="AJ26" s="254">
        <v>599</v>
      </c>
      <c r="AK26" s="166" t="s">
        <v>477</v>
      </c>
    </row>
    <row r="27" spans="1:37" ht="16.5" customHeight="1" thickBot="1" x14ac:dyDescent="0.35">
      <c r="A27" s="190" t="s">
        <v>216</v>
      </c>
      <c r="B27" s="252">
        <v>21910242</v>
      </c>
      <c r="C27" s="233" t="s">
        <v>438</v>
      </c>
      <c r="D27" s="233" t="s">
        <v>1090</v>
      </c>
      <c r="E27" s="155">
        <v>13</v>
      </c>
      <c r="F27" s="156">
        <v>16</v>
      </c>
      <c r="G27" s="157">
        <v>10</v>
      </c>
      <c r="H27" s="158">
        <v>10</v>
      </c>
      <c r="I27" s="155">
        <v>3.28</v>
      </c>
      <c r="J27" s="157">
        <v>16</v>
      </c>
      <c r="K27" s="155">
        <v>7.12</v>
      </c>
      <c r="L27" s="157">
        <v>9</v>
      </c>
      <c r="M27" s="158">
        <v>12.5</v>
      </c>
      <c r="N27" s="167">
        <v>82</v>
      </c>
      <c r="O27" s="159">
        <v>89</v>
      </c>
      <c r="P27" s="160">
        <v>0.9213483146067416</v>
      </c>
      <c r="Q27" s="157">
        <v>5</v>
      </c>
      <c r="R27" s="155">
        <v>52.1</v>
      </c>
      <c r="S27" s="157">
        <v>6</v>
      </c>
      <c r="T27" s="158">
        <v>11</v>
      </c>
      <c r="U27" s="161">
        <v>24.23</v>
      </c>
      <c r="V27" s="157">
        <v>5.75</v>
      </c>
      <c r="W27" s="168">
        <v>-6</v>
      </c>
      <c r="X27" s="157">
        <v>1.25</v>
      </c>
      <c r="Y27" s="155">
        <v>3</v>
      </c>
      <c r="Z27" s="157">
        <v>3.5</v>
      </c>
      <c r="AA27" s="158">
        <v>10.5</v>
      </c>
      <c r="AB27" s="154">
        <v>33</v>
      </c>
      <c r="AC27" s="157">
        <v>15</v>
      </c>
      <c r="AD27" s="162">
        <v>15</v>
      </c>
      <c r="AE27" s="163">
        <v>11.8</v>
      </c>
      <c r="AF27" s="164">
        <v>11.8</v>
      </c>
      <c r="AG27" s="253">
        <v>223</v>
      </c>
      <c r="AH27" s="165">
        <v>7.1109999999999998</v>
      </c>
      <c r="AI27" s="164">
        <v>7.1109999999999998</v>
      </c>
      <c r="AJ27" s="254">
        <v>430</v>
      </c>
      <c r="AK27" s="166">
        <v>9.4555000000000007</v>
      </c>
    </row>
    <row r="28" spans="1:37" ht="16.5" customHeight="1" thickBot="1" x14ac:dyDescent="0.35">
      <c r="A28" s="190" t="s">
        <v>216</v>
      </c>
      <c r="B28" s="252">
        <v>21910456</v>
      </c>
      <c r="C28" s="229" t="s">
        <v>209</v>
      </c>
      <c r="D28" s="229" t="s">
        <v>72</v>
      </c>
      <c r="E28" s="155" t="s">
        <v>476</v>
      </c>
      <c r="F28" s="156" t="s">
        <v>476</v>
      </c>
      <c r="G28" s="157" t="s">
        <v>476</v>
      </c>
      <c r="H28" s="158" t="s">
        <v>477</v>
      </c>
      <c r="I28" s="155" t="s">
        <v>476</v>
      </c>
      <c r="J28" s="157" t="s">
        <v>476</v>
      </c>
      <c r="K28" s="155" t="s">
        <v>476</v>
      </c>
      <c r="L28" s="157" t="s">
        <v>476</v>
      </c>
      <c r="M28" s="158" t="s">
        <v>477</v>
      </c>
      <c r="N28" s="155" t="s">
        <v>476</v>
      </c>
      <c r="O28" s="159" t="s">
        <v>476</v>
      </c>
      <c r="P28" s="160">
        <v>0</v>
      </c>
      <c r="Q28" s="157" t="s">
        <v>476</v>
      </c>
      <c r="R28" s="155" t="s">
        <v>476</v>
      </c>
      <c r="S28" s="157" t="s">
        <v>476</v>
      </c>
      <c r="T28" s="158" t="s">
        <v>477</v>
      </c>
      <c r="U28" s="161" t="s">
        <v>476</v>
      </c>
      <c r="V28" s="157" t="s">
        <v>476</v>
      </c>
      <c r="W28" s="155" t="s">
        <v>476</v>
      </c>
      <c r="X28" s="157" t="s">
        <v>476</v>
      </c>
      <c r="Y28" s="155" t="s">
        <v>476</v>
      </c>
      <c r="Z28" s="157" t="s">
        <v>476</v>
      </c>
      <c r="AA28" s="158" t="s">
        <v>477</v>
      </c>
      <c r="AB28" s="154" t="s">
        <v>476</v>
      </c>
      <c r="AC28" s="157" t="s">
        <v>476</v>
      </c>
      <c r="AD28" s="162" t="s">
        <v>477</v>
      </c>
      <c r="AE28" s="163" t="s">
        <v>477</v>
      </c>
      <c r="AF28" s="164" t="s">
        <v>477</v>
      </c>
      <c r="AG28" s="253">
        <v>611</v>
      </c>
      <c r="AH28" s="165" t="s">
        <v>477</v>
      </c>
      <c r="AI28" s="164" t="s">
        <v>477</v>
      </c>
      <c r="AJ28" s="254">
        <v>599</v>
      </c>
      <c r="AK28" s="166" t="s">
        <v>477</v>
      </c>
    </row>
    <row r="29" spans="1:37" ht="16.5" customHeight="1" thickBot="1" x14ac:dyDescent="0.35">
      <c r="A29" s="190" t="s">
        <v>216</v>
      </c>
      <c r="B29" s="252">
        <v>21910480</v>
      </c>
      <c r="C29" s="230" t="s">
        <v>211</v>
      </c>
      <c r="D29" s="230" t="s">
        <v>102</v>
      </c>
      <c r="E29" s="155" t="s">
        <v>476</v>
      </c>
      <c r="F29" s="156" t="s">
        <v>476</v>
      </c>
      <c r="G29" s="157" t="s">
        <v>476</v>
      </c>
      <c r="H29" s="158" t="s">
        <v>477</v>
      </c>
      <c r="I29" s="155" t="s">
        <v>476</v>
      </c>
      <c r="J29" s="157" t="s">
        <v>476</v>
      </c>
      <c r="K29" s="155" t="s">
        <v>476</v>
      </c>
      <c r="L29" s="157" t="s">
        <v>476</v>
      </c>
      <c r="M29" s="158" t="s">
        <v>477</v>
      </c>
      <c r="N29" s="155" t="s">
        <v>476</v>
      </c>
      <c r="O29" s="159" t="s">
        <v>476</v>
      </c>
      <c r="P29" s="160">
        <v>0</v>
      </c>
      <c r="Q29" s="157" t="s">
        <v>476</v>
      </c>
      <c r="R29" s="155" t="s">
        <v>476</v>
      </c>
      <c r="S29" s="157" t="s">
        <v>476</v>
      </c>
      <c r="T29" s="158" t="s">
        <v>477</v>
      </c>
      <c r="U29" s="161" t="s">
        <v>476</v>
      </c>
      <c r="V29" s="157" t="s">
        <v>476</v>
      </c>
      <c r="W29" s="155" t="s">
        <v>476</v>
      </c>
      <c r="X29" s="157" t="s">
        <v>476</v>
      </c>
      <c r="Y29" s="155" t="s">
        <v>476</v>
      </c>
      <c r="Z29" s="157" t="s">
        <v>476</v>
      </c>
      <c r="AA29" s="158" t="s">
        <v>477</v>
      </c>
      <c r="AB29" s="154" t="s">
        <v>476</v>
      </c>
      <c r="AC29" s="157" t="s">
        <v>476</v>
      </c>
      <c r="AD29" s="162" t="s">
        <v>477</v>
      </c>
      <c r="AE29" s="163" t="s">
        <v>477</v>
      </c>
      <c r="AF29" s="164" t="s">
        <v>477</v>
      </c>
      <c r="AG29" s="253">
        <v>611</v>
      </c>
      <c r="AH29" s="165" t="s">
        <v>477</v>
      </c>
      <c r="AI29" s="164" t="s">
        <v>477</v>
      </c>
      <c r="AJ29" s="254">
        <v>599</v>
      </c>
      <c r="AK29" s="166" t="s">
        <v>477</v>
      </c>
    </row>
    <row r="30" spans="1:37" ht="16.5" customHeight="1" thickBot="1" x14ac:dyDescent="0.35">
      <c r="A30" s="190" t="s">
        <v>216</v>
      </c>
      <c r="B30" s="252">
        <v>21910833</v>
      </c>
      <c r="C30" s="236" t="s">
        <v>201</v>
      </c>
      <c r="D30" s="236" t="s">
        <v>202</v>
      </c>
      <c r="E30" s="155">
        <v>13</v>
      </c>
      <c r="F30" s="156">
        <v>16</v>
      </c>
      <c r="G30" s="157">
        <v>10</v>
      </c>
      <c r="H30" s="158">
        <v>10</v>
      </c>
      <c r="I30" s="155">
        <v>3.58</v>
      </c>
      <c r="J30" s="157">
        <v>11</v>
      </c>
      <c r="K30" s="155">
        <v>7.83</v>
      </c>
      <c r="L30" s="157">
        <v>4</v>
      </c>
      <c r="M30" s="158">
        <v>7.5</v>
      </c>
      <c r="N30" s="155">
        <v>46</v>
      </c>
      <c r="O30" s="159">
        <v>83</v>
      </c>
      <c r="P30" s="160">
        <v>0.55421686746987953</v>
      </c>
      <c r="Q30" s="157">
        <v>3</v>
      </c>
      <c r="R30" s="155">
        <v>24.7</v>
      </c>
      <c r="S30" s="157">
        <v>0</v>
      </c>
      <c r="T30" s="158">
        <v>3</v>
      </c>
      <c r="U30" s="161">
        <v>28.15</v>
      </c>
      <c r="V30" s="157">
        <v>3.75</v>
      </c>
      <c r="W30" s="155">
        <v>-1</v>
      </c>
      <c r="X30" s="157">
        <v>2.25</v>
      </c>
      <c r="Y30" s="155">
        <v>3</v>
      </c>
      <c r="Z30" s="157">
        <v>3.5</v>
      </c>
      <c r="AA30" s="158">
        <v>9.5</v>
      </c>
      <c r="AB30" s="154">
        <v>82.37</v>
      </c>
      <c r="AC30" s="157">
        <v>1</v>
      </c>
      <c r="AD30" s="162">
        <v>1</v>
      </c>
      <c r="AE30" s="163">
        <v>6.2</v>
      </c>
      <c r="AF30" s="164">
        <v>6.2</v>
      </c>
      <c r="AG30" s="253">
        <v>606</v>
      </c>
      <c r="AH30" s="165">
        <v>8.4440000000000008</v>
      </c>
      <c r="AI30" s="164">
        <v>8.4440000000000008</v>
      </c>
      <c r="AJ30" s="254">
        <v>274</v>
      </c>
      <c r="AK30" s="166">
        <v>7.322000000000001</v>
      </c>
    </row>
    <row r="31" spans="1:37" ht="16.5" customHeight="1" thickBot="1" x14ac:dyDescent="0.35">
      <c r="A31" s="190" t="s">
        <v>216</v>
      </c>
      <c r="B31" s="252">
        <v>21912101</v>
      </c>
      <c r="C31" s="233" t="s">
        <v>37</v>
      </c>
      <c r="D31" s="233" t="s">
        <v>77</v>
      </c>
      <c r="E31" s="155">
        <v>15</v>
      </c>
      <c r="F31" s="156">
        <v>17</v>
      </c>
      <c r="G31" s="157">
        <v>12</v>
      </c>
      <c r="H31" s="158">
        <v>12</v>
      </c>
      <c r="I31" s="155" t="s">
        <v>1221</v>
      </c>
      <c r="J31" s="157" t="s">
        <v>1221</v>
      </c>
      <c r="K31" s="155" t="s">
        <v>1221</v>
      </c>
      <c r="L31" s="157" t="s">
        <v>1221</v>
      </c>
      <c r="M31" s="158" t="s">
        <v>215</v>
      </c>
      <c r="N31" s="155">
        <v>73</v>
      </c>
      <c r="O31" s="159">
        <v>74</v>
      </c>
      <c r="P31" s="160">
        <v>0.98648648648648651</v>
      </c>
      <c r="Q31" s="157">
        <v>5</v>
      </c>
      <c r="R31" s="155">
        <v>36.299999999999997</v>
      </c>
      <c r="S31" s="157">
        <v>2</v>
      </c>
      <c r="T31" s="158">
        <v>7</v>
      </c>
      <c r="U31" s="161" t="s">
        <v>1221</v>
      </c>
      <c r="V31" s="157" t="s">
        <v>1221</v>
      </c>
      <c r="W31" s="155" t="s">
        <v>1221</v>
      </c>
      <c r="X31" s="157" t="s">
        <v>1221</v>
      </c>
      <c r="Y31" s="155" t="s">
        <v>1221</v>
      </c>
      <c r="Z31" s="157" t="s">
        <v>1221</v>
      </c>
      <c r="AA31" s="158" t="s">
        <v>215</v>
      </c>
      <c r="AB31" s="154">
        <v>62</v>
      </c>
      <c r="AC31" s="157">
        <v>1</v>
      </c>
      <c r="AD31" s="162">
        <v>1</v>
      </c>
      <c r="AE31" s="163">
        <v>6.666666666666667</v>
      </c>
      <c r="AF31" s="164">
        <v>6.666666666666667</v>
      </c>
      <c r="AG31" s="253">
        <v>596</v>
      </c>
      <c r="AH31" s="165">
        <v>9.3330000000000002</v>
      </c>
      <c r="AI31" s="164">
        <v>9.3330000000000002</v>
      </c>
      <c r="AJ31" s="254">
        <v>194</v>
      </c>
      <c r="AK31" s="166">
        <v>7.9998333333333331</v>
      </c>
    </row>
    <row r="32" spans="1:37" ht="16.5" customHeight="1" thickBot="1" x14ac:dyDescent="0.35">
      <c r="A32" s="190" t="s">
        <v>216</v>
      </c>
      <c r="B32" s="252">
        <v>21913775</v>
      </c>
      <c r="C32" s="228" t="s">
        <v>200</v>
      </c>
      <c r="D32" s="228" t="s">
        <v>72</v>
      </c>
      <c r="E32" s="155">
        <v>18</v>
      </c>
      <c r="F32" s="156">
        <v>18.5</v>
      </c>
      <c r="G32" s="157">
        <v>15</v>
      </c>
      <c r="H32" s="158">
        <v>15</v>
      </c>
      <c r="I32" s="155">
        <v>3.32</v>
      </c>
      <c r="J32" s="157">
        <v>15</v>
      </c>
      <c r="K32" s="155">
        <v>7.02</v>
      </c>
      <c r="L32" s="157">
        <v>10</v>
      </c>
      <c r="M32" s="158">
        <v>12.5</v>
      </c>
      <c r="N32" s="155">
        <v>53</v>
      </c>
      <c r="O32" s="159" t="s">
        <v>157</v>
      </c>
      <c r="P32" s="160" t="s">
        <v>480</v>
      </c>
      <c r="Q32" s="157">
        <v>0</v>
      </c>
      <c r="R32" s="155">
        <v>36.799999999999997</v>
      </c>
      <c r="S32" s="157">
        <v>2</v>
      </c>
      <c r="T32" s="158">
        <v>2</v>
      </c>
      <c r="U32" s="161">
        <v>24.25</v>
      </c>
      <c r="V32" s="157">
        <v>5.75</v>
      </c>
      <c r="W32" s="155">
        <v>-8</v>
      </c>
      <c r="X32" s="157">
        <v>1</v>
      </c>
      <c r="Y32" s="155">
        <v>9</v>
      </c>
      <c r="Z32" s="157">
        <v>0.5</v>
      </c>
      <c r="AA32" s="158">
        <v>7.25</v>
      </c>
      <c r="AB32" s="154">
        <v>45.97</v>
      </c>
      <c r="AC32" s="157">
        <v>7</v>
      </c>
      <c r="AD32" s="162">
        <v>7</v>
      </c>
      <c r="AE32" s="163">
        <v>8.75</v>
      </c>
      <c r="AF32" s="164">
        <v>8.75</v>
      </c>
      <c r="AG32" s="253">
        <v>520</v>
      </c>
      <c r="AH32" s="165">
        <v>9.3330000000000002</v>
      </c>
      <c r="AI32" s="164">
        <v>9.3330000000000002</v>
      </c>
      <c r="AJ32" s="254">
        <v>194</v>
      </c>
      <c r="AK32" s="166">
        <v>9.0414999999999992</v>
      </c>
    </row>
    <row r="33" spans="1:37" ht="16.5" customHeight="1" thickBot="1" x14ac:dyDescent="0.35">
      <c r="A33" s="190" t="s">
        <v>216</v>
      </c>
      <c r="B33" s="252">
        <v>21914241</v>
      </c>
      <c r="C33" s="230" t="s">
        <v>190</v>
      </c>
      <c r="D33" s="230" t="s">
        <v>143</v>
      </c>
      <c r="E33" s="155" t="s">
        <v>476</v>
      </c>
      <c r="F33" s="156" t="s">
        <v>476</v>
      </c>
      <c r="G33" s="157" t="s">
        <v>476</v>
      </c>
      <c r="H33" s="158" t="s">
        <v>477</v>
      </c>
      <c r="I33" s="155" t="s">
        <v>476</v>
      </c>
      <c r="J33" s="157" t="s">
        <v>476</v>
      </c>
      <c r="K33" s="155" t="s">
        <v>476</v>
      </c>
      <c r="L33" s="157" t="s">
        <v>476</v>
      </c>
      <c r="M33" s="158" t="s">
        <v>477</v>
      </c>
      <c r="N33" s="155" t="s">
        <v>476</v>
      </c>
      <c r="O33" s="159" t="s">
        <v>476</v>
      </c>
      <c r="P33" s="160">
        <v>0</v>
      </c>
      <c r="Q33" s="157" t="s">
        <v>476</v>
      </c>
      <c r="R33" s="155" t="s">
        <v>476</v>
      </c>
      <c r="S33" s="157" t="s">
        <v>476</v>
      </c>
      <c r="T33" s="158" t="s">
        <v>477</v>
      </c>
      <c r="U33" s="161" t="s">
        <v>476</v>
      </c>
      <c r="V33" s="157" t="s">
        <v>476</v>
      </c>
      <c r="W33" s="155" t="s">
        <v>476</v>
      </c>
      <c r="X33" s="157" t="s">
        <v>476</v>
      </c>
      <c r="Y33" s="155" t="s">
        <v>476</v>
      </c>
      <c r="Z33" s="157" t="s">
        <v>476</v>
      </c>
      <c r="AA33" s="158" t="s">
        <v>477</v>
      </c>
      <c r="AB33" s="154" t="s">
        <v>476</v>
      </c>
      <c r="AC33" s="157" t="s">
        <v>476</v>
      </c>
      <c r="AD33" s="162" t="s">
        <v>477</v>
      </c>
      <c r="AE33" s="163">
        <v>10.6</v>
      </c>
      <c r="AF33" s="164">
        <v>10.6</v>
      </c>
      <c r="AG33" s="253">
        <v>363</v>
      </c>
      <c r="AH33" s="165">
        <v>10.667</v>
      </c>
      <c r="AI33" s="164">
        <v>10.667</v>
      </c>
      <c r="AJ33" s="254">
        <v>85</v>
      </c>
      <c r="AK33" s="166">
        <v>10.6335</v>
      </c>
    </row>
    <row r="34" spans="1:37" ht="16.5" customHeight="1" thickBot="1" x14ac:dyDescent="0.35">
      <c r="A34" s="190" t="s">
        <v>216</v>
      </c>
      <c r="B34" s="252">
        <v>21914334</v>
      </c>
      <c r="C34" s="228" t="s">
        <v>204</v>
      </c>
      <c r="D34" s="228" t="s">
        <v>205</v>
      </c>
      <c r="E34" s="155" t="s">
        <v>215</v>
      </c>
      <c r="F34" s="156" t="s">
        <v>215</v>
      </c>
      <c r="G34" s="157" t="s">
        <v>215</v>
      </c>
      <c r="H34" s="158" t="s">
        <v>215</v>
      </c>
      <c r="I34" s="155" t="s">
        <v>215</v>
      </c>
      <c r="J34" s="157" t="s">
        <v>215</v>
      </c>
      <c r="K34" s="155" t="s">
        <v>215</v>
      </c>
      <c r="L34" s="157" t="s">
        <v>215</v>
      </c>
      <c r="M34" s="158" t="s">
        <v>215</v>
      </c>
      <c r="N34" s="155" t="s">
        <v>215</v>
      </c>
      <c r="O34" s="159" t="s">
        <v>215</v>
      </c>
      <c r="P34" s="160">
        <v>0</v>
      </c>
      <c r="Q34" s="157" t="s">
        <v>215</v>
      </c>
      <c r="R34" s="155" t="s">
        <v>215</v>
      </c>
      <c r="S34" s="157" t="s">
        <v>215</v>
      </c>
      <c r="T34" s="158" t="s">
        <v>215</v>
      </c>
      <c r="U34" s="161" t="s">
        <v>215</v>
      </c>
      <c r="V34" s="157" t="s">
        <v>215</v>
      </c>
      <c r="W34" s="155" t="s">
        <v>215</v>
      </c>
      <c r="X34" s="157" t="s">
        <v>215</v>
      </c>
      <c r="Y34" s="155" t="s">
        <v>215</v>
      </c>
      <c r="Z34" s="157" t="s">
        <v>215</v>
      </c>
      <c r="AA34" s="158" t="s">
        <v>215</v>
      </c>
      <c r="AB34" s="154">
        <v>44.9</v>
      </c>
      <c r="AC34" s="157">
        <v>8</v>
      </c>
      <c r="AD34" s="162">
        <v>8</v>
      </c>
      <c r="AE34" s="163">
        <v>8</v>
      </c>
      <c r="AF34" s="164">
        <v>8</v>
      </c>
      <c r="AG34" s="253">
        <v>558</v>
      </c>
      <c r="AH34" s="165">
        <v>9.3330000000000002</v>
      </c>
      <c r="AI34" s="164">
        <v>9.3330000000000002</v>
      </c>
      <c r="AJ34" s="254">
        <v>194</v>
      </c>
      <c r="AK34" s="166">
        <v>8.6664999999999992</v>
      </c>
    </row>
    <row r="35" spans="1:37" ht="16.5" customHeight="1" thickBot="1" x14ac:dyDescent="0.35">
      <c r="A35" s="190" t="s">
        <v>53</v>
      </c>
      <c r="B35" s="252">
        <v>21916446</v>
      </c>
      <c r="C35" s="230" t="s">
        <v>189</v>
      </c>
      <c r="D35" s="230" t="s">
        <v>135</v>
      </c>
      <c r="E35" s="155" t="s">
        <v>476</v>
      </c>
      <c r="F35" s="156" t="s">
        <v>476</v>
      </c>
      <c r="G35" s="157" t="s">
        <v>476</v>
      </c>
      <c r="H35" s="158" t="s">
        <v>477</v>
      </c>
      <c r="I35" s="155" t="s">
        <v>476</v>
      </c>
      <c r="J35" s="157" t="s">
        <v>476</v>
      </c>
      <c r="K35" s="155" t="s">
        <v>476</v>
      </c>
      <c r="L35" s="157" t="s">
        <v>476</v>
      </c>
      <c r="M35" s="158" t="s">
        <v>477</v>
      </c>
      <c r="N35" s="155" t="s">
        <v>476</v>
      </c>
      <c r="O35" s="159" t="s">
        <v>476</v>
      </c>
      <c r="P35" s="160">
        <v>0</v>
      </c>
      <c r="Q35" s="157" t="s">
        <v>476</v>
      </c>
      <c r="R35" s="155" t="s">
        <v>476</v>
      </c>
      <c r="S35" s="157" t="s">
        <v>476</v>
      </c>
      <c r="T35" s="158" t="s">
        <v>477</v>
      </c>
      <c r="U35" s="161" t="s">
        <v>476</v>
      </c>
      <c r="V35" s="157" t="s">
        <v>476</v>
      </c>
      <c r="W35" s="155" t="s">
        <v>476</v>
      </c>
      <c r="X35" s="157" t="s">
        <v>476</v>
      </c>
      <c r="Y35" s="155" t="s">
        <v>476</v>
      </c>
      <c r="Z35" s="157" t="s">
        <v>476</v>
      </c>
      <c r="AA35" s="158" t="s">
        <v>477</v>
      </c>
      <c r="AB35" s="154" t="s">
        <v>476</v>
      </c>
      <c r="AC35" s="157" t="s">
        <v>476</v>
      </c>
      <c r="AD35" s="162" t="s">
        <v>477</v>
      </c>
      <c r="AE35" s="163" t="s">
        <v>477</v>
      </c>
      <c r="AF35" s="164" t="s">
        <v>477</v>
      </c>
      <c r="AG35" s="253">
        <v>611</v>
      </c>
      <c r="AH35" s="165" t="s">
        <v>477</v>
      </c>
      <c r="AI35" s="164" t="s">
        <v>477</v>
      </c>
      <c r="AJ35" s="254">
        <v>599</v>
      </c>
      <c r="AK35" s="166" t="s">
        <v>477</v>
      </c>
    </row>
    <row r="36" spans="1:37" ht="16.5" customHeight="1" thickBot="1" x14ac:dyDescent="0.35">
      <c r="A36" s="190" t="s">
        <v>216</v>
      </c>
      <c r="B36" s="252">
        <v>22000279</v>
      </c>
      <c r="C36" s="235" t="s">
        <v>427</v>
      </c>
      <c r="D36" s="235" t="s">
        <v>124</v>
      </c>
      <c r="E36" s="155">
        <v>20</v>
      </c>
      <c r="F36" s="156">
        <v>19.5</v>
      </c>
      <c r="G36" s="157">
        <v>17</v>
      </c>
      <c r="H36" s="158">
        <v>17</v>
      </c>
      <c r="I36" s="155">
        <v>3.06</v>
      </c>
      <c r="J36" s="157">
        <v>19</v>
      </c>
      <c r="K36" s="155">
        <v>6.65</v>
      </c>
      <c r="L36" s="157">
        <v>12</v>
      </c>
      <c r="M36" s="158">
        <v>15.5</v>
      </c>
      <c r="N36" s="155">
        <v>60</v>
      </c>
      <c r="O36" s="159">
        <v>72</v>
      </c>
      <c r="P36" s="160">
        <v>0.83333333333333337</v>
      </c>
      <c r="Q36" s="157">
        <v>4.5</v>
      </c>
      <c r="R36" s="155">
        <v>47.3</v>
      </c>
      <c r="S36" s="157">
        <v>5</v>
      </c>
      <c r="T36" s="158">
        <v>9.5</v>
      </c>
      <c r="U36" s="161">
        <v>25</v>
      </c>
      <c r="V36" s="157">
        <v>5.25</v>
      </c>
      <c r="W36" s="155">
        <v>-20</v>
      </c>
      <c r="X36" s="157">
        <v>0</v>
      </c>
      <c r="Y36" s="155">
        <v>7</v>
      </c>
      <c r="Z36" s="157">
        <v>1.5</v>
      </c>
      <c r="AA36" s="158">
        <v>6.75</v>
      </c>
      <c r="AB36" s="154">
        <v>44.39</v>
      </c>
      <c r="AC36" s="157">
        <v>8</v>
      </c>
      <c r="AD36" s="162">
        <v>8</v>
      </c>
      <c r="AE36" s="163">
        <v>11.35</v>
      </c>
      <c r="AF36" s="164">
        <v>11.35</v>
      </c>
      <c r="AG36" s="253">
        <v>278</v>
      </c>
      <c r="AH36" s="165">
        <v>9.3330000000000002</v>
      </c>
      <c r="AI36" s="164">
        <v>9.3330000000000002</v>
      </c>
      <c r="AJ36" s="254">
        <v>194</v>
      </c>
      <c r="AK36" s="166">
        <v>10.3415</v>
      </c>
    </row>
    <row r="37" spans="1:37" ht="16.5" customHeight="1" thickBot="1" x14ac:dyDescent="0.35">
      <c r="A37" s="190" t="s">
        <v>53</v>
      </c>
      <c r="B37" s="252">
        <v>22000538</v>
      </c>
      <c r="C37" s="233" t="s">
        <v>579</v>
      </c>
      <c r="D37" s="233" t="s">
        <v>580</v>
      </c>
      <c r="E37" s="155" t="s">
        <v>215</v>
      </c>
      <c r="F37" s="156" t="s">
        <v>215</v>
      </c>
      <c r="G37" s="157" t="s">
        <v>215</v>
      </c>
      <c r="H37" s="158" t="s">
        <v>215</v>
      </c>
      <c r="I37" s="155" t="s">
        <v>215</v>
      </c>
      <c r="J37" s="157" t="s">
        <v>215</v>
      </c>
      <c r="K37" s="155" t="s">
        <v>215</v>
      </c>
      <c r="L37" s="157" t="s">
        <v>215</v>
      </c>
      <c r="M37" s="158" t="s">
        <v>215</v>
      </c>
      <c r="N37" s="155">
        <v>26</v>
      </c>
      <c r="O37" s="159">
        <v>58</v>
      </c>
      <c r="P37" s="160">
        <v>0.44827586206896552</v>
      </c>
      <c r="Q37" s="157">
        <v>4</v>
      </c>
      <c r="R37" s="155">
        <v>30.4</v>
      </c>
      <c r="S37" s="157">
        <v>5</v>
      </c>
      <c r="T37" s="158">
        <v>9</v>
      </c>
      <c r="U37" s="161" t="s">
        <v>215</v>
      </c>
      <c r="V37" s="157" t="s">
        <v>215</v>
      </c>
      <c r="W37" s="155">
        <v>11</v>
      </c>
      <c r="X37" s="157">
        <v>4.25</v>
      </c>
      <c r="Y37" s="155">
        <v>4</v>
      </c>
      <c r="Z37" s="157">
        <v>3</v>
      </c>
      <c r="AA37" s="158">
        <v>14.5</v>
      </c>
      <c r="AB37" s="154" t="s">
        <v>215</v>
      </c>
      <c r="AC37" s="157" t="s">
        <v>215</v>
      </c>
      <c r="AD37" s="162" t="s">
        <v>215</v>
      </c>
      <c r="AE37" s="163">
        <v>11.75</v>
      </c>
      <c r="AF37" s="164">
        <v>11.75</v>
      </c>
      <c r="AG37" s="253">
        <v>230</v>
      </c>
      <c r="AH37" s="165">
        <v>8.4440000000000008</v>
      </c>
      <c r="AI37" s="164">
        <v>8.4440000000000008</v>
      </c>
      <c r="AJ37" s="254">
        <v>274</v>
      </c>
      <c r="AK37" s="166">
        <v>10.097000000000001</v>
      </c>
    </row>
    <row r="38" spans="1:37" ht="16.5" customHeight="1" thickBot="1" x14ac:dyDescent="0.35">
      <c r="A38" s="190" t="s">
        <v>53</v>
      </c>
      <c r="B38" s="252">
        <v>22000556</v>
      </c>
      <c r="C38" s="229" t="s">
        <v>261</v>
      </c>
      <c r="D38" s="229" t="s">
        <v>148</v>
      </c>
      <c r="E38" s="155" t="s">
        <v>476</v>
      </c>
      <c r="F38" s="156" t="s">
        <v>476</v>
      </c>
      <c r="G38" s="157" t="s">
        <v>476</v>
      </c>
      <c r="H38" s="158" t="s">
        <v>477</v>
      </c>
      <c r="I38" s="155" t="s">
        <v>476</v>
      </c>
      <c r="J38" s="157" t="s">
        <v>476</v>
      </c>
      <c r="K38" s="155" t="s">
        <v>476</v>
      </c>
      <c r="L38" s="157" t="s">
        <v>476</v>
      </c>
      <c r="M38" s="158" t="s">
        <v>477</v>
      </c>
      <c r="N38" s="155" t="s">
        <v>476</v>
      </c>
      <c r="O38" s="159" t="s">
        <v>476</v>
      </c>
      <c r="P38" s="160">
        <v>0</v>
      </c>
      <c r="Q38" s="157" t="s">
        <v>476</v>
      </c>
      <c r="R38" s="155" t="s">
        <v>476</v>
      </c>
      <c r="S38" s="157" t="s">
        <v>476</v>
      </c>
      <c r="T38" s="158" t="s">
        <v>477</v>
      </c>
      <c r="U38" s="161" t="s">
        <v>476</v>
      </c>
      <c r="V38" s="157" t="s">
        <v>476</v>
      </c>
      <c r="W38" s="155" t="s">
        <v>476</v>
      </c>
      <c r="X38" s="157" t="s">
        <v>476</v>
      </c>
      <c r="Y38" s="155" t="s">
        <v>476</v>
      </c>
      <c r="Z38" s="157" t="s">
        <v>476</v>
      </c>
      <c r="AA38" s="158" t="s">
        <v>477</v>
      </c>
      <c r="AB38" s="154" t="s">
        <v>476</v>
      </c>
      <c r="AC38" s="157" t="s">
        <v>476</v>
      </c>
      <c r="AD38" s="162" t="s">
        <v>477</v>
      </c>
      <c r="AE38" s="163">
        <v>12.25</v>
      </c>
      <c r="AF38" s="164">
        <v>12.25</v>
      </c>
      <c r="AG38" s="253">
        <v>153</v>
      </c>
      <c r="AH38" s="165">
        <v>7.1109999999999998</v>
      </c>
      <c r="AI38" s="164">
        <v>7.1109999999999998</v>
      </c>
      <c r="AJ38" s="254">
        <v>430</v>
      </c>
      <c r="AK38" s="166">
        <v>9.6805000000000003</v>
      </c>
    </row>
    <row r="39" spans="1:37" ht="16.5" customHeight="1" thickBot="1" x14ac:dyDescent="0.35">
      <c r="A39" s="190" t="s">
        <v>216</v>
      </c>
      <c r="B39" s="252">
        <v>22000641</v>
      </c>
      <c r="C39" s="230" t="s">
        <v>430</v>
      </c>
      <c r="D39" s="230" t="s">
        <v>431</v>
      </c>
      <c r="E39" s="155" t="s">
        <v>476</v>
      </c>
      <c r="F39" s="156" t="s">
        <v>476</v>
      </c>
      <c r="G39" s="157" t="s">
        <v>476</v>
      </c>
      <c r="H39" s="158" t="s">
        <v>477</v>
      </c>
      <c r="I39" s="155" t="s">
        <v>476</v>
      </c>
      <c r="J39" s="157" t="s">
        <v>476</v>
      </c>
      <c r="K39" s="155" t="s">
        <v>476</v>
      </c>
      <c r="L39" s="157" t="s">
        <v>476</v>
      </c>
      <c r="M39" s="158" t="s">
        <v>477</v>
      </c>
      <c r="N39" s="155" t="s">
        <v>476</v>
      </c>
      <c r="O39" s="159" t="s">
        <v>476</v>
      </c>
      <c r="P39" s="160">
        <v>0</v>
      </c>
      <c r="Q39" s="157" t="s">
        <v>476</v>
      </c>
      <c r="R39" s="159" t="s">
        <v>476</v>
      </c>
      <c r="S39" s="157" t="s">
        <v>476</v>
      </c>
      <c r="T39" s="158" t="s">
        <v>477</v>
      </c>
      <c r="U39" s="161" t="s">
        <v>476</v>
      </c>
      <c r="V39" s="157" t="s">
        <v>476</v>
      </c>
      <c r="W39" s="155" t="s">
        <v>476</v>
      </c>
      <c r="X39" s="157" t="s">
        <v>476</v>
      </c>
      <c r="Y39" s="155" t="s">
        <v>476</v>
      </c>
      <c r="Z39" s="157" t="s">
        <v>476</v>
      </c>
      <c r="AA39" s="158" t="s">
        <v>477</v>
      </c>
      <c r="AB39" s="154" t="s">
        <v>476</v>
      </c>
      <c r="AC39" s="157" t="s">
        <v>476</v>
      </c>
      <c r="AD39" s="162" t="s">
        <v>477</v>
      </c>
      <c r="AE39" s="163">
        <v>12.25</v>
      </c>
      <c r="AF39" s="164">
        <v>12.25</v>
      </c>
      <c r="AG39" s="253">
        <v>153</v>
      </c>
      <c r="AH39" s="165">
        <v>12</v>
      </c>
      <c r="AI39" s="164">
        <v>12</v>
      </c>
      <c r="AJ39" s="254">
        <v>31</v>
      </c>
      <c r="AK39" s="166">
        <v>12.125</v>
      </c>
    </row>
    <row r="40" spans="1:37" ht="16.5" customHeight="1" thickBot="1" x14ac:dyDescent="0.35">
      <c r="A40" s="190" t="s">
        <v>53</v>
      </c>
      <c r="B40" s="252">
        <v>22000655</v>
      </c>
      <c r="C40" s="228" t="s">
        <v>777</v>
      </c>
      <c r="D40" s="228" t="s">
        <v>778</v>
      </c>
      <c r="E40" s="155">
        <v>8</v>
      </c>
      <c r="F40" s="156">
        <v>13.5</v>
      </c>
      <c r="G40" s="157">
        <v>8</v>
      </c>
      <c r="H40" s="158">
        <v>8</v>
      </c>
      <c r="I40" s="155">
        <v>3.66</v>
      </c>
      <c r="J40" s="157">
        <v>14</v>
      </c>
      <c r="K40" s="155">
        <v>8.2100000000000009</v>
      </c>
      <c r="L40" s="157">
        <v>7</v>
      </c>
      <c r="M40" s="158">
        <v>10.5</v>
      </c>
      <c r="N40" s="155">
        <v>35</v>
      </c>
      <c r="O40" s="159">
        <v>61</v>
      </c>
      <c r="P40" s="160">
        <v>0.57377049180327866</v>
      </c>
      <c r="Q40" s="157">
        <v>5.5</v>
      </c>
      <c r="R40" s="155">
        <v>32</v>
      </c>
      <c r="S40" s="157">
        <v>5.5</v>
      </c>
      <c r="T40" s="158">
        <v>11</v>
      </c>
      <c r="U40" s="161">
        <v>26.9</v>
      </c>
      <c r="V40" s="157">
        <v>5.5</v>
      </c>
      <c r="W40" s="155">
        <v>2</v>
      </c>
      <c r="X40" s="157">
        <v>3</v>
      </c>
      <c r="Y40" s="155">
        <v>3</v>
      </c>
      <c r="Z40" s="157">
        <v>3.5</v>
      </c>
      <c r="AA40" s="158">
        <v>12</v>
      </c>
      <c r="AB40" s="154" t="s">
        <v>215</v>
      </c>
      <c r="AC40" s="157" t="s">
        <v>215</v>
      </c>
      <c r="AD40" s="162" t="s">
        <v>215</v>
      </c>
      <c r="AE40" s="163">
        <v>10.375</v>
      </c>
      <c r="AF40" s="164">
        <v>10.375</v>
      </c>
      <c r="AG40" s="253">
        <v>395</v>
      </c>
      <c r="AH40" s="165">
        <v>9.3330000000000002</v>
      </c>
      <c r="AI40" s="164">
        <v>9.3330000000000002</v>
      </c>
      <c r="AJ40" s="254">
        <v>194</v>
      </c>
      <c r="AK40" s="166">
        <v>9.8539999999999992</v>
      </c>
    </row>
    <row r="41" spans="1:37" ht="16.5" customHeight="1" thickBot="1" x14ac:dyDescent="0.35">
      <c r="A41" s="190" t="s">
        <v>53</v>
      </c>
      <c r="B41" s="252">
        <v>22000928</v>
      </c>
      <c r="C41" s="234" t="s">
        <v>357</v>
      </c>
      <c r="D41" s="234" t="s">
        <v>92</v>
      </c>
      <c r="E41" s="155" t="s">
        <v>476</v>
      </c>
      <c r="F41" s="156" t="s">
        <v>476</v>
      </c>
      <c r="G41" s="157" t="s">
        <v>476</v>
      </c>
      <c r="H41" s="158" t="s">
        <v>477</v>
      </c>
      <c r="I41" s="155" t="s">
        <v>476</v>
      </c>
      <c r="J41" s="157" t="s">
        <v>476</v>
      </c>
      <c r="K41" s="155" t="s">
        <v>476</v>
      </c>
      <c r="L41" s="157" t="s">
        <v>476</v>
      </c>
      <c r="M41" s="158" t="s">
        <v>477</v>
      </c>
      <c r="N41" s="155" t="s">
        <v>476</v>
      </c>
      <c r="O41" s="159" t="s">
        <v>476</v>
      </c>
      <c r="P41" s="160">
        <v>0</v>
      </c>
      <c r="Q41" s="157" t="s">
        <v>476</v>
      </c>
      <c r="R41" s="155" t="s">
        <v>476</v>
      </c>
      <c r="S41" s="157" t="s">
        <v>476</v>
      </c>
      <c r="T41" s="158" t="s">
        <v>477</v>
      </c>
      <c r="U41" s="161" t="s">
        <v>476</v>
      </c>
      <c r="V41" s="157" t="s">
        <v>476</v>
      </c>
      <c r="W41" s="155" t="s">
        <v>476</v>
      </c>
      <c r="X41" s="157" t="s">
        <v>476</v>
      </c>
      <c r="Y41" s="155" t="s">
        <v>476</v>
      </c>
      <c r="Z41" s="157" t="s">
        <v>476</v>
      </c>
      <c r="AA41" s="158" t="s">
        <v>477</v>
      </c>
      <c r="AB41" s="154" t="s">
        <v>476</v>
      </c>
      <c r="AC41" s="157" t="s">
        <v>476</v>
      </c>
      <c r="AD41" s="162" t="s">
        <v>477</v>
      </c>
      <c r="AE41" s="163">
        <v>13.85</v>
      </c>
      <c r="AF41" s="164">
        <v>13.85</v>
      </c>
      <c r="AG41" s="253">
        <v>29</v>
      </c>
      <c r="AH41" s="165">
        <v>11.555999999999999</v>
      </c>
      <c r="AI41" s="164">
        <v>11.555999999999999</v>
      </c>
      <c r="AJ41" s="254">
        <v>45</v>
      </c>
      <c r="AK41" s="166">
        <v>12.702999999999999</v>
      </c>
    </row>
    <row r="42" spans="1:37" ht="16.5" customHeight="1" thickBot="1" x14ac:dyDescent="0.35">
      <c r="A42" s="190" t="s">
        <v>216</v>
      </c>
      <c r="B42" s="252">
        <v>22001092</v>
      </c>
      <c r="C42" s="231" t="s">
        <v>865</v>
      </c>
      <c r="D42" s="231" t="s">
        <v>866</v>
      </c>
      <c r="E42" s="155">
        <v>14</v>
      </c>
      <c r="F42" s="156">
        <v>16.5</v>
      </c>
      <c r="G42" s="157">
        <v>11</v>
      </c>
      <c r="H42" s="158">
        <v>11</v>
      </c>
      <c r="I42" s="155">
        <v>3.33</v>
      </c>
      <c r="J42" s="157">
        <v>15</v>
      </c>
      <c r="K42" s="155">
        <v>6.97</v>
      </c>
      <c r="L42" s="157">
        <v>10</v>
      </c>
      <c r="M42" s="158">
        <v>12.5</v>
      </c>
      <c r="N42" s="155">
        <v>93</v>
      </c>
      <c r="O42" s="159">
        <v>77</v>
      </c>
      <c r="P42" s="160">
        <v>1.2077922077922079</v>
      </c>
      <c r="Q42" s="157">
        <v>6.5</v>
      </c>
      <c r="R42" s="155">
        <v>45.3</v>
      </c>
      <c r="S42" s="157">
        <v>4.5</v>
      </c>
      <c r="T42" s="158">
        <v>11</v>
      </c>
      <c r="U42" s="161">
        <v>28</v>
      </c>
      <c r="V42" s="157">
        <v>3.75</v>
      </c>
      <c r="W42" s="155">
        <v>-15</v>
      </c>
      <c r="X42" s="157">
        <v>0.25</v>
      </c>
      <c r="Y42" s="155">
        <v>10</v>
      </c>
      <c r="Z42" s="157">
        <v>0</v>
      </c>
      <c r="AA42" s="158">
        <v>4</v>
      </c>
      <c r="AB42" s="154">
        <v>40.020000000000003</v>
      </c>
      <c r="AC42" s="157">
        <v>10</v>
      </c>
      <c r="AD42" s="162">
        <v>10</v>
      </c>
      <c r="AE42" s="163">
        <v>9.6999999999999993</v>
      </c>
      <c r="AF42" s="164">
        <v>9.6999999999999993</v>
      </c>
      <c r="AG42" s="253">
        <v>457</v>
      </c>
      <c r="AH42" s="165">
        <v>10.667</v>
      </c>
      <c r="AI42" s="164">
        <v>10.667</v>
      </c>
      <c r="AJ42" s="254">
        <v>85</v>
      </c>
      <c r="AK42" s="166">
        <v>10.183499999999999</v>
      </c>
    </row>
    <row r="43" spans="1:37" ht="16.5" customHeight="1" thickBot="1" x14ac:dyDescent="0.35">
      <c r="A43" s="190" t="s">
        <v>216</v>
      </c>
      <c r="B43" s="252">
        <v>22001122</v>
      </c>
      <c r="C43" s="245" t="s">
        <v>345</v>
      </c>
      <c r="D43" s="245" t="s">
        <v>127</v>
      </c>
      <c r="E43" s="155" t="s">
        <v>476</v>
      </c>
      <c r="F43" s="156" t="s">
        <v>476</v>
      </c>
      <c r="G43" s="157" t="s">
        <v>476</v>
      </c>
      <c r="H43" s="158" t="s">
        <v>477</v>
      </c>
      <c r="I43" s="155" t="s">
        <v>476</v>
      </c>
      <c r="J43" s="157" t="s">
        <v>476</v>
      </c>
      <c r="K43" s="155" t="s">
        <v>476</v>
      </c>
      <c r="L43" s="157" t="s">
        <v>476</v>
      </c>
      <c r="M43" s="158" t="s">
        <v>477</v>
      </c>
      <c r="N43" s="155" t="s">
        <v>476</v>
      </c>
      <c r="O43" s="159" t="s">
        <v>476</v>
      </c>
      <c r="P43" s="160">
        <v>0</v>
      </c>
      <c r="Q43" s="157" t="s">
        <v>476</v>
      </c>
      <c r="R43" s="155" t="s">
        <v>476</v>
      </c>
      <c r="S43" s="157" t="s">
        <v>476</v>
      </c>
      <c r="T43" s="158" t="s">
        <v>477</v>
      </c>
      <c r="U43" s="161" t="s">
        <v>476</v>
      </c>
      <c r="V43" s="157" t="s">
        <v>476</v>
      </c>
      <c r="W43" s="155" t="s">
        <v>476</v>
      </c>
      <c r="X43" s="157" t="s">
        <v>476</v>
      </c>
      <c r="Y43" s="155" t="s">
        <v>476</v>
      </c>
      <c r="Z43" s="157" t="s">
        <v>476</v>
      </c>
      <c r="AA43" s="158" t="s">
        <v>477</v>
      </c>
      <c r="AB43" s="154" t="s">
        <v>476</v>
      </c>
      <c r="AC43" s="157" t="s">
        <v>476</v>
      </c>
      <c r="AD43" s="162" t="s">
        <v>477</v>
      </c>
      <c r="AE43" s="163">
        <v>10.15</v>
      </c>
      <c r="AF43" s="164">
        <v>10.15</v>
      </c>
      <c r="AG43" s="253">
        <v>413</v>
      </c>
      <c r="AH43" s="165">
        <v>6.6669999999999998</v>
      </c>
      <c r="AI43" s="164">
        <v>6.6669999999999998</v>
      </c>
      <c r="AJ43" s="254">
        <v>483</v>
      </c>
      <c r="AK43" s="166">
        <v>8.4085000000000001</v>
      </c>
    </row>
    <row r="44" spans="1:37" ht="16.5" customHeight="1" thickBot="1" x14ac:dyDescent="0.35">
      <c r="A44" s="190" t="s">
        <v>216</v>
      </c>
      <c r="B44" s="252">
        <v>22001333</v>
      </c>
      <c r="C44" s="245" t="s">
        <v>340</v>
      </c>
      <c r="D44" s="245" t="s">
        <v>174</v>
      </c>
      <c r="E44" s="155" t="s">
        <v>476</v>
      </c>
      <c r="F44" s="156" t="s">
        <v>476</v>
      </c>
      <c r="G44" s="157" t="s">
        <v>476</v>
      </c>
      <c r="H44" s="158" t="s">
        <v>477</v>
      </c>
      <c r="I44" s="155" t="s">
        <v>476</v>
      </c>
      <c r="J44" s="157" t="s">
        <v>476</v>
      </c>
      <c r="K44" s="155" t="s">
        <v>476</v>
      </c>
      <c r="L44" s="157" t="s">
        <v>476</v>
      </c>
      <c r="M44" s="158" t="s">
        <v>477</v>
      </c>
      <c r="N44" s="155" t="s">
        <v>476</v>
      </c>
      <c r="O44" s="159" t="s">
        <v>476</v>
      </c>
      <c r="P44" s="160">
        <v>0</v>
      </c>
      <c r="Q44" s="157" t="s">
        <v>476</v>
      </c>
      <c r="R44" s="155" t="s">
        <v>476</v>
      </c>
      <c r="S44" s="157" t="s">
        <v>476</v>
      </c>
      <c r="T44" s="158" t="s">
        <v>477</v>
      </c>
      <c r="U44" s="161" t="s">
        <v>476</v>
      </c>
      <c r="V44" s="157" t="s">
        <v>476</v>
      </c>
      <c r="W44" s="155" t="s">
        <v>476</v>
      </c>
      <c r="X44" s="157" t="s">
        <v>476</v>
      </c>
      <c r="Y44" s="155" t="s">
        <v>476</v>
      </c>
      <c r="Z44" s="157" t="s">
        <v>476</v>
      </c>
      <c r="AA44" s="158" t="s">
        <v>477</v>
      </c>
      <c r="AB44" s="154" t="s">
        <v>476</v>
      </c>
      <c r="AC44" s="157" t="s">
        <v>476</v>
      </c>
      <c r="AD44" s="162" t="s">
        <v>477</v>
      </c>
      <c r="AE44" s="163" t="s">
        <v>477</v>
      </c>
      <c r="AF44" s="164" t="s">
        <v>477</v>
      </c>
      <c r="AG44" s="253">
        <v>611</v>
      </c>
      <c r="AH44" s="165" t="s">
        <v>477</v>
      </c>
      <c r="AI44" s="164" t="s">
        <v>477</v>
      </c>
      <c r="AJ44" s="254">
        <v>599</v>
      </c>
      <c r="AK44" s="166" t="s">
        <v>477</v>
      </c>
    </row>
    <row r="45" spans="1:37" ht="16.5" customHeight="1" thickBot="1" x14ac:dyDescent="0.35">
      <c r="A45" s="190" t="s">
        <v>216</v>
      </c>
      <c r="B45" s="252">
        <v>22001342</v>
      </c>
      <c r="C45" s="230" t="s">
        <v>445</v>
      </c>
      <c r="D45" s="230" t="s">
        <v>96</v>
      </c>
      <c r="E45" s="155" t="s">
        <v>476</v>
      </c>
      <c r="F45" s="156" t="s">
        <v>476</v>
      </c>
      <c r="G45" s="157" t="s">
        <v>476</v>
      </c>
      <c r="H45" s="158" t="s">
        <v>477</v>
      </c>
      <c r="I45" s="155" t="s">
        <v>476</v>
      </c>
      <c r="J45" s="157" t="s">
        <v>476</v>
      </c>
      <c r="K45" s="155" t="s">
        <v>476</v>
      </c>
      <c r="L45" s="157" t="s">
        <v>476</v>
      </c>
      <c r="M45" s="158" t="s">
        <v>477</v>
      </c>
      <c r="N45" s="155" t="s">
        <v>476</v>
      </c>
      <c r="O45" s="159" t="s">
        <v>476</v>
      </c>
      <c r="P45" s="160">
        <v>0</v>
      </c>
      <c r="Q45" s="157" t="s">
        <v>476</v>
      </c>
      <c r="R45" s="155" t="s">
        <v>476</v>
      </c>
      <c r="S45" s="157" t="s">
        <v>476</v>
      </c>
      <c r="T45" s="158" t="s">
        <v>477</v>
      </c>
      <c r="U45" s="161" t="s">
        <v>476</v>
      </c>
      <c r="V45" s="157" t="s">
        <v>476</v>
      </c>
      <c r="W45" s="155" t="s">
        <v>476</v>
      </c>
      <c r="X45" s="157" t="s">
        <v>476</v>
      </c>
      <c r="Y45" s="155" t="s">
        <v>476</v>
      </c>
      <c r="Z45" s="157" t="s">
        <v>476</v>
      </c>
      <c r="AA45" s="158" t="s">
        <v>477</v>
      </c>
      <c r="AB45" s="154" t="s">
        <v>476</v>
      </c>
      <c r="AC45" s="157" t="s">
        <v>476</v>
      </c>
      <c r="AD45" s="162" t="s">
        <v>477</v>
      </c>
      <c r="AE45" s="163" t="s">
        <v>477</v>
      </c>
      <c r="AF45" s="164" t="s">
        <v>477</v>
      </c>
      <c r="AG45" s="253">
        <v>611</v>
      </c>
      <c r="AH45" s="165" t="s">
        <v>477</v>
      </c>
      <c r="AI45" s="164" t="s">
        <v>477</v>
      </c>
      <c r="AJ45" s="254">
        <v>599</v>
      </c>
      <c r="AK45" s="166" t="s">
        <v>477</v>
      </c>
    </row>
    <row r="46" spans="1:37" ht="16.5" customHeight="1" thickBot="1" x14ac:dyDescent="0.35">
      <c r="A46" s="190" t="s">
        <v>53</v>
      </c>
      <c r="B46" s="252">
        <v>22001511</v>
      </c>
      <c r="C46" s="235" t="s">
        <v>328</v>
      </c>
      <c r="D46" s="235" t="s">
        <v>74</v>
      </c>
      <c r="E46" s="155" t="s">
        <v>476</v>
      </c>
      <c r="F46" s="156" t="s">
        <v>476</v>
      </c>
      <c r="G46" s="157" t="s">
        <v>476</v>
      </c>
      <c r="H46" s="158" t="s">
        <v>477</v>
      </c>
      <c r="I46" s="155" t="s">
        <v>476</v>
      </c>
      <c r="J46" s="157" t="s">
        <v>476</v>
      </c>
      <c r="K46" s="155" t="s">
        <v>476</v>
      </c>
      <c r="L46" s="157" t="s">
        <v>476</v>
      </c>
      <c r="M46" s="158" t="s">
        <v>477</v>
      </c>
      <c r="N46" s="155" t="s">
        <v>476</v>
      </c>
      <c r="O46" s="159" t="s">
        <v>476</v>
      </c>
      <c r="P46" s="160">
        <v>0</v>
      </c>
      <c r="Q46" s="157" t="s">
        <v>476</v>
      </c>
      <c r="R46" s="155" t="s">
        <v>476</v>
      </c>
      <c r="S46" s="157" t="s">
        <v>476</v>
      </c>
      <c r="T46" s="158" t="s">
        <v>477</v>
      </c>
      <c r="U46" s="161" t="s">
        <v>476</v>
      </c>
      <c r="V46" s="157" t="s">
        <v>476</v>
      </c>
      <c r="W46" s="155" t="s">
        <v>476</v>
      </c>
      <c r="X46" s="157" t="s">
        <v>476</v>
      </c>
      <c r="Y46" s="155" t="s">
        <v>476</v>
      </c>
      <c r="Z46" s="157" t="s">
        <v>476</v>
      </c>
      <c r="AA46" s="158" t="s">
        <v>477</v>
      </c>
      <c r="AB46" s="154" t="s">
        <v>476</v>
      </c>
      <c r="AC46" s="157" t="s">
        <v>476</v>
      </c>
      <c r="AD46" s="162" t="s">
        <v>477</v>
      </c>
      <c r="AE46" s="163">
        <v>11.9</v>
      </c>
      <c r="AF46" s="164">
        <v>11.9</v>
      </c>
      <c r="AG46" s="253">
        <v>206</v>
      </c>
      <c r="AH46" s="165">
        <v>8.4440000000000008</v>
      </c>
      <c r="AI46" s="164">
        <v>8.4440000000000008</v>
      </c>
      <c r="AJ46" s="254">
        <v>274</v>
      </c>
      <c r="AK46" s="166">
        <v>10.172000000000001</v>
      </c>
    </row>
    <row r="47" spans="1:37" ht="16.5" customHeight="1" thickBot="1" x14ac:dyDescent="0.35">
      <c r="A47" s="190" t="s">
        <v>216</v>
      </c>
      <c r="B47" s="252">
        <v>22001626</v>
      </c>
      <c r="C47" s="245" t="s">
        <v>653</v>
      </c>
      <c r="D47" s="245" t="s">
        <v>108</v>
      </c>
      <c r="E47" s="155">
        <v>22</v>
      </c>
      <c r="F47" s="156">
        <v>20.5</v>
      </c>
      <c r="G47" s="157">
        <v>19</v>
      </c>
      <c r="H47" s="158">
        <v>19</v>
      </c>
      <c r="I47" s="155">
        <v>3.13</v>
      </c>
      <c r="J47" s="157">
        <v>18</v>
      </c>
      <c r="K47" s="155">
        <v>6.57</v>
      </c>
      <c r="L47" s="157">
        <v>13</v>
      </c>
      <c r="M47" s="158">
        <v>15.5</v>
      </c>
      <c r="N47" s="155">
        <v>78.5</v>
      </c>
      <c r="O47" s="159">
        <v>62</v>
      </c>
      <c r="P47" s="160">
        <v>1.2661290322580645</v>
      </c>
      <c r="Q47" s="157">
        <v>6.5</v>
      </c>
      <c r="R47" s="155">
        <v>50.4</v>
      </c>
      <c r="S47" s="157">
        <v>5.5</v>
      </c>
      <c r="T47" s="158">
        <v>12</v>
      </c>
      <c r="U47" s="161">
        <v>39</v>
      </c>
      <c r="V47" s="157">
        <v>0.25</v>
      </c>
      <c r="W47" s="155">
        <v>0</v>
      </c>
      <c r="X47" s="157">
        <v>2.5</v>
      </c>
      <c r="Y47" s="155">
        <v>1</v>
      </c>
      <c r="Z47" s="157">
        <v>4.5</v>
      </c>
      <c r="AA47" s="158">
        <v>7.25</v>
      </c>
      <c r="AB47" s="154">
        <v>32.25</v>
      </c>
      <c r="AC47" s="157">
        <v>15</v>
      </c>
      <c r="AD47" s="162">
        <v>15</v>
      </c>
      <c r="AE47" s="163">
        <v>13.75</v>
      </c>
      <c r="AF47" s="164">
        <v>13.75</v>
      </c>
      <c r="AG47" s="253">
        <v>36</v>
      </c>
      <c r="AH47" s="165">
        <v>9.3330000000000002</v>
      </c>
      <c r="AI47" s="164">
        <v>9.3330000000000002</v>
      </c>
      <c r="AJ47" s="254">
        <v>194</v>
      </c>
      <c r="AK47" s="166">
        <v>11.541499999999999</v>
      </c>
    </row>
    <row r="48" spans="1:37" ht="16.5" customHeight="1" thickBot="1" x14ac:dyDescent="0.35">
      <c r="A48" s="190" t="s">
        <v>216</v>
      </c>
      <c r="B48" s="252">
        <v>22001627</v>
      </c>
      <c r="C48" s="245" t="s">
        <v>333</v>
      </c>
      <c r="D48" s="245" t="s">
        <v>334</v>
      </c>
      <c r="E48" s="155">
        <v>13</v>
      </c>
      <c r="F48" s="156">
        <v>16</v>
      </c>
      <c r="G48" s="157">
        <v>10</v>
      </c>
      <c r="H48" s="158">
        <v>10</v>
      </c>
      <c r="I48" s="155">
        <v>3.08</v>
      </c>
      <c r="J48" s="157">
        <v>19</v>
      </c>
      <c r="K48" s="155">
        <v>6.56</v>
      </c>
      <c r="L48" s="157">
        <v>13</v>
      </c>
      <c r="M48" s="158">
        <v>16</v>
      </c>
      <c r="N48" s="155">
        <v>50</v>
      </c>
      <c r="O48" s="159">
        <v>60</v>
      </c>
      <c r="P48" s="160">
        <v>0.83333333333333337</v>
      </c>
      <c r="Q48" s="157">
        <v>4.5</v>
      </c>
      <c r="R48" s="155">
        <v>50.1</v>
      </c>
      <c r="S48" s="157">
        <v>5.5</v>
      </c>
      <c r="T48" s="158">
        <v>10</v>
      </c>
      <c r="U48" s="161">
        <v>23.8</v>
      </c>
      <c r="V48" s="157">
        <v>6</v>
      </c>
      <c r="W48" s="155">
        <v>-12</v>
      </c>
      <c r="X48" s="157">
        <v>0.5</v>
      </c>
      <c r="Y48" s="155">
        <v>7</v>
      </c>
      <c r="Z48" s="157">
        <v>1.5</v>
      </c>
      <c r="AA48" s="158">
        <v>8</v>
      </c>
      <c r="AB48" s="154">
        <v>49.23</v>
      </c>
      <c r="AC48" s="157">
        <v>6</v>
      </c>
      <c r="AD48" s="162">
        <v>6</v>
      </c>
      <c r="AE48" s="163">
        <v>10</v>
      </c>
      <c r="AF48" s="164">
        <v>10</v>
      </c>
      <c r="AG48" s="253">
        <v>433</v>
      </c>
      <c r="AH48" s="165">
        <v>8.4440000000000008</v>
      </c>
      <c r="AI48" s="164">
        <v>8.4440000000000008</v>
      </c>
      <c r="AJ48" s="254">
        <v>274</v>
      </c>
      <c r="AK48" s="166">
        <v>9.2220000000000013</v>
      </c>
    </row>
    <row r="49" spans="1:37" ht="16.5" customHeight="1" thickBot="1" x14ac:dyDescent="0.35">
      <c r="A49" s="190" t="s">
        <v>216</v>
      </c>
      <c r="B49" s="252">
        <v>22001847</v>
      </c>
      <c r="C49" s="236" t="s">
        <v>313</v>
      </c>
      <c r="D49" s="236" t="s">
        <v>314</v>
      </c>
      <c r="E49" s="155">
        <v>15</v>
      </c>
      <c r="F49" s="156">
        <v>17</v>
      </c>
      <c r="G49" s="157">
        <v>12</v>
      </c>
      <c r="H49" s="158">
        <v>12</v>
      </c>
      <c r="I49" s="155">
        <v>3.04</v>
      </c>
      <c r="J49" s="157">
        <v>20</v>
      </c>
      <c r="K49" s="155">
        <v>6.55</v>
      </c>
      <c r="L49" s="157">
        <v>13</v>
      </c>
      <c r="M49" s="158">
        <v>16.5</v>
      </c>
      <c r="N49" s="155">
        <v>57</v>
      </c>
      <c r="O49" s="159">
        <v>75</v>
      </c>
      <c r="P49" s="160">
        <v>0.76</v>
      </c>
      <c r="Q49" s="157">
        <v>4</v>
      </c>
      <c r="R49" s="155">
        <v>43.1</v>
      </c>
      <c r="S49" s="157">
        <v>4</v>
      </c>
      <c r="T49" s="158">
        <v>8</v>
      </c>
      <c r="U49" s="161">
        <v>26.1</v>
      </c>
      <c r="V49" s="157">
        <v>4.75</v>
      </c>
      <c r="W49" s="155">
        <v>-19</v>
      </c>
      <c r="X49" s="157">
        <v>0</v>
      </c>
      <c r="Y49" s="155">
        <v>5</v>
      </c>
      <c r="Z49" s="157">
        <v>2.5</v>
      </c>
      <c r="AA49" s="158">
        <v>7.25</v>
      </c>
      <c r="AB49" s="154">
        <v>43.5</v>
      </c>
      <c r="AC49" s="157">
        <v>8</v>
      </c>
      <c r="AD49" s="162">
        <v>8</v>
      </c>
      <c r="AE49" s="163">
        <v>10.35</v>
      </c>
      <c r="AF49" s="164">
        <v>10.35</v>
      </c>
      <c r="AG49" s="253">
        <v>396</v>
      </c>
      <c r="AH49" s="165">
        <v>7.1109999999999998</v>
      </c>
      <c r="AI49" s="164">
        <v>7.1109999999999998</v>
      </c>
      <c r="AJ49" s="254">
        <v>430</v>
      </c>
      <c r="AK49" s="166">
        <v>8.7304999999999993</v>
      </c>
    </row>
    <row r="50" spans="1:37" ht="16.5" customHeight="1" thickBot="1" x14ac:dyDescent="0.35">
      <c r="A50" s="190" t="s">
        <v>53</v>
      </c>
      <c r="B50" s="252">
        <v>22001914</v>
      </c>
      <c r="C50" s="230" t="s">
        <v>279</v>
      </c>
      <c r="D50" s="230" t="s">
        <v>83</v>
      </c>
      <c r="E50" s="167" t="s">
        <v>215</v>
      </c>
      <c r="F50" s="156" t="s">
        <v>215</v>
      </c>
      <c r="G50" s="157" t="s">
        <v>215</v>
      </c>
      <c r="H50" s="158" t="s">
        <v>215</v>
      </c>
      <c r="I50" s="155" t="s">
        <v>215</v>
      </c>
      <c r="J50" s="157" t="s">
        <v>215</v>
      </c>
      <c r="K50" s="155" t="s">
        <v>215</v>
      </c>
      <c r="L50" s="157" t="s">
        <v>215</v>
      </c>
      <c r="M50" s="158" t="s">
        <v>215</v>
      </c>
      <c r="N50" s="167" t="s">
        <v>215</v>
      </c>
      <c r="O50" s="159" t="s">
        <v>215</v>
      </c>
      <c r="P50" s="160">
        <v>0</v>
      </c>
      <c r="Q50" s="157" t="s">
        <v>215</v>
      </c>
      <c r="R50" s="167" t="s">
        <v>215</v>
      </c>
      <c r="S50" s="157" t="s">
        <v>215</v>
      </c>
      <c r="T50" s="158" t="s">
        <v>215</v>
      </c>
      <c r="U50" s="161" t="s">
        <v>215</v>
      </c>
      <c r="V50" s="157" t="s">
        <v>215</v>
      </c>
      <c r="W50" s="170" t="s">
        <v>215</v>
      </c>
      <c r="X50" s="157" t="s">
        <v>215</v>
      </c>
      <c r="Y50" s="170" t="s">
        <v>215</v>
      </c>
      <c r="Z50" s="157" t="s">
        <v>215</v>
      </c>
      <c r="AA50" s="158" t="s">
        <v>215</v>
      </c>
      <c r="AB50" s="154" t="s">
        <v>215</v>
      </c>
      <c r="AC50" s="157" t="s">
        <v>215</v>
      </c>
      <c r="AD50" s="162" t="s">
        <v>215</v>
      </c>
      <c r="AE50" s="163" t="s">
        <v>215</v>
      </c>
      <c r="AF50" s="164" t="s">
        <v>215</v>
      </c>
      <c r="AG50" s="253">
        <v>611</v>
      </c>
      <c r="AH50" s="165">
        <v>11.555999999999999</v>
      </c>
      <c r="AI50" s="164">
        <v>11.555999999999999</v>
      </c>
      <c r="AJ50" s="254">
        <v>45</v>
      </c>
      <c r="AK50" s="166">
        <v>11.555999999999999</v>
      </c>
    </row>
    <row r="51" spans="1:37" ht="16.5" customHeight="1" thickBot="1" x14ac:dyDescent="0.35">
      <c r="A51" s="190" t="s">
        <v>216</v>
      </c>
      <c r="B51" s="252">
        <v>22001927</v>
      </c>
      <c r="C51" s="236" t="s">
        <v>339</v>
      </c>
      <c r="D51" s="236" t="s">
        <v>97</v>
      </c>
      <c r="E51" s="155" t="s">
        <v>476</v>
      </c>
      <c r="F51" s="156" t="s">
        <v>476</v>
      </c>
      <c r="G51" s="157" t="s">
        <v>476</v>
      </c>
      <c r="H51" s="158" t="s">
        <v>477</v>
      </c>
      <c r="I51" s="155" t="s">
        <v>476</v>
      </c>
      <c r="J51" s="157" t="s">
        <v>476</v>
      </c>
      <c r="K51" s="155" t="s">
        <v>476</v>
      </c>
      <c r="L51" s="157" t="s">
        <v>476</v>
      </c>
      <c r="M51" s="158" t="s">
        <v>477</v>
      </c>
      <c r="N51" s="155" t="s">
        <v>476</v>
      </c>
      <c r="O51" s="159" t="s">
        <v>476</v>
      </c>
      <c r="P51" s="160">
        <v>0</v>
      </c>
      <c r="Q51" s="157" t="s">
        <v>476</v>
      </c>
      <c r="R51" s="155" t="s">
        <v>476</v>
      </c>
      <c r="S51" s="157" t="s">
        <v>476</v>
      </c>
      <c r="T51" s="158" t="s">
        <v>477</v>
      </c>
      <c r="U51" s="161" t="s">
        <v>476</v>
      </c>
      <c r="V51" s="157" t="s">
        <v>476</v>
      </c>
      <c r="W51" s="155" t="s">
        <v>476</v>
      </c>
      <c r="X51" s="157" t="s">
        <v>476</v>
      </c>
      <c r="Y51" s="155" t="s">
        <v>476</v>
      </c>
      <c r="Z51" s="157" t="s">
        <v>476</v>
      </c>
      <c r="AA51" s="158" t="s">
        <v>477</v>
      </c>
      <c r="AB51" s="154" t="s">
        <v>476</v>
      </c>
      <c r="AC51" s="157" t="s">
        <v>476</v>
      </c>
      <c r="AD51" s="162" t="s">
        <v>477</v>
      </c>
      <c r="AE51" s="163">
        <v>11.05</v>
      </c>
      <c r="AF51" s="164">
        <v>11.05</v>
      </c>
      <c r="AG51" s="253">
        <v>312</v>
      </c>
      <c r="AH51" s="165">
        <v>7.556</v>
      </c>
      <c r="AI51" s="164">
        <v>7.556</v>
      </c>
      <c r="AJ51" s="254">
        <v>384</v>
      </c>
      <c r="AK51" s="166">
        <v>9.3030000000000008</v>
      </c>
    </row>
    <row r="52" spans="1:37" ht="16.5" customHeight="1" thickBot="1" x14ac:dyDescent="0.35">
      <c r="A52" s="190" t="s">
        <v>216</v>
      </c>
      <c r="B52" s="252">
        <v>22002112</v>
      </c>
      <c r="C52" s="230" t="s">
        <v>341</v>
      </c>
      <c r="D52" s="230" t="s">
        <v>342</v>
      </c>
      <c r="E52" s="155" t="s">
        <v>476</v>
      </c>
      <c r="F52" s="156" t="s">
        <v>476</v>
      </c>
      <c r="G52" s="157" t="s">
        <v>476</v>
      </c>
      <c r="H52" s="158" t="s">
        <v>477</v>
      </c>
      <c r="I52" s="155" t="s">
        <v>476</v>
      </c>
      <c r="J52" s="157" t="s">
        <v>476</v>
      </c>
      <c r="K52" s="155" t="s">
        <v>476</v>
      </c>
      <c r="L52" s="157" t="s">
        <v>476</v>
      </c>
      <c r="M52" s="158" t="s">
        <v>477</v>
      </c>
      <c r="N52" s="155" t="s">
        <v>476</v>
      </c>
      <c r="O52" s="159" t="s">
        <v>476</v>
      </c>
      <c r="P52" s="160">
        <v>0</v>
      </c>
      <c r="Q52" s="157" t="s">
        <v>476</v>
      </c>
      <c r="R52" s="155" t="s">
        <v>476</v>
      </c>
      <c r="S52" s="157" t="s">
        <v>476</v>
      </c>
      <c r="T52" s="158" t="s">
        <v>477</v>
      </c>
      <c r="U52" s="161" t="s">
        <v>476</v>
      </c>
      <c r="V52" s="157" t="s">
        <v>476</v>
      </c>
      <c r="W52" s="155" t="s">
        <v>476</v>
      </c>
      <c r="X52" s="157" t="s">
        <v>476</v>
      </c>
      <c r="Y52" s="155" t="s">
        <v>476</v>
      </c>
      <c r="Z52" s="157" t="s">
        <v>476</v>
      </c>
      <c r="AA52" s="158" t="s">
        <v>477</v>
      </c>
      <c r="AB52" s="154" t="s">
        <v>476</v>
      </c>
      <c r="AC52" s="157" t="s">
        <v>476</v>
      </c>
      <c r="AD52" s="162" t="s">
        <v>477</v>
      </c>
      <c r="AE52" s="163" t="s">
        <v>477</v>
      </c>
      <c r="AF52" s="164" t="s">
        <v>477</v>
      </c>
      <c r="AG52" s="253">
        <v>611</v>
      </c>
      <c r="AH52" s="165" t="s">
        <v>477</v>
      </c>
      <c r="AI52" s="164" t="s">
        <v>477</v>
      </c>
      <c r="AJ52" s="254">
        <v>599</v>
      </c>
      <c r="AK52" s="166" t="s">
        <v>477</v>
      </c>
    </row>
    <row r="53" spans="1:37" ht="16.5" customHeight="1" thickBot="1" x14ac:dyDescent="0.35">
      <c r="A53" s="190" t="s">
        <v>216</v>
      </c>
      <c r="B53" s="252">
        <v>22002328</v>
      </c>
      <c r="C53" s="231" t="s">
        <v>1138</v>
      </c>
      <c r="D53" s="231" t="s">
        <v>109</v>
      </c>
      <c r="E53" s="155">
        <v>20</v>
      </c>
      <c r="F53" s="156">
        <v>19.5</v>
      </c>
      <c r="G53" s="157">
        <v>17</v>
      </c>
      <c r="H53" s="158">
        <v>17</v>
      </c>
      <c r="I53" s="155">
        <v>3.2</v>
      </c>
      <c r="J53" s="157">
        <v>17</v>
      </c>
      <c r="K53" s="155">
        <v>6.71</v>
      </c>
      <c r="L53" s="157">
        <v>12</v>
      </c>
      <c r="M53" s="158">
        <v>14.5</v>
      </c>
      <c r="N53" s="155">
        <v>67</v>
      </c>
      <c r="O53" s="159">
        <v>72</v>
      </c>
      <c r="P53" s="160">
        <v>0.93055555555555558</v>
      </c>
      <c r="Q53" s="157">
        <v>5</v>
      </c>
      <c r="R53" s="155">
        <v>46.4</v>
      </c>
      <c r="S53" s="157">
        <v>4.5</v>
      </c>
      <c r="T53" s="158">
        <v>9.5</v>
      </c>
      <c r="U53" s="161">
        <v>23.6</v>
      </c>
      <c r="V53" s="157">
        <v>6</v>
      </c>
      <c r="W53" s="155">
        <v>-29</v>
      </c>
      <c r="X53" s="157">
        <v>0</v>
      </c>
      <c r="Y53" s="155">
        <v>4</v>
      </c>
      <c r="Z53" s="157">
        <v>3</v>
      </c>
      <c r="AA53" s="158">
        <v>9</v>
      </c>
      <c r="AB53" s="154">
        <v>36.03</v>
      </c>
      <c r="AC53" s="157">
        <v>13</v>
      </c>
      <c r="AD53" s="162">
        <v>13</v>
      </c>
      <c r="AE53" s="163">
        <v>12.6</v>
      </c>
      <c r="AF53" s="164">
        <v>12.6</v>
      </c>
      <c r="AG53" s="253">
        <v>118</v>
      </c>
      <c r="AH53" s="165">
        <v>7.1109999999999998</v>
      </c>
      <c r="AI53" s="164">
        <v>7.1109999999999998</v>
      </c>
      <c r="AJ53" s="254">
        <v>430</v>
      </c>
      <c r="AK53" s="166">
        <v>9.8554999999999993</v>
      </c>
    </row>
    <row r="54" spans="1:37" ht="16.5" customHeight="1" thickBot="1" x14ac:dyDescent="0.35">
      <c r="A54" s="190" t="s">
        <v>216</v>
      </c>
      <c r="B54" s="252">
        <v>22002365</v>
      </c>
      <c r="C54" s="230" t="s">
        <v>441</v>
      </c>
      <c r="D54" s="230" t="s">
        <v>82</v>
      </c>
      <c r="E54" s="155" t="s">
        <v>476</v>
      </c>
      <c r="F54" s="156" t="s">
        <v>476</v>
      </c>
      <c r="G54" s="157" t="s">
        <v>476</v>
      </c>
      <c r="H54" s="158" t="s">
        <v>477</v>
      </c>
      <c r="I54" s="155" t="s">
        <v>476</v>
      </c>
      <c r="J54" s="157" t="s">
        <v>476</v>
      </c>
      <c r="K54" s="155" t="s">
        <v>476</v>
      </c>
      <c r="L54" s="157" t="s">
        <v>476</v>
      </c>
      <c r="M54" s="158" t="s">
        <v>477</v>
      </c>
      <c r="N54" s="155" t="s">
        <v>476</v>
      </c>
      <c r="O54" s="159" t="s">
        <v>476</v>
      </c>
      <c r="P54" s="160">
        <v>0</v>
      </c>
      <c r="Q54" s="157" t="s">
        <v>476</v>
      </c>
      <c r="R54" s="155" t="s">
        <v>476</v>
      </c>
      <c r="S54" s="157" t="s">
        <v>476</v>
      </c>
      <c r="T54" s="158" t="s">
        <v>477</v>
      </c>
      <c r="U54" s="161" t="s">
        <v>476</v>
      </c>
      <c r="V54" s="157" t="s">
        <v>476</v>
      </c>
      <c r="W54" s="155" t="s">
        <v>476</v>
      </c>
      <c r="X54" s="157" t="s">
        <v>476</v>
      </c>
      <c r="Y54" s="155" t="s">
        <v>476</v>
      </c>
      <c r="Z54" s="157" t="s">
        <v>476</v>
      </c>
      <c r="AA54" s="158" t="s">
        <v>477</v>
      </c>
      <c r="AB54" s="154" t="s">
        <v>476</v>
      </c>
      <c r="AC54" s="157" t="s">
        <v>476</v>
      </c>
      <c r="AD54" s="162" t="s">
        <v>477</v>
      </c>
      <c r="AE54" s="163">
        <v>11.2</v>
      </c>
      <c r="AF54" s="164">
        <v>11.2</v>
      </c>
      <c r="AG54" s="253">
        <v>294</v>
      </c>
      <c r="AH54" s="165">
        <v>7.556</v>
      </c>
      <c r="AI54" s="164">
        <v>7.556</v>
      </c>
      <c r="AJ54" s="254">
        <v>384</v>
      </c>
      <c r="AK54" s="166">
        <v>9.3780000000000001</v>
      </c>
    </row>
    <row r="55" spans="1:37" ht="16.5" customHeight="1" thickBot="1" x14ac:dyDescent="0.35">
      <c r="A55" s="190" t="s">
        <v>216</v>
      </c>
      <c r="B55" s="252">
        <v>22002388</v>
      </c>
      <c r="C55" s="230" t="s">
        <v>437</v>
      </c>
      <c r="D55" s="230" t="s">
        <v>320</v>
      </c>
      <c r="E55" s="155">
        <v>14</v>
      </c>
      <c r="F55" s="156">
        <v>16.5</v>
      </c>
      <c r="G55" s="157">
        <v>11</v>
      </c>
      <c r="H55" s="158">
        <v>11</v>
      </c>
      <c r="I55" s="155">
        <v>3.37</v>
      </c>
      <c r="J55" s="157">
        <v>14</v>
      </c>
      <c r="K55" s="155">
        <v>7.05</v>
      </c>
      <c r="L55" s="157">
        <v>9</v>
      </c>
      <c r="M55" s="158">
        <v>11.5</v>
      </c>
      <c r="N55" s="155">
        <v>67</v>
      </c>
      <c r="O55" s="159">
        <v>78</v>
      </c>
      <c r="P55" s="160">
        <v>0.85897435897435892</v>
      </c>
      <c r="Q55" s="157">
        <v>4.5</v>
      </c>
      <c r="R55" s="155">
        <v>41.7</v>
      </c>
      <c r="S55" s="157">
        <v>3.5</v>
      </c>
      <c r="T55" s="158">
        <v>8</v>
      </c>
      <c r="U55" s="161">
        <v>24.95</v>
      </c>
      <c r="V55" s="157">
        <v>5.5</v>
      </c>
      <c r="W55" s="155">
        <v>-8</v>
      </c>
      <c r="X55" s="157">
        <v>1</v>
      </c>
      <c r="Y55" s="155">
        <v>14</v>
      </c>
      <c r="Z55" s="157">
        <v>0</v>
      </c>
      <c r="AA55" s="158">
        <v>6.5</v>
      </c>
      <c r="AB55" s="154" t="s">
        <v>157</v>
      </c>
      <c r="AC55" s="157">
        <v>0</v>
      </c>
      <c r="AD55" s="162">
        <v>0</v>
      </c>
      <c r="AE55" s="163">
        <v>7.4</v>
      </c>
      <c r="AF55" s="164">
        <v>7.4</v>
      </c>
      <c r="AG55" s="253">
        <v>581</v>
      </c>
      <c r="AH55" s="165">
        <v>8</v>
      </c>
      <c r="AI55" s="164">
        <v>8</v>
      </c>
      <c r="AJ55" s="254">
        <v>331</v>
      </c>
      <c r="AK55" s="166">
        <v>7.7</v>
      </c>
    </row>
    <row r="56" spans="1:37" ht="16.5" customHeight="1" thickBot="1" x14ac:dyDescent="0.35">
      <c r="A56" s="190" t="s">
        <v>53</v>
      </c>
      <c r="B56" s="252">
        <v>22002432</v>
      </c>
      <c r="C56" s="232" t="s">
        <v>419</v>
      </c>
      <c r="D56" s="232" t="s">
        <v>420</v>
      </c>
      <c r="E56" s="155" t="s">
        <v>476</v>
      </c>
      <c r="F56" s="156" t="s">
        <v>476</v>
      </c>
      <c r="G56" s="157" t="s">
        <v>476</v>
      </c>
      <c r="H56" s="158" t="s">
        <v>477</v>
      </c>
      <c r="I56" s="155" t="s">
        <v>476</v>
      </c>
      <c r="J56" s="157" t="s">
        <v>476</v>
      </c>
      <c r="K56" s="155" t="s">
        <v>476</v>
      </c>
      <c r="L56" s="157" t="s">
        <v>476</v>
      </c>
      <c r="M56" s="158" t="s">
        <v>477</v>
      </c>
      <c r="N56" s="155" t="s">
        <v>476</v>
      </c>
      <c r="O56" s="159" t="s">
        <v>476</v>
      </c>
      <c r="P56" s="160">
        <v>0</v>
      </c>
      <c r="Q56" s="157" t="s">
        <v>476</v>
      </c>
      <c r="R56" s="155" t="s">
        <v>476</v>
      </c>
      <c r="S56" s="157" t="s">
        <v>476</v>
      </c>
      <c r="T56" s="158" t="s">
        <v>477</v>
      </c>
      <c r="U56" s="161" t="s">
        <v>476</v>
      </c>
      <c r="V56" s="157" t="s">
        <v>476</v>
      </c>
      <c r="W56" s="155" t="s">
        <v>476</v>
      </c>
      <c r="X56" s="157" t="s">
        <v>476</v>
      </c>
      <c r="Y56" s="155" t="s">
        <v>476</v>
      </c>
      <c r="Z56" s="157" t="s">
        <v>476</v>
      </c>
      <c r="AA56" s="158" t="s">
        <v>477</v>
      </c>
      <c r="AB56" s="154" t="s">
        <v>476</v>
      </c>
      <c r="AC56" s="157" t="s">
        <v>476</v>
      </c>
      <c r="AD56" s="162" t="s">
        <v>477</v>
      </c>
      <c r="AE56" s="163">
        <v>11.3</v>
      </c>
      <c r="AF56" s="164">
        <v>11.3</v>
      </c>
      <c r="AG56" s="253">
        <v>287</v>
      </c>
      <c r="AH56" s="165">
        <v>8.4440000000000008</v>
      </c>
      <c r="AI56" s="164">
        <v>8.4440000000000008</v>
      </c>
      <c r="AJ56" s="254">
        <v>274</v>
      </c>
      <c r="AK56" s="166">
        <v>9.8719999999999999</v>
      </c>
    </row>
    <row r="57" spans="1:37" ht="16.5" customHeight="1" thickBot="1" x14ac:dyDescent="0.35">
      <c r="A57" s="190" t="s">
        <v>216</v>
      </c>
      <c r="B57" s="252">
        <v>22002493</v>
      </c>
      <c r="C57" s="230" t="s">
        <v>390</v>
      </c>
      <c r="D57" s="230" t="s">
        <v>391</v>
      </c>
      <c r="E57" s="155" t="s">
        <v>476</v>
      </c>
      <c r="F57" s="156" t="s">
        <v>476</v>
      </c>
      <c r="G57" s="157" t="s">
        <v>476</v>
      </c>
      <c r="H57" s="158" t="s">
        <v>477</v>
      </c>
      <c r="I57" s="155" t="s">
        <v>476</v>
      </c>
      <c r="J57" s="157" t="s">
        <v>476</v>
      </c>
      <c r="K57" s="155" t="s">
        <v>476</v>
      </c>
      <c r="L57" s="157" t="s">
        <v>476</v>
      </c>
      <c r="M57" s="158" t="s">
        <v>477</v>
      </c>
      <c r="N57" s="155" t="s">
        <v>476</v>
      </c>
      <c r="O57" s="159" t="s">
        <v>476</v>
      </c>
      <c r="P57" s="160">
        <v>0</v>
      </c>
      <c r="Q57" s="157" t="s">
        <v>476</v>
      </c>
      <c r="R57" s="155" t="s">
        <v>476</v>
      </c>
      <c r="S57" s="157" t="s">
        <v>476</v>
      </c>
      <c r="T57" s="158" t="s">
        <v>477</v>
      </c>
      <c r="U57" s="161" t="s">
        <v>476</v>
      </c>
      <c r="V57" s="157" t="s">
        <v>476</v>
      </c>
      <c r="W57" s="155" t="s">
        <v>476</v>
      </c>
      <c r="X57" s="157" t="s">
        <v>476</v>
      </c>
      <c r="Y57" s="155" t="s">
        <v>476</v>
      </c>
      <c r="Z57" s="157" t="s">
        <v>476</v>
      </c>
      <c r="AA57" s="158" t="s">
        <v>477</v>
      </c>
      <c r="AB57" s="154" t="s">
        <v>476</v>
      </c>
      <c r="AC57" s="157" t="s">
        <v>476</v>
      </c>
      <c r="AD57" s="162" t="s">
        <v>477</v>
      </c>
      <c r="AE57" s="163">
        <v>10.4</v>
      </c>
      <c r="AF57" s="164">
        <v>10.4</v>
      </c>
      <c r="AG57" s="253">
        <v>393</v>
      </c>
      <c r="AH57" s="165">
        <v>8.8889999999999993</v>
      </c>
      <c r="AI57" s="164">
        <v>8.8889999999999993</v>
      </c>
      <c r="AJ57" s="254">
        <v>231</v>
      </c>
      <c r="AK57" s="166">
        <v>9.6445000000000007</v>
      </c>
    </row>
    <row r="58" spans="1:37" ht="16.5" customHeight="1" thickBot="1" x14ac:dyDescent="0.35">
      <c r="A58" s="190" t="s">
        <v>53</v>
      </c>
      <c r="B58" s="252">
        <v>22002602</v>
      </c>
      <c r="C58" s="235" t="s">
        <v>335</v>
      </c>
      <c r="D58" s="235" t="s">
        <v>336</v>
      </c>
      <c r="E58" s="155" t="s">
        <v>476</v>
      </c>
      <c r="F58" s="156" t="s">
        <v>476</v>
      </c>
      <c r="G58" s="157" t="s">
        <v>476</v>
      </c>
      <c r="H58" s="158" t="s">
        <v>477</v>
      </c>
      <c r="I58" s="155" t="s">
        <v>476</v>
      </c>
      <c r="J58" s="157" t="s">
        <v>476</v>
      </c>
      <c r="K58" s="155" t="s">
        <v>476</v>
      </c>
      <c r="L58" s="157" t="s">
        <v>476</v>
      </c>
      <c r="M58" s="158" t="s">
        <v>477</v>
      </c>
      <c r="N58" s="155" t="s">
        <v>476</v>
      </c>
      <c r="O58" s="159" t="s">
        <v>476</v>
      </c>
      <c r="P58" s="160">
        <v>0</v>
      </c>
      <c r="Q58" s="157" t="s">
        <v>476</v>
      </c>
      <c r="R58" s="155" t="s">
        <v>476</v>
      </c>
      <c r="S58" s="157" t="s">
        <v>476</v>
      </c>
      <c r="T58" s="158" t="s">
        <v>477</v>
      </c>
      <c r="U58" s="161" t="s">
        <v>476</v>
      </c>
      <c r="V58" s="157" t="s">
        <v>476</v>
      </c>
      <c r="W58" s="155" t="s">
        <v>476</v>
      </c>
      <c r="X58" s="157" t="s">
        <v>476</v>
      </c>
      <c r="Y58" s="155" t="s">
        <v>476</v>
      </c>
      <c r="Z58" s="157" t="s">
        <v>476</v>
      </c>
      <c r="AA58" s="158" t="s">
        <v>477</v>
      </c>
      <c r="AB58" s="154" t="s">
        <v>476</v>
      </c>
      <c r="AC58" s="157" t="s">
        <v>476</v>
      </c>
      <c r="AD58" s="162" t="s">
        <v>477</v>
      </c>
      <c r="AE58" s="163">
        <v>11.65</v>
      </c>
      <c r="AF58" s="164">
        <v>11.65</v>
      </c>
      <c r="AG58" s="253">
        <v>239</v>
      </c>
      <c r="AH58" s="165">
        <v>4.8890000000000002</v>
      </c>
      <c r="AI58" s="164">
        <v>4.8890000000000002</v>
      </c>
      <c r="AJ58" s="254">
        <v>587</v>
      </c>
      <c r="AK58" s="166">
        <v>8.2695000000000007</v>
      </c>
    </row>
    <row r="59" spans="1:37" ht="16.5" customHeight="1" thickBot="1" x14ac:dyDescent="0.35">
      <c r="A59" s="190" t="s">
        <v>216</v>
      </c>
      <c r="B59" s="252">
        <v>22002955</v>
      </c>
      <c r="C59" s="231" t="s">
        <v>474</v>
      </c>
      <c r="D59" s="231" t="s">
        <v>32</v>
      </c>
      <c r="E59" s="155" t="s">
        <v>476</v>
      </c>
      <c r="F59" s="156" t="s">
        <v>476</v>
      </c>
      <c r="G59" s="157" t="s">
        <v>476</v>
      </c>
      <c r="H59" s="158" t="s">
        <v>477</v>
      </c>
      <c r="I59" s="155" t="s">
        <v>476</v>
      </c>
      <c r="J59" s="157" t="s">
        <v>476</v>
      </c>
      <c r="K59" s="155" t="s">
        <v>476</v>
      </c>
      <c r="L59" s="157" t="s">
        <v>476</v>
      </c>
      <c r="M59" s="158" t="s">
        <v>477</v>
      </c>
      <c r="N59" s="155" t="s">
        <v>476</v>
      </c>
      <c r="O59" s="159" t="s">
        <v>476</v>
      </c>
      <c r="P59" s="160">
        <v>0</v>
      </c>
      <c r="Q59" s="157" t="s">
        <v>476</v>
      </c>
      <c r="R59" s="155" t="s">
        <v>476</v>
      </c>
      <c r="S59" s="157" t="s">
        <v>476</v>
      </c>
      <c r="T59" s="158" t="s">
        <v>477</v>
      </c>
      <c r="U59" s="161" t="s">
        <v>476</v>
      </c>
      <c r="V59" s="157" t="s">
        <v>476</v>
      </c>
      <c r="W59" s="155" t="s">
        <v>476</v>
      </c>
      <c r="X59" s="157" t="s">
        <v>476</v>
      </c>
      <c r="Y59" s="155" t="s">
        <v>476</v>
      </c>
      <c r="Z59" s="157" t="s">
        <v>476</v>
      </c>
      <c r="AA59" s="158" t="s">
        <v>477</v>
      </c>
      <c r="AB59" s="154" t="s">
        <v>476</v>
      </c>
      <c r="AC59" s="157" t="s">
        <v>476</v>
      </c>
      <c r="AD59" s="162" t="s">
        <v>477</v>
      </c>
      <c r="AE59" s="163">
        <v>10.6</v>
      </c>
      <c r="AF59" s="164">
        <v>10.6</v>
      </c>
      <c r="AG59" s="253">
        <v>363</v>
      </c>
      <c r="AH59" s="165">
        <v>6.6669999999999998</v>
      </c>
      <c r="AI59" s="164">
        <v>6.6669999999999998</v>
      </c>
      <c r="AJ59" s="254">
        <v>483</v>
      </c>
      <c r="AK59" s="166">
        <v>8.6334999999999997</v>
      </c>
    </row>
    <row r="60" spans="1:37" ht="16.5" customHeight="1" thickBot="1" x14ac:dyDescent="0.35">
      <c r="A60" s="190" t="s">
        <v>216</v>
      </c>
      <c r="B60" s="252">
        <v>22003012</v>
      </c>
      <c r="C60" s="233" t="s">
        <v>417</v>
      </c>
      <c r="D60" s="233" t="s">
        <v>75</v>
      </c>
      <c r="E60" s="155">
        <v>13</v>
      </c>
      <c r="F60" s="156">
        <v>16</v>
      </c>
      <c r="G60" s="157">
        <v>10</v>
      </c>
      <c r="H60" s="158">
        <v>10</v>
      </c>
      <c r="I60" s="155">
        <v>3.38</v>
      </c>
      <c r="J60" s="157">
        <v>14</v>
      </c>
      <c r="K60" s="155">
        <v>7.15</v>
      </c>
      <c r="L60" s="157">
        <v>9</v>
      </c>
      <c r="M60" s="158">
        <v>11.5</v>
      </c>
      <c r="N60" s="155">
        <v>90</v>
      </c>
      <c r="O60" s="159">
        <v>74</v>
      </c>
      <c r="P60" s="160">
        <v>1.2162162162162162</v>
      </c>
      <c r="Q60" s="157">
        <v>6.5</v>
      </c>
      <c r="R60" s="155">
        <v>39.799999999999997</v>
      </c>
      <c r="S60" s="157">
        <v>3</v>
      </c>
      <c r="T60" s="158">
        <v>9.5</v>
      </c>
      <c r="U60" s="161">
        <v>34.799999999999997</v>
      </c>
      <c r="V60" s="157">
        <v>0.5</v>
      </c>
      <c r="W60" s="155">
        <v>-4.5</v>
      </c>
      <c r="X60" s="157">
        <v>1.5</v>
      </c>
      <c r="Y60" s="155">
        <v>10</v>
      </c>
      <c r="Z60" s="157">
        <v>0</v>
      </c>
      <c r="AA60" s="158">
        <v>2</v>
      </c>
      <c r="AB60" s="154">
        <v>79.08</v>
      </c>
      <c r="AC60" s="157">
        <v>1</v>
      </c>
      <c r="AD60" s="162">
        <v>1</v>
      </c>
      <c r="AE60" s="163">
        <v>6.8</v>
      </c>
      <c r="AF60" s="164">
        <v>6.8</v>
      </c>
      <c r="AG60" s="253">
        <v>593</v>
      </c>
      <c r="AH60" s="165">
        <v>8</v>
      </c>
      <c r="AI60" s="164">
        <v>8</v>
      </c>
      <c r="AJ60" s="254">
        <v>331</v>
      </c>
      <c r="AK60" s="166">
        <v>7.4</v>
      </c>
    </row>
    <row r="61" spans="1:37" ht="16.5" customHeight="1" thickBot="1" x14ac:dyDescent="0.35">
      <c r="A61" s="190" t="s">
        <v>216</v>
      </c>
      <c r="B61" s="252">
        <v>22003137</v>
      </c>
      <c r="C61" s="230" t="s">
        <v>181</v>
      </c>
      <c r="D61" s="230" t="s">
        <v>32</v>
      </c>
      <c r="E61" s="155" t="s">
        <v>476</v>
      </c>
      <c r="F61" s="156" t="s">
        <v>476</v>
      </c>
      <c r="G61" s="157" t="s">
        <v>476</v>
      </c>
      <c r="H61" s="158" t="s">
        <v>477</v>
      </c>
      <c r="I61" s="155" t="s">
        <v>476</v>
      </c>
      <c r="J61" s="157" t="s">
        <v>476</v>
      </c>
      <c r="K61" s="155" t="s">
        <v>476</v>
      </c>
      <c r="L61" s="157" t="s">
        <v>476</v>
      </c>
      <c r="M61" s="158" t="s">
        <v>477</v>
      </c>
      <c r="N61" s="155" t="s">
        <v>476</v>
      </c>
      <c r="O61" s="159" t="s">
        <v>476</v>
      </c>
      <c r="P61" s="160">
        <v>0</v>
      </c>
      <c r="Q61" s="157" t="s">
        <v>476</v>
      </c>
      <c r="R61" s="155" t="s">
        <v>476</v>
      </c>
      <c r="S61" s="157" t="s">
        <v>476</v>
      </c>
      <c r="T61" s="158" t="s">
        <v>477</v>
      </c>
      <c r="U61" s="161" t="s">
        <v>476</v>
      </c>
      <c r="V61" s="157" t="s">
        <v>476</v>
      </c>
      <c r="W61" s="155" t="s">
        <v>476</v>
      </c>
      <c r="X61" s="157" t="s">
        <v>476</v>
      </c>
      <c r="Y61" s="155" t="s">
        <v>476</v>
      </c>
      <c r="Z61" s="157" t="s">
        <v>476</v>
      </c>
      <c r="AA61" s="158" t="s">
        <v>477</v>
      </c>
      <c r="AB61" s="154" t="s">
        <v>476</v>
      </c>
      <c r="AC61" s="157" t="s">
        <v>476</v>
      </c>
      <c r="AD61" s="162" t="s">
        <v>477</v>
      </c>
      <c r="AE61" s="163">
        <v>14.75</v>
      </c>
      <c r="AF61" s="164">
        <v>14.75</v>
      </c>
      <c r="AG61" s="253">
        <v>5</v>
      </c>
      <c r="AH61" s="165" t="s">
        <v>157</v>
      </c>
      <c r="AI61" s="164" t="s">
        <v>157</v>
      </c>
      <c r="AJ61" s="254">
        <v>599</v>
      </c>
      <c r="AK61" s="166">
        <v>11.595000000000001</v>
      </c>
    </row>
    <row r="62" spans="1:37" ht="16.5" customHeight="1" thickBot="1" x14ac:dyDescent="0.35">
      <c r="A62" s="190" t="s">
        <v>216</v>
      </c>
      <c r="B62" s="252">
        <v>22003194</v>
      </c>
      <c r="C62" s="230" t="s">
        <v>475</v>
      </c>
      <c r="D62" s="230" t="s">
        <v>146</v>
      </c>
      <c r="E62" s="155" t="s">
        <v>476</v>
      </c>
      <c r="F62" s="156" t="s">
        <v>476</v>
      </c>
      <c r="G62" s="157" t="s">
        <v>476</v>
      </c>
      <c r="H62" s="158" t="s">
        <v>477</v>
      </c>
      <c r="I62" s="155" t="s">
        <v>476</v>
      </c>
      <c r="J62" s="157" t="s">
        <v>476</v>
      </c>
      <c r="K62" s="155" t="s">
        <v>476</v>
      </c>
      <c r="L62" s="157" t="s">
        <v>476</v>
      </c>
      <c r="M62" s="158" t="s">
        <v>477</v>
      </c>
      <c r="N62" s="155" t="s">
        <v>476</v>
      </c>
      <c r="O62" s="159" t="s">
        <v>476</v>
      </c>
      <c r="P62" s="160">
        <v>0</v>
      </c>
      <c r="Q62" s="157" t="s">
        <v>476</v>
      </c>
      <c r="R62" s="155" t="s">
        <v>476</v>
      </c>
      <c r="S62" s="157" t="s">
        <v>476</v>
      </c>
      <c r="T62" s="158" t="s">
        <v>477</v>
      </c>
      <c r="U62" s="161" t="s">
        <v>476</v>
      </c>
      <c r="V62" s="157" t="s">
        <v>476</v>
      </c>
      <c r="W62" s="155" t="s">
        <v>476</v>
      </c>
      <c r="X62" s="157" t="s">
        <v>476</v>
      </c>
      <c r="Y62" s="155" t="s">
        <v>476</v>
      </c>
      <c r="Z62" s="157" t="s">
        <v>476</v>
      </c>
      <c r="AA62" s="158" t="s">
        <v>477</v>
      </c>
      <c r="AB62" s="154" t="s">
        <v>476</v>
      </c>
      <c r="AC62" s="157" t="s">
        <v>476</v>
      </c>
      <c r="AD62" s="162" t="s">
        <v>477</v>
      </c>
      <c r="AE62" s="163" t="s">
        <v>477</v>
      </c>
      <c r="AF62" s="164" t="s">
        <v>477</v>
      </c>
      <c r="AG62" s="253">
        <v>611</v>
      </c>
      <c r="AH62" s="165" t="s">
        <v>477</v>
      </c>
      <c r="AI62" s="164" t="s">
        <v>477</v>
      </c>
      <c r="AJ62" s="254">
        <v>599</v>
      </c>
      <c r="AK62" s="166" t="s">
        <v>477</v>
      </c>
    </row>
    <row r="63" spans="1:37" ht="16.5" customHeight="1" thickBot="1" x14ac:dyDescent="0.35">
      <c r="A63" s="190" t="s">
        <v>53</v>
      </c>
      <c r="B63" s="252">
        <v>22003623</v>
      </c>
      <c r="C63" s="232" t="s">
        <v>467</v>
      </c>
      <c r="D63" s="232" t="s">
        <v>468</v>
      </c>
      <c r="E63" s="155" t="s">
        <v>476</v>
      </c>
      <c r="F63" s="156" t="s">
        <v>476</v>
      </c>
      <c r="G63" s="157" t="s">
        <v>476</v>
      </c>
      <c r="H63" s="158" t="s">
        <v>477</v>
      </c>
      <c r="I63" s="155" t="s">
        <v>476</v>
      </c>
      <c r="J63" s="157" t="s">
        <v>476</v>
      </c>
      <c r="K63" s="155" t="s">
        <v>476</v>
      </c>
      <c r="L63" s="157" t="s">
        <v>476</v>
      </c>
      <c r="M63" s="158" t="s">
        <v>477</v>
      </c>
      <c r="N63" s="155" t="s">
        <v>476</v>
      </c>
      <c r="O63" s="159" t="s">
        <v>476</v>
      </c>
      <c r="P63" s="160">
        <v>0</v>
      </c>
      <c r="Q63" s="157" t="s">
        <v>476</v>
      </c>
      <c r="R63" s="155" t="s">
        <v>476</v>
      </c>
      <c r="S63" s="157" t="s">
        <v>476</v>
      </c>
      <c r="T63" s="158" t="s">
        <v>477</v>
      </c>
      <c r="U63" s="161" t="s">
        <v>476</v>
      </c>
      <c r="V63" s="157" t="s">
        <v>476</v>
      </c>
      <c r="W63" s="155" t="s">
        <v>476</v>
      </c>
      <c r="X63" s="157" t="s">
        <v>476</v>
      </c>
      <c r="Y63" s="155" t="s">
        <v>476</v>
      </c>
      <c r="Z63" s="157" t="s">
        <v>476</v>
      </c>
      <c r="AA63" s="158" t="s">
        <v>477</v>
      </c>
      <c r="AB63" s="154" t="s">
        <v>476</v>
      </c>
      <c r="AC63" s="157" t="s">
        <v>476</v>
      </c>
      <c r="AD63" s="162" t="s">
        <v>477</v>
      </c>
      <c r="AE63" s="163">
        <v>11.833</v>
      </c>
      <c r="AF63" s="164">
        <v>11.833</v>
      </c>
      <c r="AG63" s="253">
        <v>221</v>
      </c>
      <c r="AH63" s="165">
        <v>8</v>
      </c>
      <c r="AI63" s="164">
        <v>8</v>
      </c>
      <c r="AJ63" s="254">
        <v>331</v>
      </c>
      <c r="AK63" s="166">
        <v>9.9164999999999992</v>
      </c>
    </row>
    <row r="64" spans="1:37" ht="16.5" customHeight="1" thickBot="1" x14ac:dyDescent="0.35">
      <c r="A64" s="190" t="s">
        <v>53</v>
      </c>
      <c r="B64" s="252">
        <v>22003725</v>
      </c>
      <c r="C64" s="245" t="s">
        <v>470</v>
      </c>
      <c r="D64" s="245" t="s">
        <v>471</v>
      </c>
      <c r="E64" s="155" t="s">
        <v>476</v>
      </c>
      <c r="F64" s="156" t="s">
        <v>476</v>
      </c>
      <c r="G64" s="157" t="s">
        <v>476</v>
      </c>
      <c r="H64" s="158" t="s">
        <v>477</v>
      </c>
      <c r="I64" s="155" t="s">
        <v>476</v>
      </c>
      <c r="J64" s="157" t="s">
        <v>476</v>
      </c>
      <c r="K64" s="155" t="s">
        <v>476</v>
      </c>
      <c r="L64" s="157" t="s">
        <v>476</v>
      </c>
      <c r="M64" s="158" t="s">
        <v>477</v>
      </c>
      <c r="N64" s="155" t="s">
        <v>476</v>
      </c>
      <c r="O64" s="159" t="s">
        <v>476</v>
      </c>
      <c r="P64" s="160">
        <v>0</v>
      </c>
      <c r="Q64" s="157" t="s">
        <v>476</v>
      </c>
      <c r="R64" s="155" t="s">
        <v>476</v>
      </c>
      <c r="S64" s="157" t="s">
        <v>476</v>
      </c>
      <c r="T64" s="158" t="s">
        <v>477</v>
      </c>
      <c r="U64" s="161" t="s">
        <v>476</v>
      </c>
      <c r="V64" s="157" t="s">
        <v>476</v>
      </c>
      <c r="W64" s="155" t="s">
        <v>476</v>
      </c>
      <c r="X64" s="157" t="s">
        <v>476</v>
      </c>
      <c r="Y64" s="155" t="s">
        <v>476</v>
      </c>
      <c r="Z64" s="157" t="s">
        <v>476</v>
      </c>
      <c r="AA64" s="158" t="s">
        <v>477</v>
      </c>
      <c r="AB64" s="154" t="s">
        <v>476</v>
      </c>
      <c r="AC64" s="157" t="s">
        <v>476</v>
      </c>
      <c r="AD64" s="162" t="s">
        <v>477</v>
      </c>
      <c r="AE64" s="163" t="s">
        <v>477</v>
      </c>
      <c r="AF64" s="164" t="s">
        <v>477</v>
      </c>
      <c r="AG64" s="253">
        <v>611</v>
      </c>
      <c r="AH64" s="165" t="s">
        <v>477</v>
      </c>
      <c r="AI64" s="164" t="s">
        <v>477</v>
      </c>
      <c r="AJ64" s="254">
        <v>599</v>
      </c>
      <c r="AK64" s="166" t="s">
        <v>477</v>
      </c>
    </row>
    <row r="65" spans="1:37" ht="16.5" customHeight="1" thickBot="1" x14ac:dyDescent="0.35">
      <c r="A65" s="190" t="s">
        <v>53</v>
      </c>
      <c r="B65" s="252">
        <v>22003815</v>
      </c>
      <c r="C65" s="236" t="s">
        <v>316</v>
      </c>
      <c r="D65" s="236" t="s">
        <v>103</v>
      </c>
      <c r="E65" s="155" t="s">
        <v>476</v>
      </c>
      <c r="F65" s="156" t="s">
        <v>476</v>
      </c>
      <c r="G65" s="157" t="s">
        <v>476</v>
      </c>
      <c r="H65" s="158" t="s">
        <v>477</v>
      </c>
      <c r="I65" s="155" t="s">
        <v>476</v>
      </c>
      <c r="J65" s="157" t="s">
        <v>476</v>
      </c>
      <c r="K65" s="155" t="s">
        <v>476</v>
      </c>
      <c r="L65" s="157" t="s">
        <v>476</v>
      </c>
      <c r="M65" s="158" t="s">
        <v>477</v>
      </c>
      <c r="N65" s="155" t="s">
        <v>476</v>
      </c>
      <c r="O65" s="159" t="s">
        <v>476</v>
      </c>
      <c r="P65" s="160">
        <v>0</v>
      </c>
      <c r="Q65" s="157" t="s">
        <v>476</v>
      </c>
      <c r="R65" s="155" t="s">
        <v>476</v>
      </c>
      <c r="S65" s="157" t="s">
        <v>476</v>
      </c>
      <c r="T65" s="158" t="s">
        <v>477</v>
      </c>
      <c r="U65" s="161" t="s">
        <v>476</v>
      </c>
      <c r="V65" s="157" t="s">
        <v>476</v>
      </c>
      <c r="W65" s="155" t="s">
        <v>476</v>
      </c>
      <c r="X65" s="157" t="s">
        <v>476</v>
      </c>
      <c r="Y65" s="155" t="s">
        <v>476</v>
      </c>
      <c r="Z65" s="157" t="s">
        <v>476</v>
      </c>
      <c r="AA65" s="158" t="s">
        <v>477</v>
      </c>
      <c r="AB65" s="154" t="s">
        <v>476</v>
      </c>
      <c r="AC65" s="157" t="s">
        <v>476</v>
      </c>
      <c r="AD65" s="162" t="s">
        <v>477</v>
      </c>
      <c r="AE65" s="163" t="s">
        <v>477</v>
      </c>
      <c r="AF65" s="164" t="s">
        <v>477</v>
      </c>
      <c r="AG65" s="253">
        <v>611</v>
      </c>
      <c r="AH65" s="165" t="s">
        <v>477</v>
      </c>
      <c r="AI65" s="164" t="s">
        <v>477</v>
      </c>
      <c r="AJ65" s="254">
        <v>599</v>
      </c>
      <c r="AK65" s="166" t="s">
        <v>477</v>
      </c>
    </row>
    <row r="66" spans="1:37" ht="16.5" customHeight="1" thickBot="1" x14ac:dyDescent="0.35">
      <c r="A66" s="190" t="s">
        <v>216</v>
      </c>
      <c r="B66" s="256">
        <v>22003828</v>
      </c>
      <c r="C66" s="237" t="s">
        <v>312</v>
      </c>
      <c r="D66" s="238" t="s">
        <v>178</v>
      </c>
      <c r="E66" s="155" t="s">
        <v>215</v>
      </c>
      <c r="F66" s="156" t="s">
        <v>215</v>
      </c>
      <c r="G66" s="157" t="s">
        <v>215</v>
      </c>
      <c r="H66" s="158" t="s">
        <v>215</v>
      </c>
      <c r="I66" s="155" t="s">
        <v>215</v>
      </c>
      <c r="J66" s="157" t="s">
        <v>215</v>
      </c>
      <c r="K66" s="155" t="s">
        <v>215</v>
      </c>
      <c r="L66" s="157" t="s">
        <v>215</v>
      </c>
      <c r="M66" s="158" t="s">
        <v>215</v>
      </c>
      <c r="N66" s="171" t="s">
        <v>215</v>
      </c>
      <c r="O66" s="159" t="s">
        <v>215</v>
      </c>
      <c r="P66" s="160">
        <v>0</v>
      </c>
      <c r="Q66" s="157" t="s">
        <v>215</v>
      </c>
      <c r="R66" s="155" t="s">
        <v>215</v>
      </c>
      <c r="S66" s="157" t="s">
        <v>215</v>
      </c>
      <c r="T66" s="158" t="s">
        <v>215</v>
      </c>
      <c r="U66" s="161" t="s">
        <v>215</v>
      </c>
      <c r="V66" s="157" t="s">
        <v>215</v>
      </c>
      <c r="W66" s="155" t="s">
        <v>215</v>
      </c>
      <c r="X66" s="157" t="s">
        <v>215</v>
      </c>
      <c r="Y66" s="155" t="s">
        <v>215</v>
      </c>
      <c r="Z66" s="157" t="s">
        <v>215</v>
      </c>
      <c r="AA66" s="158" t="s">
        <v>215</v>
      </c>
      <c r="AB66" s="154" t="s">
        <v>215</v>
      </c>
      <c r="AC66" s="157" t="s">
        <v>215</v>
      </c>
      <c r="AD66" s="162" t="s">
        <v>215</v>
      </c>
      <c r="AE66" s="163" t="s">
        <v>215</v>
      </c>
      <c r="AF66" s="164" t="s">
        <v>215</v>
      </c>
      <c r="AG66" s="253">
        <v>611</v>
      </c>
      <c r="AH66" s="165" t="s">
        <v>157</v>
      </c>
      <c r="AI66" s="164" t="s">
        <v>157</v>
      </c>
      <c r="AJ66" s="254">
        <v>599</v>
      </c>
      <c r="AK66" s="166" t="s">
        <v>481</v>
      </c>
    </row>
    <row r="67" spans="1:37" ht="16.5" customHeight="1" thickBot="1" x14ac:dyDescent="0.35">
      <c r="A67" s="190" t="s">
        <v>216</v>
      </c>
      <c r="B67" s="252">
        <v>22003883</v>
      </c>
      <c r="C67" s="230" t="s">
        <v>473</v>
      </c>
      <c r="D67" s="230" t="s">
        <v>128</v>
      </c>
      <c r="E67" s="155">
        <v>19</v>
      </c>
      <c r="F67" s="156">
        <v>19</v>
      </c>
      <c r="G67" s="157">
        <v>16</v>
      </c>
      <c r="H67" s="158">
        <v>16</v>
      </c>
      <c r="I67" s="155">
        <v>3.1</v>
      </c>
      <c r="J67" s="157">
        <v>19</v>
      </c>
      <c r="K67" s="155">
        <v>6.53</v>
      </c>
      <c r="L67" s="157">
        <v>13</v>
      </c>
      <c r="M67" s="158">
        <v>16</v>
      </c>
      <c r="N67" s="155">
        <v>65</v>
      </c>
      <c r="O67" s="159">
        <v>65</v>
      </c>
      <c r="P67" s="160">
        <v>1</v>
      </c>
      <c r="Q67" s="157">
        <v>5.5</v>
      </c>
      <c r="R67" s="155">
        <v>47</v>
      </c>
      <c r="S67" s="157">
        <v>5</v>
      </c>
      <c r="T67" s="158">
        <v>10.5</v>
      </c>
      <c r="U67" s="161">
        <v>23.87</v>
      </c>
      <c r="V67" s="157">
        <v>6</v>
      </c>
      <c r="W67" s="155">
        <v>-11</v>
      </c>
      <c r="X67" s="157">
        <v>0.75</v>
      </c>
      <c r="Y67" s="155">
        <v>10</v>
      </c>
      <c r="Z67" s="157">
        <v>0</v>
      </c>
      <c r="AA67" s="158">
        <v>6.75</v>
      </c>
      <c r="AB67" s="154">
        <v>32.380000000000003</v>
      </c>
      <c r="AC67" s="157">
        <v>15</v>
      </c>
      <c r="AD67" s="162">
        <v>15</v>
      </c>
      <c r="AE67" s="163">
        <v>12.85</v>
      </c>
      <c r="AF67" s="164">
        <v>12.85</v>
      </c>
      <c r="AG67" s="253">
        <v>90</v>
      </c>
      <c r="AH67" s="165">
        <v>8</v>
      </c>
      <c r="AI67" s="164">
        <v>8</v>
      </c>
      <c r="AJ67" s="254">
        <v>331</v>
      </c>
      <c r="AK67" s="166">
        <v>10.425000000000001</v>
      </c>
    </row>
    <row r="68" spans="1:37" ht="16.5" customHeight="1" thickBot="1" x14ac:dyDescent="0.35">
      <c r="A68" s="190" t="s">
        <v>216</v>
      </c>
      <c r="B68" s="252">
        <v>22003939</v>
      </c>
      <c r="C68" s="236" t="s">
        <v>275</v>
      </c>
      <c r="D68" s="236" t="s">
        <v>187</v>
      </c>
      <c r="E68" s="155" t="s">
        <v>476</v>
      </c>
      <c r="F68" s="156" t="s">
        <v>476</v>
      </c>
      <c r="G68" s="157" t="s">
        <v>476</v>
      </c>
      <c r="H68" s="158" t="s">
        <v>477</v>
      </c>
      <c r="I68" s="155" t="s">
        <v>476</v>
      </c>
      <c r="J68" s="157" t="s">
        <v>476</v>
      </c>
      <c r="K68" s="155" t="s">
        <v>476</v>
      </c>
      <c r="L68" s="157" t="s">
        <v>476</v>
      </c>
      <c r="M68" s="158" t="s">
        <v>477</v>
      </c>
      <c r="N68" s="155" t="s">
        <v>476</v>
      </c>
      <c r="O68" s="159" t="s">
        <v>476</v>
      </c>
      <c r="P68" s="160">
        <v>0</v>
      </c>
      <c r="Q68" s="157" t="s">
        <v>476</v>
      </c>
      <c r="R68" s="155" t="s">
        <v>476</v>
      </c>
      <c r="S68" s="157" t="s">
        <v>476</v>
      </c>
      <c r="T68" s="158" t="s">
        <v>477</v>
      </c>
      <c r="U68" s="161" t="s">
        <v>476</v>
      </c>
      <c r="V68" s="157" t="s">
        <v>476</v>
      </c>
      <c r="W68" s="155" t="s">
        <v>476</v>
      </c>
      <c r="X68" s="157" t="s">
        <v>476</v>
      </c>
      <c r="Y68" s="155" t="s">
        <v>476</v>
      </c>
      <c r="Z68" s="157" t="s">
        <v>476</v>
      </c>
      <c r="AA68" s="158" t="s">
        <v>477</v>
      </c>
      <c r="AB68" s="154" t="s">
        <v>476</v>
      </c>
      <c r="AC68" s="157" t="s">
        <v>476</v>
      </c>
      <c r="AD68" s="162" t="s">
        <v>477</v>
      </c>
      <c r="AE68" s="163">
        <v>11.55</v>
      </c>
      <c r="AF68" s="164">
        <v>11.55</v>
      </c>
      <c r="AG68" s="253">
        <v>251</v>
      </c>
      <c r="AH68" s="165">
        <v>4.8890000000000002</v>
      </c>
      <c r="AI68" s="164">
        <v>4.8890000000000002</v>
      </c>
      <c r="AJ68" s="254">
        <v>587</v>
      </c>
      <c r="AK68" s="166">
        <v>8.2195</v>
      </c>
    </row>
    <row r="69" spans="1:37" ht="16.5" customHeight="1" thickBot="1" x14ac:dyDescent="0.35">
      <c r="A69" s="190" t="s">
        <v>53</v>
      </c>
      <c r="B69" s="252">
        <v>22004047</v>
      </c>
      <c r="C69" s="230" t="s">
        <v>319</v>
      </c>
      <c r="D69" s="230" t="s">
        <v>79</v>
      </c>
      <c r="E69" s="155" t="s">
        <v>476</v>
      </c>
      <c r="F69" s="156" t="s">
        <v>476</v>
      </c>
      <c r="G69" s="157" t="s">
        <v>476</v>
      </c>
      <c r="H69" s="158" t="s">
        <v>477</v>
      </c>
      <c r="I69" s="155" t="s">
        <v>476</v>
      </c>
      <c r="J69" s="157" t="s">
        <v>476</v>
      </c>
      <c r="K69" s="155" t="s">
        <v>476</v>
      </c>
      <c r="L69" s="157" t="s">
        <v>476</v>
      </c>
      <c r="M69" s="158" t="s">
        <v>477</v>
      </c>
      <c r="N69" s="155" t="s">
        <v>476</v>
      </c>
      <c r="O69" s="159" t="s">
        <v>476</v>
      </c>
      <c r="P69" s="160">
        <v>0</v>
      </c>
      <c r="Q69" s="157" t="s">
        <v>476</v>
      </c>
      <c r="R69" s="155" t="s">
        <v>476</v>
      </c>
      <c r="S69" s="157" t="s">
        <v>476</v>
      </c>
      <c r="T69" s="158" t="s">
        <v>477</v>
      </c>
      <c r="U69" s="161" t="s">
        <v>476</v>
      </c>
      <c r="V69" s="157" t="s">
        <v>476</v>
      </c>
      <c r="W69" s="155" t="s">
        <v>476</v>
      </c>
      <c r="X69" s="157" t="s">
        <v>476</v>
      </c>
      <c r="Y69" s="155" t="s">
        <v>476</v>
      </c>
      <c r="Z69" s="157" t="s">
        <v>476</v>
      </c>
      <c r="AA69" s="158" t="s">
        <v>477</v>
      </c>
      <c r="AB69" s="154" t="s">
        <v>476</v>
      </c>
      <c r="AC69" s="157" t="s">
        <v>476</v>
      </c>
      <c r="AD69" s="162" t="s">
        <v>477</v>
      </c>
      <c r="AE69" s="163">
        <v>10.85</v>
      </c>
      <c r="AF69" s="164">
        <v>10.85</v>
      </c>
      <c r="AG69" s="253">
        <v>336</v>
      </c>
      <c r="AH69" s="165">
        <v>6.6669999999999998</v>
      </c>
      <c r="AI69" s="164">
        <v>6.6669999999999998</v>
      </c>
      <c r="AJ69" s="254">
        <v>483</v>
      </c>
      <c r="AK69" s="166">
        <v>8.7584999999999997</v>
      </c>
    </row>
    <row r="70" spans="1:37" ht="16.5" customHeight="1" thickBot="1" x14ac:dyDescent="0.35">
      <c r="A70" s="190" t="s">
        <v>216</v>
      </c>
      <c r="B70" s="252">
        <v>22004175</v>
      </c>
      <c r="C70" s="228" t="s">
        <v>353</v>
      </c>
      <c r="D70" s="228" t="s">
        <v>354</v>
      </c>
      <c r="E70" s="155" t="s">
        <v>476</v>
      </c>
      <c r="F70" s="156" t="s">
        <v>476</v>
      </c>
      <c r="G70" s="157" t="s">
        <v>476</v>
      </c>
      <c r="H70" s="158" t="s">
        <v>477</v>
      </c>
      <c r="I70" s="155" t="s">
        <v>476</v>
      </c>
      <c r="J70" s="157" t="s">
        <v>476</v>
      </c>
      <c r="K70" s="155" t="s">
        <v>476</v>
      </c>
      <c r="L70" s="157" t="s">
        <v>476</v>
      </c>
      <c r="M70" s="158" t="s">
        <v>477</v>
      </c>
      <c r="N70" s="155" t="s">
        <v>476</v>
      </c>
      <c r="O70" s="159" t="s">
        <v>476</v>
      </c>
      <c r="P70" s="160">
        <v>0</v>
      </c>
      <c r="Q70" s="157" t="s">
        <v>476</v>
      </c>
      <c r="R70" s="155" t="s">
        <v>476</v>
      </c>
      <c r="S70" s="157" t="s">
        <v>476</v>
      </c>
      <c r="T70" s="158" t="s">
        <v>477</v>
      </c>
      <c r="U70" s="161" t="s">
        <v>476</v>
      </c>
      <c r="V70" s="157" t="s">
        <v>476</v>
      </c>
      <c r="W70" s="155" t="s">
        <v>476</v>
      </c>
      <c r="X70" s="157" t="s">
        <v>476</v>
      </c>
      <c r="Y70" s="155" t="s">
        <v>476</v>
      </c>
      <c r="Z70" s="157" t="s">
        <v>476</v>
      </c>
      <c r="AA70" s="158" t="s">
        <v>477</v>
      </c>
      <c r="AB70" s="154" t="s">
        <v>476</v>
      </c>
      <c r="AC70" s="157" t="s">
        <v>476</v>
      </c>
      <c r="AD70" s="162" t="s">
        <v>477</v>
      </c>
      <c r="AE70" s="163">
        <v>11.45</v>
      </c>
      <c r="AF70" s="164">
        <v>11.45</v>
      </c>
      <c r="AG70" s="253">
        <v>267</v>
      </c>
      <c r="AH70" s="165">
        <v>8</v>
      </c>
      <c r="AI70" s="164">
        <v>8</v>
      </c>
      <c r="AJ70" s="254">
        <v>331</v>
      </c>
      <c r="AK70" s="166">
        <v>9.7249999999999996</v>
      </c>
    </row>
    <row r="71" spans="1:37" ht="16.5" customHeight="1" thickBot="1" x14ac:dyDescent="0.35">
      <c r="A71" s="190" t="s">
        <v>216</v>
      </c>
      <c r="B71" s="252">
        <v>22004211</v>
      </c>
      <c r="C71" s="228" t="s">
        <v>331</v>
      </c>
      <c r="D71" s="228" t="s">
        <v>332</v>
      </c>
      <c r="E71" s="155" t="s">
        <v>476</v>
      </c>
      <c r="F71" s="156" t="s">
        <v>476</v>
      </c>
      <c r="G71" s="157" t="s">
        <v>476</v>
      </c>
      <c r="H71" s="158" t="s">
        <v>477</v>
      </c>
      <c r="I71" s="155" t="s">
        <v>476</v>
      </c>
      <c r="J71" s="157" t="s">
        <v>476</v>
      </c>
      <c r="K71" s="155" t="s">
        <v>476</v>
      </c>
      <c r="L71" s="157" t="s">
        <v>476</v>
      </c>
      <c r="M71" s="158" t="s">
        <v>477</v>
      </c>
      <c r="N71" s="155" t="s">
        <v>476</v>
      </c>
      <c r="O71" s="159" t="s">
        <v>476</v>
      </c>
      <c r="P71" s="160">
        <v>0</v>
      </c>
      <c r="Q71" s="157" t="s">
        <v>476</v>
      </c>
      <c r="R71" s="155" t="s">
        <v>476</v>
      </c>
      <c r="S71" s="157" t="s">
        <v>476</v>
      </c>
      <c r="T71" s="158" t="s">
        <v>477</v>
      </c>
      <c r="U71" s="161" t="s">
        <v>476</v>
      </c>
      <c r="V71" s="157" t="s">
        <v>476</v>
      </c>
      <c r="W71" s="155" t="s">
        <v>476</v>
      </c>
      <c r="X71" s="157" t="s">
        <v>476</v>
      </c>
      <c r="Y71" s="155" t="s">
        <v>476</v>
      </c>
      <c r="Z71" s="157" t="s">
        <v>476</v>
      </c>
      <c r="AA71" s="158" t="s">
        <v>477</v>
      </c>
      <c r="AB71" s="154" t="s">
        <v>476</v>
      </c>
      <c r="AC71" s="157" t="s">
        <v>476</v>
      </c>
      <c r="AD71" s="162" t="s">
        <v>477</v>
      </c>
      <c r="AE71" s="163" t="s">
        <v>477</v>
      </c>
      <c r="AF71" s="164" t="s">
        <v>477</v>
      </c>
      <c r="AG71" s="253">
        <v>611</v>
      </c>
      <c r="AH71" s="165" t="s">
        <v>477</v>
      </c>
      <c r="AI71" s="164" t="s">
        <v>477</v>
      </c>
      <c r="AJ71" s="254">
        <v>599</v>
      </c>
      <c r="AK71" s="166" t="s">
        <v>477</v>
      </c>
    </row>
    <row r="72" spans="1:37" ht="16.5" customHeight="1" thickBot="1" x14ac:dyDescent="0.35">
      <c r="A72" s="190" t="s">
        <v>216</v>
      </c>
      <c r="B72" s="252">
        <v>22004276</v>
      </c>
      <c r="C72" s="231" t="s">
        <v>1053</v>
      </c>
      <c r="D72" s="231" t="s">
        <v>421</v>
      </c>
      <c r="E72" s="155">
        <v>16</v>
      </c>
      <c r="F72" s="156">
        <v>17.5</v>
      </c>
      <c r="G72" s="157">
        <v>13</v>
      </c>
      <c r="H72" s="158">
        <v>13</v>
      </c>
      <c r="I72" s="155">
        <v>3.1</v>
      </c>
      <c r="J72" s="157">
        <v>19</v>
      </c>
      <c r="K72" s="155">
        <v>6.7</v>
      </c>
      <c r="L72" s="157">
        <v>12</v>
      </c>
      <c r="M72" s="158">
        <v>15.5</v>
      </c>
      <c r="N72" s="155">
        <v>73</v>
      </c>
      <c r="O72" s="159">
        <v>65</v>
      </c>
      <c r="P72" s="160">
        <v>1.1230769230769231</v>
      </c>
      <c r="Q72" s="157">
        <v>6</v>
      </c>
      <c r="R72" s="155">
        <v>54.7</v>
      </c>
      <c r="S72" s="157">
        <v>6.5</v>
      </c>
      <c r="T72" s="158">
        <v>12.5</v>
      </c>
      <c r="U72" s="161">
        <v>23.5</v>
      </c>
      <c r="V72" s="157">
        <v>6</v>
      </c>
      <c r="W72" s="155">
        <v>1</v>
      </c>
      <c r="X72" s="157">
        <v>2.75</v>
      </c>
      <c r="Y72" s="155">
        <v>7</v>
      </c>
      <c r="Z72" s="157">
        <v>1.5</v>
      </c>
      <c r="AA72" s="158">
        <v>10.25</v>
      </c>
      <c r="AB72" s="154">
        <v>38.81</v>
      </c>
      <c r="AC72" s="157">
        <v>11</v>
      </c>
      <c r="AD72" s="162">
        <v>11</v>
      </c>
      <c r="AE72" s="163">
        <v>12.45</v>
      </c>
      <c r="AF72" s="164">
        <v>12.45</v>
      </c>
      <c r="AG72" s="253">
        <v>135</v>
      </c>
      <c r="AH72" s="165">
        <v>10.667</v>
      </c>
      <c r="AI72" s="164">
        <v>10.667</v>
      </c>
      <c r="AJ72" s="254">
        <v>85</v>
      </c>
      <c r="AK72" s="166">
        <v>11.558499999999999</v>
      </c>
    </row>
    <row r="73" spans="1:37" ht="16.5" customHeight="1" thickBot="1" x14ac:dyDescent="0.35">
      <c r="A73" s="190" t="s">
        <v>216</v>
      </c>
      <c r="B73" s="252">
        <v>22004309</v>
      </c>
      <c r="C73" s="228" t="s">
        <v>278</v>
      </c>
      <c r="D73" s="228" t="s">
        <v>126</v>
      </c>
      <c r="E73" s="155" t="s">
        <v>476</v>
      </c>
      <c r="F73" s="156" t="s">
        <v>476</v>
      </c>
      <c r="G73" s="157" t="s">
        <v>476</v>
      </c>
      <c r="H73" s="158" t="s">
        <v>477</v>
      </c>
      <c r="I73" s="155" t="s">
        <v>476</v>
      </c>
      <c r="J73" s="157" t="s">
        <v>476</v>
      </c>
      <c r="K73" s="155" t="s">
        <v>476</v>
      </c>
      <c r="L73" s="157" t="s">
        <v>476</v>
      </c>
      <c r="M73" s="158" t="s">
        <v>477</v>
      </c>
      <c r="N73" s="155" t="s">
        <v>476</v>
      </c>
      <c r="O73" s="159" t="s">
        <v>476</v>
      </c>
      <c r="P73" s="160">
        <v>0</v>
      </c>
      <c r="Q73" s="157" t="s">
        <v>476</v>
      </c>
      <c r="R73" s="155" t="s">
        <v>476</v>
      </c>
      <c r="S73" s="157" t="s">
        <v>476</v>
      </c>
      <c r="T73" s="158" t="s">
        <v>477</v>
      </c>
      <c r="U73" s="161" t="s">
        <v>476</v>
      </c>
      <c r="V73" s="157" t="s">
        <v>476</v>
      </c>
      <c r="W73" s="155" t="s">
        <v>476</v>
      </c>
      <c r="X73" s="157" t="s">
        <v>476</v>
      </c>
      <c r="Y73" s="155" t="s">
        <v>476</v>
      </c>
      <c r="Z73" s="157" t="s">
        <v>476</v>
      </c>
      <c r="AA73" s="158" t="s">
        <v>477</v>
      </c>
      <c r="AB73" s="154" t="s">
        <v>476</v>
      </c>
      <c r="AC73" s="157" t="s">
        <v>476</v>
      </c>
      <c r="AD73" s="162" t="s">
        <v>477</v>
      </c>
      <c r="AE73" s="163" t="s">
        <v>477</v>
      </c>
      <c r="AF73" s="164" t="s">
        <v>477</v>
      </c>
      <c r="AG73" s="253">
        <v>611</v>
      </c>
      <c r="AH73" s="165" t="s">
        <v>477</v>
      </c>
      <c r="AI73" s="164" t="s">
        <v>477</v>
      </c>
      <c r="AJ73" s="254">
        <v>599</v>
      </c>
      <c r="AK73" s="166" t="s">
        <v>477</v>
      </c>
    </row>
    <row r="74" spans="1:37" ht="16.5" customHeight="1" thickBot="1" x14ac:dyDescent="0.35">
      <c r="A74" s="190" t="s">
        <v>216</v>
      </c>
      <c r="B74" s="252">
        <v>22004416</v>
      </c>
      <c r="C74" s="236" t="s">
        <v>326</v>
      </c>
      <c r="D74" s="236" t="s">
        <v>144</v>
      </c>
      <c r="E74" s="155" t="s">
        <v>476</v>
      </c>
      <c r="F74" s="156" t="s">
        <v>476</v>
      </c>
      <c r="G74" s="157" t="s">
        <v>476</v>
      </c>
      <c r="H74" s="158" t="s">
        <v>477</v>
      </c>
      <c r="I74" s="155" t="s">
        <v>476</v>
      </c>
      <c r="J74" s="157" t="s">
        <v>476</v>
      </c>
      <c r="K74" s="155" t="s">
        <v>476</v>
      </c>
      <c r="L74" s="157" t="s">
        <v>476</v>
      </c>
      <c r="M74" s="158" t="s">
        <v>477</v>
      </c>
      <c r="N74" s="155" t="s">
        <v>476</v>
      </c>
      <c r="O74" s="159" t="s">
        <v>476</v>
      </c>
      <c r="P74" s="160">
        <v>0</v>
      </c>
      <c r="Q74" s="157" t="s">
        <v>476</v>
      </c>
      <c r="R74" s="155" t="s">
        <v>476</v>
      </c>
      <c r="S74" s="157" t="s">
        <v>476</v>
      </c>
      <c r="T74" s="158" t="s">
        <v>477</v>
      </c>
      <c r="U74" s="161" t="s">
        <v>476</v>
      </c>
      <c r="V74" s="157" t="s">
        <v>476</v>
      </c>
      <c r="W74" s="155" t="s">
        <v>476</v>
      </c>
      <c r="X74" s="157" t="s">
        <v>476</v>
      </c>
      <c r="Y74" s="155" t="s">
        <v>476</v>
      </c>
      <c r="Z74" s="157" t="s">
        <v>476</v>
      </c>
      <c r="AA74" s="158" t="s">
        <v>477</v>
      </c>
      <c r="AB74" s="154" t="s">
        <v>476</v>
      </c>
      <c r="AC74" s="157" t="s">
        <v>476</v>
      </c>
      <c r="AD74" s="162" t="s">
        <v>477</v>
      </c>
      <c r="AE74" s="163">
        <v>12</v>
      </c>
      <c r="AF74" s="164">
        <v>12</v>
      </c>
      <c r="AG74" s="253">
        <v>194</v>
      </c>
      <c r="AH74" s="165">
        <v>7.1109999999999998</v>
      </c>
      <c r="AI74" s="164">
        <v>7.1109999999999998</v>
      </c>
      <c r="AJ74" s="254">
        <v>430</v>
      </c>
      <c r="AK74" s="166">
        <v>9.5555000000000003</v>
      </c>
    </row>
    <row r="75" spans="1:37" ht="16.5" customHeight="1" thickBot="1" x14ac:dyDescent="0.35">
      <c r="A75" s="190" t="s">
        <v>216</v>
      </c>
      <c r="B75" s="252">
        <v>22004474</v>
      </c>
      <c r="C75" s="236" t="s">
        <v>311</v>
      </c>
      <c r="D75" s="236" t="s">
        <v>126</v>
      </c>
      <c r="E75" s="155" t="s">
        <v>157</v>
      </c>
      <c r="F75" s="156" t="s">
        <v>157</v>
      </c>
      <c r="G75" s="157">
        <v>0</v>
      </c>
      <c r="H75" s="158">
        <v>0</v>
      </c>
      <c r="I75" s="155" t="s">
        <v>157</v>
      </c>
      <c r="J75" s="157">
        <v>0</v>
      </c>
      <c r="K75" s="155" t="s">
        <v>157</v>
      </c>
      <c r="L75" s="157">
        <v>0</v>
      </c>
      <c r="M75" s="158">
        <v>0</v>
      </c>
      <c r="N75" s="155" t="s">
        <v>157</v>
      </c>
      <c r="O75" s="159" t="s">
        <v>157</v>
      </c>
      <c r="P75" s="160" t="s">
        <v>480</v>
      </c>
      <c r="Q75" s="157">
        <v>0</v>
      </c>
      <c r="R75" s="155" t="s">
        <v>157</v>
      </c>
      <c r="S75" s="157">
        <v>0</v>
      </c>
      <c r="T75" s="158">
        <v>0</v>
      </c>
      <c r="U75" s="161" t="s">
        <v>157</v>
      </c>
      <c r="V75" s="157">
        <v>0</v>
      </c>
      <c r="W75" s="155" t="s">
        <v>157</v>
      </c>
      <c r="X75" s="157">
        <v>0</v>
      </c>
      <c r="Y75" s="155" t="s">
        <v>157</v>
      </c>
      <c r="Z75" s="157">
        <v>0</v>
      </c>
      <c r="AA75" s="158">
        <v>0</v>
      </c>
      <c r="AB75" s="154" t="s">
        <v>157</v>
      </c>
      <c r="AC75" s="157">
        <v>0</v>
      </c>
      <c r="AD75" s="162">
        <v>0</v>
      </c>
      <c r="AE75" s="163">
        <v>0</v>
      </c>
      <c r="AF75" s="164">
        <v>0</v>
      </c>
      <c r="AG75" s="253">
        <v>621</v>
      </c>
      <c r="AH75" s="165" t="s">
        <v>157</v>
      </c>
      <c r="AI75" s="164" t="s">
        <v>157</v>
      </c>
      <c r="AJ75" s="254">
        <v>599</v>
      </c>
      <c r="AK75" s="166" t="s">
        <v>481</v>
      </c>
    </row>
    <row r="76" spans="1:37" ht="16.5" customHeight="1" thickBot="1" x14ac:dyDescent="0.35">
      <c r="A76" s="190" t="s">
        <v>216</v>
      </c>
      <c r="B76" s="252">
        <v>22004503</v>
      </c>
      <c r="C76" s="245" t="s">
        <v>393</v>
      </c>
      <c r="D76" s="245" t="s">
        <v>210</v>
      </c>
      <c r="E76" s="155" t="s">
        <v>476</v>
      </c>
      <c r="F76" s="156" t="s">
        <v>476</v>
      </c>
      <c r="G76" s="157" t="s">
        <v>476</v>
      </c>
      <c r="H76" s="158" t="s">
        <v>477</v>
      </c>
      <c r="I76" s="155" t="s">
        <v>476</v>
      </c>
      <c r="J76" s="157" t="s">
        <v>476</v>
      </c>
      <c r="K76" s="155" t="s">
        <v>476</v>
      </c>
      <c r="L76" s="157" t="s">
        <v>476</v>
      </c>
      <c r="M76" s="158" t="s">
        <v>477</v>
      </c>
      <c r="N76" s="155" t="s">
        <v>476</v>
      </c>
      <c r="O76" s="159" t="s">
        <v>476</v>
      </c>
      <c r="P76" s="160">
        <v>0</v>
      </c>
      <c r="Q76" s="157" t="s">
        <v>476</v>
      </c>
      <c r="R76" s="155" t="s">
        <v>476</v>
      </c>
      <c r="S76" s="157" t="s">
        <v>476</v>
      </c>
      <c r="T76" s="158" t="s">
        <v>477</v>
      </c>
      <c r="U76" s="161" t="s">
        <v>476</v>
      </c>
      <c r="V76" s="157" t="s">
        <v>476</v>
      </c>
      <c r="W76" s="155" t="s">
        <v>476</v>
      </c>
      <c r="X76" s="157" t="s">
        <v>476</v>
      </c>
      <c r="Y76" s="155" t="s">
        <v>476</v>
      </c>
      <c r="Z76" s="157" t="s">
        <v>476</v>
      </c>
      <c r="AA76" s="158" t="s">
        <v>477</v>
      </c>
      <c r="AB76" s="154" t="s">
        <v>476</v>
      </c>
      <c r="AC76" s="157" t="s">
        <v>476</v>
      </c>
      <c r="AD76" s="162" t="s">
        <v>477</v>
      </c>
      <c r="AE76" s="163">
        <v>10.7</v>
      </c>
      <c r="AF76" s="164">
        <v>10.7</v>
      </c>
      <c r="AG76" s="253">
        <v>354</v>
      </c>
      <c r="AH76" s="165">
        <v>8.8889999999999993</v>
      </c>
      <c r="AI76" s="164">
        <v>8.8889999999999993</v>
      </c>
      <c r="AJ76" s="254">
        <v>231</v>
      </c>
      <c r="AK76" s="166">
        <v>9.7944999999999993</v>
      </c>
    </row>
    <row r="77" spans="1:37" ht="16.5" customHeight="1" thickBot="1" x14ac:dyDescent="0.35">
      <c r="A77" s="190" t="s">
        <v>216</v>
      </c>
      <c r="B77" s="252">
        <v>22004722</v>
      </c>
      <c r="C77" s="235" t="s">
        <v>245</v>
      </c>
      <c r="D77" s="235" t="s">
        <v>142</v>
      </c>
      <c r="E77" s="155">
        <v>17</v>
      </c>
      <c r="F77" s="156">
        <v>18</v>
      </c>
      <c r="G77" s="157">
        <v>14</v>
      </c>
      <c r="H77" s="158">
        <v>14</v>
      </c>
      <c r="I77" s="155">
        <v>3.03</v>
      </c>
      <c r="J77" s="157">
        <v>20</v>
      </c>
      <c r="K77" s="155">
        <v>6.25</v>
      </c>
      <c r="L77" s="157">
        <v>15</v>
      </c>
      <c r="M77" s="158">
        <v>17.5</v>
      </c>
      <c r="N77" s="155">
        <v>67</v>
      </c>
      <c r="O77" s="159">
        <v>68</v>
      </c>
      <c r="P77" s="160">
        <v>0.98529411764705888</v>
      </c>
      <c r="Q77" s="157">
        <v>5</v>
      </c>
      <c r="R77" s="155">
        <v>40</v>
      </c>
      <c r="S77" s="157">
        <v>3</v>
      </c>
      <c r="T77" s="158">
        <v>8</v>
      </c>
      <c r="U77" s="161">
        <v>22.85</v>
      </c>
      <c r="V77" s="157">
        <v>6.5</v>
      </c>
      <c r="W77" s="155">
        <v>-6</v>
      </c>
      <c r="X77" s="157">
        <v>1.25</v>
      </c>
      <c r="Y77" s="155">
        <v>9</v>
      </c>
      <c r="Z77" s="157">
        <v>0.5</v>
      </c>
      <c r="AA77" s="158">
        <v>8.25</v>
      </c>
      <c r="AB77" s="154">
        <v>43.63</v>
      </c>
      <c r="AC77" s="157">
        <v>8</v>
      </c>
      <c r="AD77" s="162">
        <v>8</v>
      </c>
      <c r="AE77" s="163">
        <v>11.15</v>
      </c>
      <c r="AF77" s="164">
        <v>11.15</v>
      </c>
      <c r="AG77" s="253">
        <v>300</v>
      </c>
      <c r="AH77" s="165">
        <v>6.2220000000000004</v>
      </c>
      <c r="AI77" s="164">
        <v>6.2220000000000004</v>
      </c>
      <c r="AJ77" s="254">
        <v>519</v>
      </c>
      <c r="AK77" s="166">
        <v>8.6859999999999999</v>
      </c>
    </row>
    <row r="78" spans="1:37" ht="16.5" customHeight="1" thickBot="1" x14ac:dyDescent="0.35">
      <c r="A78" s="190" t="s">
        <v>216</v>
      </c>
      <c r="B78" s="252">
        <v>22004751</v>
      </c>
      <c r="C78" s="234" t="s">
        <v>349</v>
      </c>
      <c r="D78" s="234" t="s">
        <v>118</v>
      </c>
      <c r="E78" s="155" t="s">
        <v>476</v>
      </c>
      <c r="F78" s="156" t="s">
        <v>476</v>
      </c>
      <c r="G78" s="157" t="s">
        <v>476</v>
      </c>
      <c r="H78" s="158" t="s">
        <v>477</v>
      </c>
      <c r="I78" s="155" t="s">
        <v>476</v>
      </c>
      <c r="J78" s="157" t="s">
        <v>476</v>
      </c>
      <c r="K78" s="155" t="s">
        <v>476</v>
      </c>
      <c r="L78" s="157" t="s">
        <v>476</v>
      </c>
      <c r="M78" s="158" t="s">
        <v>477</v>
      </c>
      <c r="N78" s="155" t="s">
        <v>476</v>
      </c>
      <c r="O78" s="159" t="s">
        <v>476</v>
      </c>
      <c r="P78" s="160">
        <v>0</v>
      </c>
      <c r="Q78" s="157" t="s">
        <v>476</v>
      </c>
      <c r="R78" s="155" t="s">
        <v>476</v>
      </c>
      <c r="S78" s="157" t="s">
        <v>476</v>
      </c>
      <c r="T78" s="158" t="s">
        <v>477</v>
      </c>
      <c r="U78" s="161" t="s">
        <v>476</v>
      </c>
      <c r="V78" s="157" t="s">
        <v>476</v>
      </c>
      <c r="W78" s="155" t="s">
        <v>476</v>
      </c>
      <c r="X78" s="157" t="s">
        <v>476</v>
      </c>
      <c r="Y78" s="155" t="s">
        <v>476</v>
      </c>
      <c r="Z78" s="157" t="s">
        <v>476</v>
      </c>
      <c r="AA78" s="158" t="s">
        <v>477</v>
      </c>
      <c r="AB78" s="154" t="s">
        <v>476</v>
      </c>
      <c r="AC78" s="157" t="s">
        <v>476</v>
      </c>
      <c r="AD78" s="162" t="s">
        <v>477</v>
      </c>
      <c r="AE78" s="163">
        <v>11.55</v>
      </c>
      <c r="AF78" s="164">
        <v>11.55</v>
      </c>
      <c r="AG78" s="253">
        <v>251</v>
      </c>
      <c r="AH78" s="165">
        <v>8</v>
      </c>
      <c r="AI78" s="164">
        <v>8</v>
      </c>
      <c r="AJ78" s="254">
        <v>331</v>
      </c>
      <c r="AK78" s="166">
        <v>9.7750000000000004</v>
      </c>
    </row>
    <row r="79" spans="1:37" ht="16.5" customHeight="1" thickBot="1" x14ac:dyDescent="0.35">
      <c r="A79" s="190" t="s">
        <v>216</v>
      </c>
      <c r="B79" s="252">
        <v>22004788</v>
      </c>
      <c r="C79" s="231" t="s">
        <v>269</v>
      </c>
      <c r="D79" s="231" t="s">
        <v>129</v>
      </c>
      <c r="E79" s="155" t="s">
        <v>476</v>
      </c>
      <c r="F79" s="156" t="s">
        <v>476</v>
      </c>
      <c r="G79" s="157" t="s">
        <v>476</v>
      </c>
      <c r="H79" s="158" t="s">
        <v>477</v>
      </c>
      <c r="I79" s="155" t="s">
        <v>476</v>
      </c>
      <c r="J79" s="157" t="s">
        <v>476</v>
      </c>
      <c r="K79" s="155" t="s">
        <v>476</v>
      </c>
      <c r="L79" s="157" t="s">
        <v>476</v>
      </c>
      <c r="M79" s="158" t="s">
        <v>477</v>
      </c>
      <c r="N79" s="155" t="s">
        <v>476</v>
      </c>
      <c r="O79" s="159" t="s">
        <v>476</v>
      </c>
      <c r="P79" s="160">
        <v>0</v>
      </c>
      <c r="Q79" s="157" t="s">
        <v>476</v>
      </c>
      <c r="R79" s="155" t="s">
        <v>476</v>
      </c>
      <c r="S79" s="157" t="s">
        <v>476</v>
      </c>
      <c r="T79" s="158" t="s">
        <v>477</v>
      </c>
      <c r="U79" s="161" t="s">
        <v>476</v>
      </c>
      <c r="V79" s="157" t="s">
        <v>476</v>
      </c>
      <c r="W79" s="155" t="s">
        <v>476</v>
      </c>
      <c r="X79" s="157" t="s">
        <v>476</v>
      </c>
      <c r="Y79" s="155" t="s">
        <v>476</v>
      </c>
      <c r="Z79" s="157" t="s">
        <v>476</v>
      </c>
      <c r="AA79" s="158" t="s">
        <v>477</v>
      </c>
      <c r="AB79" s="154" t="s">
        <v>476</v>
      </c>
      <c r="AC79" s="157" t="s">
        <v>476</v>
      </c>
      <c r="AD79" s="162" t="s">
        <v>477</v>
      </c>
      <c r="AE79" s="163">
        <v>12.15</v>
      </c>
      <c r="AF79" s="164">
        <v>12.15</v>
      </c>
      <c r="AG79" s="253">
        <v>171</v>
      </c>
      <c r="AH79" s="165" t="s">
        <v>157</v>
      </c>
      <c r="AI79" s="164" t="s">
        <v>157</v>
      </c>
      <c r="AJ79" s="254">
        <v>599</v>
      </c>
      <c r="AK79" s="166" t="s">
        <v>481</v>
      </c>
    </row>
    <row r="80" spans="1:37" ht="16.5" customHeight="1" thickBot="1" x14ac:dyDescent="0.35">
      <c r="A80" s="190" t="s">
        <v>216</v>
      </c>
      <c r="B80" s="252">
        <v>22004913</v>
      </c>
      <c r="C80" s="230" t="s">
        <v>462</v>
      </c>
      <c r="D80" s="230" t="s">
        <v>463</v>
      </c>
      <c r="E80" s="155" t="s">
        <v>476</v>
      </c>
      <c r="F80" s="156" t="s">
        <v>476</v>
      </c>
      <c r="G80" s="157" t="s">
        <v>476</v>
      </c>
      <c r="H80" s="158" t="s">
        <v>477</v>
      </c>
      <c r="I80" s="155" t="s">
        <v>476</v>
      </c>
      <c r="J80" s="157" t="s">
        <v>476</v>
      </c>
      <c r="K80" s="155" t="s">
        <v>476</v>
      </c>
      <c r="L80" s="157" t="s">
        <v>476</v>
      </c>
      <c r="M80" s="158" t="s">
        <v>477</v>
      </c>
      <c r="N80" s="155" t="s">
        <v>476</v>
      </c>
      <c r="O80" s="159" t="s">
        <v>476</v>
      </c>
      <c r="P80" s="160">
        <v>0</v>
      </c>
      <c r="Q80" s="157" t="s">
        <v>476</v>
      </c>
      <c r="R80" s="155" t="s">
        <v>476</v>
      </c>
      <c r="S80" s="157" t="s">
        <v>476</v>
      </c>
      <c r="T80" s="158" t="s">
        <v>477</v>
      </c>
      <c r="U80" s="161" t="s">
        <v>476</v>
      </c>
      <c r="V80" s="157" t="s">
        <v>476</v>
      </c>
      <c r="W80" s="155" t="s">
        <v>476</v>
      </c>
      <c r="X80" s="157" t="s">
        <v>476</v>
      </c>
      <c r="Y80" s="155" t="s">
        <v>476</v>
      </c>
      <c r="Z80" s="157" t="s">
        <v>476</v>
      </c>
      <c r="AA80" s="158" t="s">
        <v>477</v>
      </c>
      <c r="AB80" s="154" t="s">
        <v>476</v>
      </c>
      <c r="AC80" s="157" t="s">
        <v>476</v>
      </c>
      <c r="AD80" s="162" t="s">
        <v>477</v>
      </c>
      <c r="AE80" s="163">
        <v>10.6</v>
      </c>
      <c r="AF80" s="164">
        <v>10.6</v>
      </c>
      <c r="AG80" s="253">
        <v>363</v>
      </c>
      <c r="AH80" s="165">
        <v>10.667</v>
      </c>
      <c r="AI80" s="164">
        <v>10.667</v>
      </c>
      <c r="AJ80" s="254">
        <v>85</v>
      </c>
      <c r="AK80" s="166">
        <v>10.6335</v>
      </c>
    </row>
    <row r="81" spans="1:37" ht="16.5" customHeight="1" thickBot="1" x14ac:dyDescent="0.35">
      <c r="A81" s="190" t="s">
        <v>216</v>
      </c>
      <c r="B81" s="252">
        <v>22004957</v>
      </c>
      <c r="C81" s="231" t="s">
        <v>250</v>
      </c>
      <c r="D81" s="231" t="s">
        <v>112</v>
      </c>
      <c r="E81" s="155" t="s">
        <v>476</v>
      </c>
      <c r="F81" s="156" t="s">
        <v>476</v>
      </c>
      <c r="G81" s="157" t="s">
        <v>476</v>
      </c>
      <c r="H81" s="158" t="s">
        <v>477</v>
      </c>
      <c r="I81" s="155" t="s">
        <v>476</v>
      </c>
      <c r="J81" s="157" t="s">
        <v>476</v>
      </c>
      <c r="K81" s="155" t="s">
        <v>476</v>
      </c>
      <c r="L81" s="157" t="s">
        <v>476</v>
      </c>
      <c r="M81" s="158" t="s">
        <v>477</v>
      </c>
      <c r="N81" s="155" t="s">
        <v>476</v>
      </c>
      <c r="O81" s="159" t="s">
        <v>476</v>
      </c>
      <c r="P81" s="160">
        <v>0</v>
      </c>
      <c r="Q81" s="157" t="s">
        <v>476</v>
      </c>
      <c r="R81" s="155" t="s">
        <v>476</v>
      </c>
      <c r="S81" s="157" t="s">
        <v>476</v>
      </c>
      <c r="T81" s="158" t="s">
        <v>477</v>
      </c>
      <c r="U81" s="161" t="s">
        <v>476</v>
      </c>
      <c r="V81" s="157" t="s">
        <v>476</v>
      </c>
      <c r="W81" s="155" t="s">
        <v>476</v>
      </c>
      <c r="X81" s="157" t="s">
        <v>476</v>
      </c>
      <c r="Y81" s="155" t="s">
        <v>476</v>
      </c>
      <c r="Z81" s="157" t="s">
        <v>476</v>
      </c>
      <c r="AA81" s="158" t="s">
        <v>477</v>
      </c>
      <c r="AB81" s="154" t="s">
        <v>476</v>
      </c>
      <c r="AC81" s="157" t="s">
        <v>476</v>
      </c>
      <c r="AD81" s="162" t="s">
        <v>477</v>
      </c>
      <c r="AE81" s="163" t="s">
        <v>477</v>
      </c>
      <c r="AF81" s="164" t="s">
        <v>477</v>
      </c>
      <c r="AG81" s="253">
        <v>611</v>
      </c>
      <c r="AH81" s="165" t="s">
        <v>477</v>
      </c>
      <c r="AI81" s="164" t="s">
        <v>477</v>
      </c>
      <c r="AJ81" s="254">
        <v>599</v>
      </c>
      <c r="AK81" s="166" t="s">
        <v>477</v>
      </c>
    </row>
    <row r="82" spans="1:37" ht="16.5" customHeight="1" thickBot="1" x14ac:dyDescent="0.35">
      <c r="A82" s="190" t="s">
        <v>53</v>
      </c>
      <c r="B82" s="252">
        <v>22004989</v>
      </c>
      <c r="C82" s="245" t="s">
        <v>224</v>
      </c>
      <c r="D82" s="245" t="s">
        <v>225</v>
      </c>
      <c r="E82" s="155" t="s">
        <v>476</v>
      </c>
      <c r="F82" s="156" t="s">
        <v>476</v>
      </c>
      <c r="G82" s="157" t="s">
        <v>476</v>
      </c>
      <c r="H82" s="158" t="s">
        <v>477</v>
      </c>
      <c r="I82" s="155" t="s">
        <v>476</v>
      </c>
      <c r="J82" s="157" t="s">
        <v>476</v>
      </c>
      <c r="K82" s="155" t="s">
        <v>476</v>
      </c>
      <c r="L82" s="157" t="s">
        <v>476</v>
      </c>
      <c r="M82" s="158" t="s">
        <v>477</v>
      </c>
      <c r="N82" s="155" t="s">
        <v>476</v>
      </c>
      <c r="O82" s="159" t="s">
        <v>476</v>
      </c>
      <c r="P82" s="160">
        <v>0</v>
      </c>
      <c r="Q82" s="157" t="s">
        <v>476</v>
      </c>
      <c r="R82" s="155" t="s">
        <v>476</v>
      </c>
      <c r="S82" s="157" t="s">
        <v>476</v>
      </c>
      <c r="T82" s="158" t="s">
        <v>477</v>
      </c>
      <c r="U82" s="161" t="s">
        <v>476</v>
      </c>
      <c r="V82" s="157" t="s">
        <v>476</v>
      </c>
      <c r="W82" s="155" t="s">
        <v>476</v>
      </c>
      <c r="X82" s="157" t="s">
        <v>476</v>
      </c>
      <c r="Y82" s="155" t="s">
        <v>476</v>
      </c>
      <c r="Z82" s="157" t="s">
        <v>476</v>
      </c>
      <c r="AA82" s="158" t="s">
        <v>477</v>
      </c>
      <c r="AB82" s="154" t="s">
        <v>476</v>
      </c>
      <c r="AC82" s="157" t="s">
        <v>476</v>
      </c>
      <c r="AD82" s="162" t="s">
        <v>477</v>
      </c>
      <c r="AE82" s="163">
        <v>11.35</v>
      </c>
      <c r="AF82" s="164">
        <v>11.35</v>
      </c>
      <c r="AG82" s="253">
        <v>278</v>
      </c>
      <c r="AH82" s="165">
        <v>7.556</v>
      </c>
      <c r="AI82" s="164">
        <v>7.556</v>
      </c>
      <c r="AJ82" s="254">
        <v>384</v>
      </c>
      <c r="AK82" s="166">
        <v>9.4529999999999994</v>
      </c>
    </row>
    <row r="83" spans="1:37" ht="16.5" customHeight="1" thickBot="1" x14ac:dyDescent="0.35">
      <c r="A83" s="190" t="s">
        <v>216</v>
      </c>
      <c r="B83" s="252">
        <v>22005085</v>
      </c>
      <c r="C83" s="233" t="s">
        <v>364</v>
      </c>
      <c r="D83" s="233" t="s">
        <v>126</v>
      </c>
      <c r="E83" s="155" t="s">
        <v>476</v>
      </c>
      <c r="F83" s="156" t="s">
        <v>476</v>
      </c>
      <c r="G83" s="157" t="s">
        <v>476</v>
      </c>
      <c r="H83" s="158" t="s">
        <v>477</v>
      </c>
      <c r="I83" s="155" t="s">
        <v>476</v>
      </c>
      <c r="J83" s="157" t="s">
        <v>476</v>
      </c>
      <c r="K83" s="155" t="s">
        <v>476</v>
      </c>
      <c r="L83" s="157" t="s">
        <v>476</v>
      </c>
      <c r="M83" s="158" t="s">
        <v>477</v>
      </c>
      <c r="N83" s="155" t="s">
        <v>476</v>
      </c>
      <c r="O83" s="159" t="s">
        <v>476</v>
      </c>
      <c r="P83" s="160">
        <v>0</v>
      </c>
      <c r="Q83" s="157" t="s">
        <v>476</v>
      </c>
      <c r="R83" s="155" t="s">
        <v>476</v>
      </c>
      <c r="S83" s="157" t="s">
        <v>476</v>
      </c>
      <c r="T83" s="158" t="s">
        <v>477</v>
      </c>
      <c r="U83" s="161" t="s">
        <v>476</v>
      </c>
      <c r="V83" s="157" t="s">
        <v>476</v>
      </c>
      <c r="W83" s="155" t="s">
        <v>476</v>
      </c>
      <c r="X83" s="157" t="s">
        <v>476</v>
      </c>
      <c r="Y83" s="155" t="s">
        <v>476</v>
      </c>
      <c r="Z83" s="157" t="s">
        <v>476</v>
      </c>
      <c r="AA83" s="158" t="s">
        <v>477</v>
      </c>
      <c r="AB83" s="154" t="s">
        <v>476</v>
      </c>
      <c r="AC83" s="157" t="s">
        <v>476</v>
      </c>
      <c r="AD83" s="162" t="s">
        <v>477</v>
      </c>
      <c r="AE83" s="163" t="s">
        <v>477</v>
      </c>
      <c r="AF83" s="164" t="s">
        <v>477</v>
      </c>
      <c r="AG83" s="253">
        <v>611</v>
      </c>
      <c r="AH83" s="165" t="s">
        <v>477</v>
      </c>
      <c r="AI83" s="164" t="s">
        <v>477</v>
      </c>
      <c r="AJ83" s="254">
        <v>599</v>
      </c>
      <c r="AK83" s="166" t="s">
        <v>477</v>
      </c>
    </row>
    <row r="84" spans="1:37" ht="16.5" customHeight="1" thickBot="1" x14ac:dyDescent="0.35">
      <c r="A84" s="190" t="s">
        <v>216</v>
      </c>
      <c r="B84" s="252">
        <v>22005110</v>
      </c>
      <c r="C84" s="228" t="s">
        <v>352</v>
      </c>
      <c r="D84" s="228" t="s">
        <v>81</v>
      </c>
      <c r="E84" s="155" t="s">
        <v>476</v>
      </c>
      <c r="F84" s="156" t="s">
        <v>476</v>
      </c>
      <c r="G84" s="157" t="s">
        <v>476</v>
      </c>
      <c r="H84" s="158" t="s">
        <v>477</v>
      </c>
      <c r="I84" s="155" t="s">
        <v>476</v>
      </c>
      <c r="J84" s="157" t="s">
        <v>476</v>
      </c>
      <c r="K84" s="155" t="s">
        <v>476</v>
      </c>
      <c r="L84" s="157" t="s">
        <v>476</v>
      </c>
      <c r="M84" s="158" t="s">
        <v>477</v>
      </c>
      <c r="N84" s="155" t="s">
        <v>476</v>
      </c>
      <c r="O84" s="159" t="s">
        <v>476</v>
      </c>
      <c r="P84" s="160">
        <v>0</v>
      </c>
      <c r="Q84" s="157" t="s">
        <v>476</v>
      </c>
      <c r="R84" s="155" t="s">
        <v>476</v>
      </c>
      <c r="S84" s="157" t="s">
        <v>476</v>
      </c>
      <c r="T84" s="158" t="s">
        <v>477</v>
      </c>
      <c r="U84" s="161" t="s">
        <v>476</v>
      </c>
      <c r="V84" s="157" t="s">
        <v>476</v>
      </c>
      <c r="W84" s="155" t="s">
        <v>476</v>
      </c>
      <c r="X84" s="157" t="s">
        <v>476</v>
      </c>
      <c r="Y84" s="155" t="s">
        <v>476</v>
      </c>
      <c r="Z84" s="157" t="s">
        <v>476</v>
      </c>
      <c r="AA84" s="158" t="s">
        <v>477</v>
      </c>
      <c r="AB84" s="154" t="s">
        <v>476</v>
      </c>
      <c r="AC84" s="157" t="s">
        <v>476</v>
      </c>
      <c r="AD84" s="162" t="s">
        <v>477</v>
      </c>
      <c r="AE84" s="163">
        <v>10.55</v>
      </c>
      <c r="AF84" s="164">
        <v>10.55</v>
      </c>
      <c r="AG84" s="253">
        <v>373</v>
      </c>
      <c r="AH84" s="165">
        <v>8.8889999999999993</v>
      </c>
      <c r="AI84" s="164">
        <v>8.8889999999999993</v>
      </c>
      <c r="AJ84" s="254">
        <v>231</v>
      </c>
      <c r="AK84" s="166">
        <v>9.7195</v>
      </c>
    </row>
    <row r="85" spans="1:37" ht="16.5" customHeight="1" thickBot="1" x14ac:dyDescent="0.35">
      <c r="A85" s="190" t="s">
        <v>216</v>
      </c>
      <c r="B85" s="252">
        <v>22005114</v>
      </c>
      <c r="C85" s="231" t="s">
        <v>231</v>
      </c>
      <c r="D85" s="231" t="s">
        <v>232</v>
      </c>
      <c r="E85" s="155" t="s">
        <v>476</v>
      </c>
      <c r="F85" s="156" t="s">
        <v>476</v>
      </c>
      <c r="G85" s="157" t="s">
        <v>476</v>
      </c>
      <c r="H85" s="158" t="s">
        <v>477</v>
      </c>
      <c r="I85" s="155" t="s">
        <v>476</v>
      </c>
      <c r="J85" s="157" t="s">
        <v>476</v>
      </c>
      <c r="K85" s="155" t="s">
        <v>476</v>
      </c>
      <c r="L85" s="157" t="s">
        <v>476</v>
      </c>
      <c r="M85" s="158" t="s">
        <v>477</v>
      </c>
      <c r="N85" s="155" t="s">
        <v>476</v>
      </c>
      <c r="O85" s="159" t="s">
        <v>476</v>
      </c>
      <c r="P85" s="160">
        <v>0</v>
      </c>
      <c r="Q85" s="157" t="s">
        <v>476</v>
      </c>
      <c r="R85" s="155" t="s">
        <v>476</v>
      </c>
      <c r="S85" s="157" t="s">
        <v>476</v>
      </c>
      <c r="T85" s="158" t="s">
        <v>477</v>
      </c>
      <c r="U85" s="161" t="s">
        <v>476</v>
      </c>
      <c r="V85" s="157" t="s">
        <v>476</v>
      </c>
      <c r="W85" s="155" t="s">
        <v>476</v>
      </c>
      <c r="X85" s="157" t="s">
        <v>476</v>
      </c>
      <c r="Y85" s="155" t="s">
        <v>476</v>
      </c>
      <c r="Z85" s="157" t="s">
        <v>476</v>
      </c>
      <c r="AA85" s="158" t="s">
        <v>477</v>
      </c>
      <c r="AB85" s="154" t="s">
        <v>476</v>
      </c>
      <c r="AC85" s="157" t="s">
        <v>476</v>
      </c>
      <c r="AD85" s="162" t="s">
        <v>477</v>
      </c>
      <c r="AE85" s="163">
        <v>13.95</v>
      </c>
      <c r="AF85" s="164">
        <v>13.95</v>
      </c>
      <c r="AG85" s="253">
        <v>24</v>
      </c>
      <c r="AH85" s="165">
        <v>8.4440000000000008</v>
      </c>
      <c r="AI85" s="164">
        <v>8.4440000000000008</v>
      </c>
      <c r="AJ85" s="254">
        <v>274</v>
      </c>
      <c r="AK85" s="166">
        <v>11.196999999999999</v>
      </c>
    </row>
    <row r="86" spans="1:37" ht="16.5" customHeight="1" thickBot="1" x14ac:dyDescent="0.35">
      <c r="A86" s="190" t="s">
        <v>216</v>
      </c>
      <c r="B86" s="252">
        <v>22005241</v>
      </c>
      <c r="C86" s="230" t="s">
        <v>192</v>
      </c>
      <c r="D86" s="230" t="s">
        <v>198</v>
      </c>
      <c r="E86" s="155" t="s">
        <v>476</v>
      </c>
      <c r="F86" s="156" t="s">
        <v>476</v>
      </c>
      <c r="G86" s="157" t="s">
        <v>476</v>
      </c>
      <c r="H86" s="158" t="s">
        <v>477</v>
      </c>
      <c r="I86" s="155" t="s">
        <v>476</v>
      </c>
      <c r="J86" s="157" t="s">
        <v>476</v>
      </c>
      <c r="K86" s="155" t="s">
        <v>476</v>
      </c>
      <c r="L86" s="157" t="s">
        <v>476</v>
      </c>
      <c r="M86" s="158" t="s">
        <v>477</v>
      </c>
      <c r="N86" s="155" t="s">
        <v>476</v>
      </c>
      <c r="O86" s="159" t="s">
        <v>476</v>
      </c>
      <c r="P86" s="160">
        <v>0</v>
      </c>
      <c r="Q86" s="157" t="s">
        <v>476</v>
      </c>
      <c r="R86" s="155" t="s">
        <v>476</v>
      </c>
      <c r="S86" s="157" t="s">
        <v>476</v>
      </c>
      <c r="T86" s="158" t="s">
        <v>477</v>
      </c>
      <c r="U86" s="161" t="s">
        <v>476</v>
      </c>
      <c r="V86" s="157" t="s">
        <v>476</v>
      </c>
      <c r="W86" s="155" t="s">
        <v>476</v>
      </c>
      <c r="X86" s="157" t="s">
        <v>476</v>
      </c>
      <c r="Y86" s="155" t="s">
        <v>476</v>
      </c>
      <c r="Z86" s="157" t="s">
        <v>476</v>
      </c>
      <c r="AA86" s="158" t="s">
        <v>477</v>
      </c>
      <c r="AB86" s="154" t="s">
        <v>476</v>
      </c>
      <c r="AC86" s="157" t="s">
        <v>476</v>
      </c>
      <c r="AD86" s="162" t="s">
        <v>477</v>
      </c>
      <c r="AE86" s="163">
        <v>11.25</v>
      </c>
      <c r="AF86" s="164">
        <v>11.25</v>
      </c>
      <c r="AG86" s="253">
        <v>290</v>
      </c>
      <c r="AH86" s="165" t="s">
        <v>157</v>
      </c>
      <c r="AI86" s="164" t="s">
        <v>157</v>
      </c>
      <c r="AJ86" s="254">
        <v>599</v>
      </c>
      <c r="AK86" s="166" t="s">
        <v>481</v>
      </c>
    </row>
    <row r="87" spans="1:37" ht="16.5" customHeight="1" thickBot="1" x14ac:dyDescent="0.35">
      <c r="A87" s="190" t="s">
        <v>216</v>
      </c>
      <c r="B87" s="252">
        <v>22005248</v>
      </c>
      <c r="C87" s="235" t="s">
        <v>449</v>
      </c>
      <c r="D87" s="235" t="s">
        <v>1214</v>
      </c>
      <c r="E87" s="155" t="s">
        <v>476</v>
      </c>
      <c r="F87" s="156" t="s">
        <v>476</v>
      </c>
      <c r="G87" s="157" t="s">
        <v>476</v>
      </c>
      <c r="H87" s="158" t="s">
        <v>477</v>
      </c>
      <c r="I87" s="155" t="s">
        <v>476</v>
      </c>
      <c r="J87" s="157" t="s">
        <v>476</v>
      </c>
      <c r="K87" s="155" t="s">
        <v>476</v>
      </c>
      <c r="L87" s="157" t="s">
        <v>476</v>
      </c>
      <c r="M87" s="158" t="s">
        <v>477</v>
      </c>
      <c r="N87" s="155" t="s">
        <v>476</v>
      </c>
      <c r="O87" s="159" t="s">
        <v>476</v>
      </c>
      <c r="P87" s="160">
        <v>0</v>
      </c>
      <c r="Q87" s="157" t="s">
        <v>476</v>
      </c>
      <c r="R87" s="155" t="s">
        <v>476</v>
      </c>
      <c r="S87" s="157" t="s">
        <v>476</v>
      </c>
      <c r="T87" s="158" t="s">
        <v>477</v>
      </c>
      <c r="U87" s="161" t="s">
        <v>476</v>
      </c>
      <c r="V87" s="157" t="s">
        <v>476</v>
      </c>
      <c r="W87" s="155" t="s">
        <v>476</v>
      </c>
      <c r="X87" s="157" t="s">
        <v>476</v>
      </c>
      <c r="Y87" s="155" t="s">
        <v>476</v>
      </c>
      <c r="Z87" s="157" t="s">
        <v>476</v>
      </c>
      <c r="AA87" s="158" t="s">
        <v>477</v>
      </c>
      <c r="AB87" s="154" t="s">
        <v>476</v>
      </c>
      <c r="AC87" s="157" t="s">
        <v>476</v>
      </c>
      <c r="AD87" s="162" t="s">
        <v>477</v>
      </c>
      <c r="AE87" s="163" t="s">
        <v>477</v>
      </c>
      <c r="AF87" s="164" t="s">
        <v>477</v>
      </c>
      <c r="AG87" s="253">
        <v>611</v>
      </c>
      <c r="AH87" s="165">
        <v>4.444</v>
      </c>
      <c r="AI87" s="164">
        <v>4.444</v>
      </c>
      <c r="AJ87" s="254">
        <v>601</v>
      </c>
      <c r="AK87" s="166">
        <v>4.444</v>
      </c>
    </row>
    <row r="88" spans="1:37" ht="16.5" customHeight="1" thickBot="1" x14ac:dyDescent="0.35">
      <c r="A88" s="190" t="s">
        <v>216</v>
      </c>
      <c r="B88" s="252">
        <v>22005264</v>
      </c>
      <c r="C88" s="230" t="s">
        <v>1056</v>
      </c>
      <c r="D88" s="230" t="s">
        <v>1057</v>
      </c>
      <c r="E88" s="155">
        <v>17</v>
      </c>
      <c r="F88" s="156">
        <v>18</v>
      </c>
      <c r="G88" s="157">
        <v>14</v>
      </c>
      <c r="H88" s="158">
        <v>14</v>
      </c>
      <c r="I88" s="155">
        <v>2.97</v>
      </c>
      <c r="J88" s="157">
        <v>20</v>
      </c>
      <c r="K88" s="155">
        <v>6.5</v>
      </c>
      <c r="L88" s="157">
        <v>13</v>
      </c>
      <c r="M88" s="158">
        <v>16.5</v>
      </c>
      <c r="N88" s="155">
        <v>53</v>
      </c>
      <c r="O88" s="159">
        <v>77</v>
      </c>
      <c r="P88" s="160">
        <v>0.68831168831168832</v>
      </c>
      <c r="Q88" s="157">
        <v>3.5</v>
      </c>
      <c r="R88" s="155">
        <v>57.5</v>
      </c>
      <c r="S88" s="157">
        <v>7.5</v>
      </c>
      <c r="T88" s="158">
        <v>11</v>
      </c>
      <c r="U88" s="161">
        <v>24.5</v>
      </c>
      <c r="V88" s="157">
        <v>5.5</v>
      </c>
      <c r="W88" s="155">
        <v>-19</v>
      </c>
      <c r="X88" s="157">
        <v>0</v>
      </c>
      <c r="Y88" s="155">
        <v>9</v>
      </c>
      <c r="Z88" s="157">
        <v>0.5</v>
      </c>
      <c r="AA88" s="158">
        <v>6</v>
      </c>
      <c r="AB88" s="154">
        <v>51.92</v>
      </c>
      <c r="AC88" s="157">
        <v>4</v>
      </c>
      <c r="AD88" s="162">
        <v>4</v>
      </c>
      <c r="AE88" s="163">
        <v>10.3</v>
      </c>
      <c r="AF88" s="164">
        <v>10.3</v>
      </c>
      <c r="AG88" s="253">
        <v>404</v>
      </c>
      <c r="AH88" s="165">
        <v>7.1109999999999998</v>
      </c>
      <c r="AI88" s="164">
        <v>7.1109999999999998</v>
      </c>
      <c r="AJ88" s="254">
        <v>430</v>
      </c>
      <c r="AK88" s="166">
        <v>8.7055000000000007</v>
      </c>
    </row>
    <row r="89" spans="1:37" ht="16.5" customHeight="1" thickBot="1" x14ac:dyDescent="0.35">
      <c r="A89" s="190" t="s">
        <v>216</v>
      </c>
      <c r="B89" s="252">
        <v>22005358</v>
      </c>
      <c r="C89" s="230" t="s">
        <v>370</v>
      </c>
      <c r="D89" s="230" t="s">
        <v>371</v>
      </c>
      <c r="E89" s="155" t="s">
        <v>476</v>
      </c>
      <c r="F89" s="156" t="s">
        <v>476</v>
      </c>
      <c r="G89" s="157" t="s">
        <v>476</v>
      </c>
      <c r="H89" s="158" t="s">
        <v>477</v>
      </c>
      <c r="I89" s="155" t="s">
        <v>476</v>
      </c>
      <c r="J89" s="157" t="s">
        <v>476</v>
      </c>
      <c r="K89" s="155" t="s">
        <v>476</v>
      </c>
      <c r="L89" s="157" t="s">
        <v>476</v>
      </c>
      <c r="M89" s="158" t="s">
        <v>477</v>
      </c>
      <c r="N89" s="155" t="s">
        <v>476</v>
      </c>
      <c r="O89" s="159" t="s">
        <v>476</v>
      </c>
      <c r="P89" s="160">
        <v>0</v>
      </c>
      <c r="Q89" s="157" t="s">
        <v>476</v>
      </c>
      <c r="R89" s="155" t="s">
        <v>476</v>
      </c>
      <c r="S89" s="157" t="s">
        <v>476</v>
      </c>
      <c r="T89" s="158" t="s">
        <v>477</v>
      </c>
      <c r="U89" s="161" t="s">
        <v>476</v>
      </c>
      <c r="V89" s="157" t="s">
        <v>476</v>
      </c>
      <c r="W89" s="155" t="s">
        <v>476</v>
      </c>
      <c r="X89" s="157" t="s">
        <v>476</v>
      </c>
      <c r="Y89" s="155" t="s">
        <v>476</v>
      </c>
      <c r="Z89" s="157" t="s">
        <v>476</v>
      </c>
      <c r="AA89" s="158" t="s">
        <v>477</v>
      </c>
      <c r="AB89" s="154" t="s">
        <v>476</v>
      </c>
      <c r="AC89" s="157" t="s">
        <v>476</v>
      </c>
      <c r="AD89" s="162" t="s">
        <v>477</v>
      </c>
      <c r="AE89" s="163" t="s">
        <v>477</v>
      </c>
      <c r="AF89" s="164" t="s">
        <v>477</v>
      </c>
      <c r="AG89" s="253">
        <v>611</v>
      </c>
      <c r="AH89" s="165" t="s">
        <v>477</v>
      </c>
      <c r="AI89" s="164" t="s">
        <v>477</v>
      </c>
      <c r="AJ89" s="254">
        <v>599</v>
      </c>
      <c r="AK89" s="166" t="s">
        <v>477</v>
      </c>
    </row>
    <row r="90" spans="1:37" ht="16.5" customHeight="1" thickBot="1" x14ac:dyDescent="0.35">
      <c r="A90" s="190" t="s">
        <v>53</v>
      </c>
      <c r="B90" s="252">
        <v>22005569</v>
      </c>
      <c r="C90" s="230" t="s">
        <v>442</v>
      </c>
      <c r="D90" s="230" t="s">
        <v>443</v>
      </c>
      <c r="E90" s="155" t="s">
        <v>476</v>
      </c>
      <c r="F90" s="156" t="s">
        <v>476</v>
      </c>
      <c r="G90" s="157" t="s">
        <v>476</v>
      </c>
      <c r="H90" s="158" t="s">
        <v>477</v>
      </c>
      <c r="I90" s="155" t="s">
        <v>476</v>
      </c>
      <c r="J90" s="157" t="s">
        <v>476</v>
      </c>
      <c r="K90" s="155" t="s">
        <v>476</v>
      </c>
      <c r="L90" s="157" t="s">
        <v>476</v>
      </c>
      <c r="M90" s="158" t="s">
        <v>477</v>
      </c>
      <c r="N90" s="155" t="s">
        <v>476</v>
      </c>
      <c r="O90" s="159" t="s">
        <v>476</v>
      </c>
      <c r="P90" s="160">
        <v>0</v>
      </c>
      <c r="Q90" s="157" t="s">
        <v>476</v>
      </c>
      <c r="R90" s="155" t="s">
        <v>476</v>
      </c>
      <c r="S90" s="157" t="s">
        <v>476</v>
      </c>
      <c r="T90" s="158" t="s">
        <v>477</v>
      </c>
      <c r="U90" s="161" t="s">
        <v>476</v>
      </c>
      <c r="V90" s="157" t="s">
        <v>476</v>
      </c>
      <c r="W90" s="155" t="s">
        <v>476</v>
      </c>
      <c r="X90" s="157" t="s">
        <v>476</v>
      </c>
      <c r="Y90" s="155" t="s">
        <v>476</v>
      </c>
      <c r="Z90" s="157" t="s">
        <v>476</v>
      </c>
      <c r="AA90" s="158" t="s">
        <v>477</v>
      </c>
      <c r="AB90" s="154" t="s">
        <v>476</v>
      </c>
      <c r="AC90" s="157" t="s">
        <v>476</v>
      </c>
      <c r="AD90" s="162" t="s">
        <v>477</v>
      </c>
      <c r="AE90" s="163">
        <v>12.8</v>
      </c>
      <c r="AF90" s="164">
        <v>12.8</v>
      </c>
      <c r="AG90" s="253">
        <v>96</v>
      </c>
      <c r="AH90" s="165">
        <v>8</v>
      </c>
      <c r="AI90" s="164">
        <v>8</v>
      </c>
      <c r="AJ90" s="254">
        <v>331</v>
      </c>
      <c r="AK90" s="166">
        <v>10.4</v>
      </c>
    </row>
    <row r="91" spans="1:37" ht="16.5" customHeight="1" thickBot="1" x14ac:dyDescent="0.35">
      <c r="A91" s="190" t="s">
        <v>53</v>
      </c>
      <c r="B91" s="252">
        <v>22005623</v>
      </c>
      <c r="C91" s="228" t="s">
        <v>350</v>
      </c>
      <c r="D91" s="228" t="s">
        <v>351</v>
      </c>
      <c r="E91" s="155" t="s">
        <v>215</v>
      </c>
      <c r="F91" s="156" t="s">
        <v>215</v>
      </c>
      <c r="G91" s="157" t="s">
        <v>215</v>
      </c>
      <c r="H91" s="158" t="s">
        <v>215</v>
      </c>
      <c r="I91" s="155" t="s">
        <v>215</v>
      </c>
      <c r="J91" s="157" t="s">
        <v>215</v>
      </c>
      <c r="K91" s="155" t="s">
        <v>215</v>
      </c>
      <c r="L91" s="157" t="s">
        <v>215</v>
      </c>
      <c r="M91" s="158" t="s">
        <v>215</v>
      </c>
      <c r="N91" s="155" t="s">
        <v>215</v>
      </c>
      <c r="O91" s="159" t="s">
        <v>215</v>
      </c>
      <c r="P91" s="160">
        <v>0</v>
      </c>
      <c r="Q91" s="157" t="s">
        <v>215</v>
      </c>
      <c r="R91" s="155" t="s">
        <v>215</v>
      </c>
      <c r="S91" s="157" t="s">
        <v>215</v>
      </c>
      <c r="T91" s="158" t="s">
        <v>215</v>
      </c>
      <c r="U91" s="161" t="s">
        <v>215</v>
      </c>
      <c r="V91" s="157" t="s">
        <v>215</v>
      </c>
      <c r="W91" s="155" t="s">
        <v>215</v>
      </c>
      <c r="X91" s="157" t="s">
        <v>215</v>
      </c>
      <c r="Y91" s="155" t="s">
        <v>215</v>
      </c>
      <c r="Z91" s="157" t="s">
        <v>215</v>
      </c>
      <c r="AA91" s="158" t="s">
        <v>215</v>
      </c>
      <c r="AB91" s="154" t="s">
        <v>215</v>
      </c>
      <c r="AC91" s="157" t="s">
        <v>215</v>
      </c>
      <c r="AD91" s="162" t="s">
        <v>215</v>
      </c>
      <c r="AE91" s="163" t="s">
        <v>215</v>
      </c>
      <c r="AF91" s="164" t="s">
        <v>215</v>
      </c>
      <c r="AG91" s="253">
        <v>611</v>
      </c>
      <c r="AH91" s="165">
        <v>6.6669999999999998</v>
      </c>
      <c r="AI91" s="164">
        <v>6.6669999999999998</v>
      </c>
      <c r="AJ91" s="254">
        <v>483</v>
      </c>
      <c r="AK91" s="166">
        <v>6.6669999999999998</v>
      </c>
    </row>
    <row r="92" spans="1:37" ht="16.5" customHeight="1" thickBot="1" x14ac:dyDescent="0.35">
      <c r="A92" s="190" t="s">
        <v>216</v>
      </c>
      <c r="B92" s="252">
        <v>22005658</v>
      </c>
      <c r="C92" s="229" t="s">
        <v>292</v>
      </c>
      <c r="D92" s="229" t="s">
        <v>80</v>
      </c>
      <c r="E92" s="155" t="s">
        <v>157</v>
      </c>
      <c r="F92" s="156" t="s">
        <v>157</v>
      </c>
      <c r="G92" s="157">
        <v>0</v>
      </c>
      <c r="H92" s="158">
        <v>0</v>
      </c>
      <c r="I92" s="155" t="s">
        <v>157</v>
      </c>
      <c r="J92" s="157">
        <v>0</v>
      </c>
      <c r="K92" s="155" t="s">
        <v>157</v>
      </c>
      <c r="L92" s="157">
        <v>0</v>
      </c>
      <c r="M92" s="158">
        <v>0</v>
      </c>
      <c r="N92" s="155" t="s">
        <v>157</v>
      </c>
      <c r="O92" s="159" t="s">
        <v>157</v>
      </c>
      <c r="P92" s="160" t="s">
        <v>480</v>
      </c>
      <c r="Q92" s="157">
        <v>0</v>
      </c>
      <c r="R92" s="155" t="s">
        <v>157</v>
      </c>
      <c r="S92" s="157">
        <v>0</v>
      </c>
      <c r="T92" s="158">
        <v>0</v>
      </c>
      <c r="U92" s="161" t="s">
        <v>157</v>
      </c>
      <c r="V92" s="157">
        <v>0</v>
      </c>
      <c r="W92" s="155" t="s">
        <v>157</v>
      </c>
      <c r="X92" s="157">
        <v>0</v>
      </c>
      <c r="Y92" s="155" t="s">
        <v>157</v>
      </c>
      <c r="Z92" s="157">
        <v>0</v>
      </c>
      <c r="AA92" s="158">
        <v>0</v>
      </c>
      <c r="AB92" s="154" t="s">
        <v>157</v>
      </c>
      <c r="AC92" s="157">
        <v>0</v>
      </c>
      <c r="AD92" s="162">
        <v>0</v>
      </c>
      <c r="AE92" s="163">
        <v>0</v>
      </c>
      <c r="AF92" s="164">
        <v>0</v>
      </c>
      <c r="AG92" s="253">
        <v>621</v>
      </c>
      <c r="AH92" s="165" t="s">
        <v>157</v>
      </c>
      <c r="AI92" s="164" t="s">
        <v>157</v>
      </c>
      <c r="AJ92" s="254">
        <v>599</v>
      </c>
      <c r="AK92" s="166" t="s">
        <v>481</v>
      </c>
    </row>
    <row r="93" spans="1:37" ht="16.5" customHeight="1" thickBot="1" x14ac:dyDescent="0.35">
      <c r="A93" s="190" t="s">
        <v>216</v>
      </c>
      <c r="B93" s="252">
        <v>22005752</v>
      </c>
      <c r="C93" s="230" t="s">
        <v>365</v>
      </c>
      <c r="D93" s="230" t="s">
        <v>150</v>
      </c>
      <c r="E93" s="155" t="s">
        <v>215</v>
      </c>
      <c r="F93" s="156" t="s">
        <v>215</v>
      </c>
      <c r="G93" s="157" t="s">
        <v>215</v>
      </c>
      <c r="H93" s="158" t="s">
        <v>215</v>
      </c>
      <c r="I93" s="155" t="s">
        <v>215</v>
      </c>
      <c r="J93" s="157" t="s">
        <v>215</v>
      </c>
      <c r="K93" s="155" t="s">
        <v>215</v>
      </c>
      <c r="L93" s="157" t="s">
        <v>215</v>
      </c>
      <c r="M93" s="158" t="s">
        <v>215</v>
      </c>
      <c r="N93" s="155" t="s">
        <v>215</v>
      </c>
      <c r="O93" s="159" t="s">
        <v>215</v>
      </c>
      <c r="P93" s="160">
        <v>0</v>
      </c>
      <c r="Q93" s="157" t="s">
        <v>215</v>
      </c>
      <c r="R93" s="155" t="s">
        <v>215</v>
      </c>
      <c r="S93" s="157" t="s">
        <v>215</v>
      </c>
      <c r="T93" s="158" t="s">
        <v>215</v>
      </c>
      <c r="U93" s="161" t="s">
        <v>215</v>
      </c>
      <c r="V93" s="157" t="s">
        <v>215</v>
      </c>
      <c r="W93" s="155" t="s">
        <v>215</v>
      </c>
      <c r="X93" s="157" t="s">
        <v>215</v>
      </c>
      <c r="Y93" s="155" t="s">
        <v>215</v>
      </c>
      <c r="Z93" s="157" t="s">
        <v>215</v>
      </c>
      <c r="AA93" s="158" t="s">
        <v>215</v>
      </c>
      <c r="AB93" s="154" t="s">
        <v>215</v>
      </c>
      <c r="AC93" s="157" t="s">
        <v>215</v>
      </c>
      <c r="AD93" s="162" t="s">
        <v>215</v>
      </c>
      <c r="AE93" s="163" t="s">
        <v>215</v>
      </c>
      <c r="AF93" s="164" t="s">
        <v>215</v>
      </c>
      <c r="AG93" s="253">
        <v>611</v>
      </c>
      <c r="AH93" s="165">
        <v>8</v>
      </c>
      <c r="AI93" s="164">
        <v>8</v>
      </c>
      <c r="AJ93" s="254">
        <v>331</v>
      </c>
      <c r="AK93" s="166">
        <v>8</v>
      </c>
    </row>
    <row r="94" spans="1:37" ht="16.5" customHeight="1" thickBot="1" x14ac:dyDescent="0.35">
      <c r="A94" s="190" t="s">
        <v>216</v>
      </c>
      <c r="B94" s="252">
        <v>22005960</v>
      </c>
      <c r="C94" s="229" t="s">
        <v>500</v>
      </c>
      <c r="D94" s="229" t="s">
        <v>501</v>
      </c>
      <c r="E94" s="155">
        <v>17</v>
      </c>
      <c r="F94" s="156">
        <v>18</v>
      </c>
      <c r="G94" s="157">
        <v>14</v>
      </c>
      <c r="H94" s="158">
        <v>14</v>
      </c>
      <c r="I94" s="155">
        <v>3.08</v>
      </c>
      <c r="J94" s="157">
        <v>19</v>
      </c>
      <c r="K94" s="155">
        <v>6.45</v>
      </c>
      <c r="L94" s="157">
        <v>14</v>
      </c>
      <c r="M94" s="158">
        <v>16.5</v>
      </c>
      <c r="N94" s="155">
        <v>64</v>
      </c>
      <c r="O94" s="159">
        <v>69</v>
      </c>
      <c r="P94" s="160">
        <v>0.92753623188405798</v>
      </c>
      <c r="Q94" s="157">
        <v>5</v>
      </c>
      <c r="R94" s="155">
        <v>54.4</v>
      </c>
      <c r="S94" s="157">
        <v>6.5</v>
      </c>
      <c r="T94" s="158">
        <v>11.5</v>
      </c>
      <c r="U94" s="161">
        <v>23.4</v>
      </c>
      <c r="V94" s="157">
        <v>6.25</v>
      </c>
      <c r="W94" s="155">
        <v>-12</v>
      </c>
      <c r="X94" s="157">
        <v>0.5</v>
      </c>
      <c r="Y94" s="155">
        <v>5</v>
      </c>
      <c r="Z94" s="157">
        <v>2.5</v>
      </c>
      <c r="AA94" s="158">
        <v>9.25</v>
      </c>
      <c r="AB94" s="154">
        <v>43.45</v>
      </c>
      <c r="AC94" s="157">
        <v>8</v>
      </c>
      <c r="AD94" s="162">
        <v>8</v>
      </c>
      <c r="AE94" s="163">
        <v>11.85</v>
      </c>
      <c r="AF94" s="164">
        <v>11.85</v>
      </c>
      <c r="AG94" s="253">
        <v>216</v>
      </c>
      <c r="AH94" s="165">
        <v>10.667</v>
      </c>
      <c r="AI94" s="164">
        <v>10.667</v>
      </c>
      <c r="AJ94" s="254">
        <v>85</v>
      </c>
      <c r="AK94" s="166">
        <v>11.2585</v>
      </c>
    </row>
    <row r="95" spans="1:37" ht="16.5" customHeight="1" thickBot="1" x14ac:dyDescent="0.35">
      <c r="A95" s="190" t="s">
        <v>216</v>
      </c>
      <c r="B95" s="252">
        <v>22005967</v>
      </c>
      <c r="C95" s="228" t="s">
        <v>246</v>
      </c>
      <c r="D95" s="228" t="s">
        <v>247</v>
      </c>
      <c r="E95" s="155">
        <v>12</v>
      </c>
      <c r="F95" s="156">
        <v>15.5</v>
      </c>
      <c r="G95" s="157">
        <v>9</v>
      </c>
      <c r="H95" s="158">
        <v>9</v>
      </c>
      <c r="I95" s="155">
        <v>3.23</v>
      </c>
      <c r="J95" s="157">
        <v>16</v>
      </c>
      <c r="K95" s="155">
        <v>6.84</v>
      </c>
      <c r="L95" s="157">
        <v>11</v>
      </c>
      <c r="M95" s="158">
        <v>13.5</v>
      </c>
      <c r="N95" s="155">
        <v>69</v>
      </c>
      <c r="O95" s="159">
        <v>86</v>
      </c>
      <c r="P95" s="160">
        <v>0.80232558139534882</v>
      </c>
      <c r="Q95" s="157">
        <v>4.5</v>
      </c>
      <c r="R95" s="155">
        <v>45.2</v>
      </c>
      <c r="S95" s="157">
        <v>4.5</v>
      </c>
      <c r="T95" s="158">
        <v>9</v>
      </c>
      <c r="U95" s="161">
        <v>25.4</v>
      </c>
      <c r="V95" s="157">
        <v>5.25</v>
      </c>
      <c r="W95" s="155">
        <v>-21</v>
      </c>
      <c r="X95" s="157">
        <v>0</v>
      </c>
      <c r="Y95" s="155">
        <v>9</v>
      </c>
      <c r="Z95" s="157">
        <v>0.5</v>
      </c>
      <c r="AA95" s="158">
        <v>5.75</v>
      </c>
      <c r="AB95" s="154">
        <v>41.06</v>
      </c>
      <c r="AC95" s="157">
        <v>10</v>
      </c>
      <c r="AD95" s="162">
        <v>10</v>
      </c>
      <c r="AE95" s="163">
        <v>9.4499999999999993</v>
      </c>
      <c r="AF95" s="164">
        <v>9.4499999999999993</v>
      </c>
      <c r="AG95" s="253">
        <v>480</v>
      </c>
      <c r="AH95" s="165">
        <v>9.7780000000000005</v>
      </c>
      <c r="AI95" s="164">
        <v>9.7780000000000005</v>
      </c>
      <c r="AJ95" s="254">
        <v>162</v>
      </c>
      <c r="AK95" s="166">
        <v>9.6140000000000008</v>
      </c>
    </row>
    <row r="96" spans="1:37" ht="16.5" customHeight="1" thickBot="1" x14ac:dyDescent="0.35">
      <c r="A96" s="190" t="s">
        <v>216</v>
      </c>
      <c r="B96" s="252">
        <v>22006058</v>
      </c>
      <c r="C96" s="236" t="s">
        <v>465</v>
      </c>
      <c r="D96" s="236" t="s">
        <v>112</v>
      </c>
      <c r="E96" s="155">
        <v>14</v>
      </c>
      <c r="F96" s="156">
        <v>16.5</v>
      </c>
      <c r="G96" s="157">
        <v>11</v>
      </c>
      <c r="H96" s="158">
        <v>11</v>
      </c>
      <c r="I96" s="155">
        <v>3.14</v>
      </c>
      <c r="J96" s="157">
        <v>18</v>
      </c>
      <c r="K96" s="155">
        <v>6.59</v>
      </c>
      <c r="L96" s="157">
        <v>13</v>
      </c>
      <c r="M96" s="158">
        <v>15.5</v>
      </c>
      <c r="N96" s="155">
        <v>64</v>
      </c>
      <c r="O96" s="159">
        <v>78</v>
      </c>
      <c r="P96" s="160">
        <v>0.82051282051282048</v>
      </c>
      <c r="Q96" s="157">
        <v>4.5</v>
      </c>
      <c r="R96" s="155">
        <v>28.8</v>
      </c>
      <c r="S96" s="157">
        <v>0</v>
      </c>
      <c r="T96" s="158">
        <v>4.5</v>
      </c>
      <c r="U96" s="161">
        <v>24.1</v>
      </c>
      <c r="V96" s="157">
        <v>5.75</v>
      </c>
      <c r="W96" s="155">
        <v>-5</v>
      </c>
      <c r="X96" s="157">
        <v>1.5</v>
      </c>
      <c r="Y96" s="155">
        <v>7</v>
      </c>
      <c r="Z96" s="157">
        <v>1.5</v>
      </c>
      <c r="AA96" s="158">
        <v>8.75</v>
      </c>
      <c r="AB96" s="154">
        <v>41.22</v>
      </c>
      <c r="AC96" s="157">
        <v>10</v>
      </c>
      <c r="AD96" s="162">
        <v>10</v>
      </c>
      <c r="AE96" s="163">
        <v>9.9499999999999993</v>
      </c>
      <c r="AF96" s="164">
        <v>9.9499999999999993</v>
      </c>
      <c r="AG96" s="253">
        <v>439</v>
      </c>
      <c r="AH96" s="165">
        <v>7.556</v>
      </c>
      <c r="AI96" s="164">
        <v>7.556</v>
      </c>
      <c r="AJ96" s="254">
        <v>384</v>
      </c>
      <c r="AK96" s="166">
        <v>8.7530000000000001</v>
      </c>
    </row>
    <row r="97" spans="1:37" ht="16.5" customHeight="1" thickBot="1" x14ac:dyDescent="0.35">
      <c r="A97" s="190" t="s">
        <v>216</v>
      </c>
      <c r="B97" s="252">
        <v>22006191</v>
      </c>
      <c r="C97" s="230" t="s">
        <v>451</v>
      </c>
      <c r="D97" s="230" t="s">
        <v>452</v>
      </c>
      <c r="E97" s="155">
        <v>11</v>
      </c>
      <c r="F97" s="156">
        <v>15</v>
      </c>
      <c r="G97" s="157">
        <v>8</v>
      </c>
      <c r="H97" s="158">
        <v>8</v>
      </c>
      <c r="I97" s="155">
        <v>3.36</v>
      </c>
      <c r="J97" s="157">
        <v>14</v>
      </c>
      <c r="K97" s="155">
        <v>7.28</v>
      </c>
      <c r="L97" s="157">
        <v>8</v>
      </c>
      <c r="M97" s="158">
        <v>11</v>
      </c>
      <c r="N97" s="155">
        <v>64</v>
      </c>
      <c r="O97" s="159">
        <v>108</v>
      </c>
      <c r="P97" s="160">
        <v>0.59259259259259256</v>
      </c>
      <c r="Q97" s="157">
        <v>3</v>
      </c>
      <c r="R97" s="155">
        <v>35</v>
      </c>
      <c r="S97" s="157">
        <v>2</v>
      </c>
      <c r="T97" s="158">
        <v>5</v>
      </c>
      <c r="U97" s="176">
        <v>36.32</v>
      </c>
      <c r="V97" s="157">
        <v>0.25</v>
      </c>
      <c r="W97" s="155">
        <v>-1</v>
      </c>
      <c r="X97" s="157">
        <v>2.25</v>
      </c>
      <c r="Y97" s="155">
        <v>10</v>
      </c>
      <c r="Z97" s="157">
        <v>0</v>
      </c>
      <c r="AA97" s="158">
        <v>2.5</v>
      </c>
      <c r="AB97" s="154">
        <v>80.5</v>
      </c>
      <c r="AC97" s="157">
        <v>1</v>
      </c>
      <c r="AD97" s="162">
        <v>1</v>
      </c>
      <c r="AE97" s="163">
        <v>5.5</v>
      </c>
      <c r="AF97" s="164">
        <v>5.5</v>
      </c>
      <c r="AG97" s="253">
        <v>612</v>
      </c>
      <c r="AH97" s="165">
        <v>6.2220000000000004</v>
      </c>
      <c r="AI97" s="164">
        <v>6.2220000000000004</v>
      </c>
      <c r="AJ97" s="254">
        <v>519</v>
      </c>
      <c r="AK97" s="166">
        <v>5.8610000000000007</v>
      </c>
    </row>
    <row r="98" spans="1:37" ht="16.5" customHeight="1" thickBot="1" x14ac:dyDescent="0.35">
      <c r="A98" s="190" t="s">
        <v>216</v>
      </c>
      <c r="B98" s="252">
        <v>22006231</v>
      </c>
      <c r="C98" s="231" t="s">
        <v>35</v>
      </c>
      <c r="D98" s="231" t="s">
        <v>444</v>
      </c>
      <c r="E98" s="155">
        <v>15</v>
      </c>
      <c r="F98" s="156">
        <v>17</v>
      </c>
      <c r="G98" s="157">
        <v>12</v>
      </c>
      <c r="H98" s="158">
        <v>12</v>
      </c>
      <c r="I98" s="155">
        <v>3.04</v>
      </c>
      <c r="J98" s="157">
        <v>20</v>
      </c>
      <c r="K98" s="155">
        <v>6.61</v>
      </c>
      <c r="L98" s="157">
        <v>13</v>
      </c>
      <c r="M98" s="158">
        <v>16.5</v>
      </c>
      <c r="N98" s="155">
        <v>70</v>
      </c>
      <c r="O98" s="159">
        <v>78</v>
      </c>
      <c r="P98" s="160">
        <v>0.89743589743589747</v>
      </c>
      <c r="Q98" s="157">
        <v>4.5</v>
      </c>
      <c r="R98" s="155">
        <v>57.7</v>
      </c>
      <c r="S98" s="157">
        <v>7.5</v>
      </c>
      <c r="T98" s="158">
        <v>12</v>
      </c>
      <c r="U98" s="161">
        <v>22.6</v>
      </c>
      <c r="V98" s="157">
        <v>6.5</v>
      </c>
      <c r="W98" s="155">
        <v>-5</v>
      </c>
      <c r="X98" s="157">
        <v>1.5</v>
      </c>
      <c r="Y98" s="155">
        <v>10</v>
      </c>
      <c r="Z98" s="157">
        <v>0</v>
      </c>
      <c r="AA98" s="158">
        <v>8</v>
      </c>
      <c r="AB98" s="154">
        <v>38.270000000000003</v>
      </c>
      <c r="AC98" s="157">
        <v>11</v>
      </c>
      <c r="AD98" s="162">
        <v>11</v>
      </c>
      <c r="AE98" s="163">
        <v>11.9</v>
      </c>
      <c r="AF98" s="164">
        <v>11.9</v>
      </c>
      <c r="AG98" s="253">
        <v>206</v>
      </c>
      <c r="AH98" s="165">
        <v>9.3330000000000002</v>
      </c>
      <c r="AI98" s="164">
        <v>9.3330000000000002</v>
      </c>
      <c r="AJ98" s="254">
        <v>194</v>
      </c>
      <c r="AK98" s="166">
        <v>10.6165</v>
      </c>
    </row>
    <row r="99" spans="1:37" ht="16.5" customHeight="1" thickBot="1" x14ac:dyDescent="0.35">
      <c r="A99" s="190" t="s">
        <v>216</v>
      </c>
      <c r="B99" s="252">
        <v>22006350</v>
      </c>
      <c r="C99" s="230" t="s">
        <v>396</v>
      </c>
      <c r="D99" s="230" t="s">
        <v>397</v>
      </c>
      <c r="E99" s="155" t="s">
        <v>476</v>
      </c>
      <c r="F99" s="156" t="s">
        <v>476</v>
      </c>
      <c r="G99" s="157" t="s">
        <v>476</v>
      </c>
      <c r="H99" s="158" t="s">
        <v>477</v>
      </c>
      <c r="I99" s="155" t="s">
        <v>476</v>
      </c>
      <c r="J99" s="157" t="s">
        <v>476</v>
      </c>
      <c r="K99" s="155" t="s">
        <v>476</v>
      </c>
      <c r="L99" s="157" t="s">
        <v>476</v>
      </c>
      <c r="M99" s="158" t="s">
        <v>477</v>
      </c>
      <c r="N99" s="155" t="s">
        <v>476</v>
      </c>
      <c r="O99" s="159" t="s">
        <v>476</v>
      </c>
      <c r="P99" s="160">
        <v>0</v>
      </c>
      <c r="Q99" s="157" t="s">
        <v>476</v>
      </c>
      <c r="R99" s="155" t="s">
        <v>476</v>
      </c>
      <c r="S99" s="157" t="s">
        <v>476</v>
      </c>
      <c r="T99" s="158" t="s">
        <v>477</v>
      </c>
      <c r="U99" s="161" t="s">
        <v>476</v>
      </c>
      <c r="V99" s="157" t="s">
        <v>476</v>
      </c>
      <c r="W99" s="155" t="s">
        <v>476</v>
      </c>
      <c r="X99" s="157" t="s">
        <v>476</v>
      </c>
      <c r="Y99" s="155" t="s">
        <v>476</v>
      </c>
      <c r="Z99" s="157" t="s">
        <v>476</v>
      </c>
      <c r="AA99" s="158" t="s">
        <v>477</v>
      </c>
      <c r="AB99" s="154" t="s">
        <v>476</v>
      </c>
      <c r="AC99" s="157" t="s">
        <v>476</v>
      </c>
      <c r="AD99" s="162" t="s">
        <v>477</v>
      </c>
      <c r="AE99" s="163" t="s">
        <v>477</v>
      </c>
      <c r="AF99" s="164" t="s">
        <v>477</v>
      </c>
      <c r="AG99" s="253">
        <v>611</v>
      </c>
      <c r="AH99" s="165" t="s">
        <v>477</v>
      </c>
      <c r="AI99" s="164" t="s">
        <v>477</v>
      </c>
      <c r="AJ99" s="254">
        <v>599</v>
      </c>
      <c r="AK99" s="166" t="s">
        <v>477</v>
      </c>
    </row>
    <row r="100" spans="1:37" ht="16.5" customHeight="1" thickBot="1" x14ac:dyDescent="0.35">
      <c r="A100" s="190" t="s">
        <v>216</v>
      </c>
      <c r="B100" s="252">
        <v>22006465</v>
      </c>
      <c r="C100" s="230" t="s">
        <v>186</v>
      </c>
      <c r="D100" s="230" t="s">
        <v>109</v>
      </c>
      <c r="E100" s="155">
        <v>19</v>
      </c>
      <c r="F100" s="156">
        <v>19</v>
      </c>
      <c r="G100" s="157">
        <v>16</v>
      </c>
      <c r="H100" s="158">
        <v>16</v>
      </c>
      <c r="I100" s="155">
        <v>3.12</v>
      </c>
      <c r="J100" s="157">
        <v>18</v>
      </c>
      <c r="K100" s="155">
        <v>6.83</v>
      </c>
      <c r="L100" s="157">
        <v>11</v>
      </c>
      <c r="M100" s="158">
        <v>14.5</v>
      </c>
      <c r="N100" s="155">
        <v>46</v>
      </c>
      <c r="O100" s="159">
        <v>57</v>
      </c>
      <c r="P100" s="160">
        <v>0.80701754385964908</v>
      </c>
      <c r="Q100" s="157">
        <v>4.5</v>
      </c>
      <c r="R100" s="155">
        <v>44</v>
      </c>
      <c r="S100" s="157">
        <v>4</v>
      </c>
      <c r="T100" s="158">
        <v>8.5</v>
      </c>
      <c r="U100" s="161">
        <v>23.3</v>
      </c>
      <c r="V100" s="157">
        <v>6.25</v>
      </c>
      <c r="W100" s="155">
        <v>-2</v>
      </c>
      <c r="X100" s="157">
        <v>2</v>
      </c>
      <c r="Y100" s="155">
        <v>10</v>
      </c>
      <c r="Z100" s="157">
        <v>0</v>
      </c>
      <c r="AA100" s="158">
        <v>8.25</v>
      </c>
      <c r="AB100" s="154">
        <v>44.23</v>
      </c>
      <c r="AC100" s="157">
        <v>8</v>
      </c>
      <c r="AD100" s="162">
        <v>8</v>
      </c>
      <c r="AE100" s="163">
        <v>11.05</v>
      </c>
      <c r="AF100" s="164">
        <v>11.05</v>
      </c>
      <c r="AG100" s="253">
        <v>312</v>
      </c>
      <c r="AH100" s="165">
        <v>12</v>
      </c>
      <c r="AI100" s="164">
        <v>12</v>
      </c>
      <c r="AJ100" s="254">
        <v>31</v>
      </c>
      <c r="AK100" s="166">
        <v>11.525</v>
      </c>
    </row>
    <row r="101" spans="1:37" ht="16.5" customHeight="1" thickBot="1" x14ac:dyDescent="0.35">
      <c r="A101" s="190" t="s">
        <v>216</v>
      </c>
      <c r="B101" s="252">
        <v>22006500</v>
      </c>
      <c r="C101" s="234" t="s">
        <v>466</v>
      </c>
      <c r="D101" s="234" t="s">
        <v>122</v>
      </c>
      <c r="E101" s="155" t="s">
        <v>476</v>
      </c>
      <c r="F101" s="156" t="s">
        <v>476</v>
      </c>
      <c r="G101" s="157" t="s">
        <v>476</v>
      </c>
      <c r="H101" s="158" t="s">
        <v>477</v>
      </c>
      <c r="I101" s="155" t="s">
        <v>476</v>
      </c>
      <c r="J101" s="157" t="s">
        <v>476</v>
      </c>
      <c r="K101" s="155" t="s">
        <v>476</v>
      </c>
      <c r="L101" s="157" t="s">
        <v>476</v>
      </c>
      <c r="M101" s="158" t="s">
        <v>477</v>
      </c>
      <c r="N101" s="155" t="s">
        <v>476</v>
      </c>
      <c r="O101" s="159" t="s">
        <v>476</v>
      </c>
      <c r="P101" s="160">
        <v>0</v>
      </c>
      <c r="Q101" s="157" t="s">
        <v>476</v>
      </c>
      <c r="R101" s="155" t="s">
        <v>476</v>
      </c>
      <c r="S101" s="157" t="s">
        <v>476</v>
      </c>
      <c r="T101" s="158" t="s">
        <v>477</v>
      </c>
      <c r="U101" s="161" t="s">
        <v>476</v>
      </c>
      <c r="V101" s="157" t="s">
        <v>476</v>
      </c>
      <c r="W101" s="155" t="s">
        <v>476</v>
      </c>
      <c r="X101" s="157" t="s">
        <v>476</v>
      </c>
      <c r="Y101" s="155" t="s">
        <v>476</v>
      </c>
      <c r="Z101" s="157" t="s">
        <v>476</v>
      </c>
      <c r="AA101" s="158" t="s">
        <v>477</v>
      </c>
      <c r="AB101" s="154" t="s">
        <v>476</v>
      </c>
      <c r="AC101" s="157" t="s">
        <v>476</v>
      </c>
      <c r="AD101" s="162" t="s">
        <v>477</v>
      </c>
      <c r="AE101" s="163" t="s">
        <v>477</v>
      </c>
      <c r="AF101" s="164" t="s">
        <v>477</v>
      </c>
      <c r="AG101" s="253">
        <v>611</v>
      </c>
      <c r="AH101" s="165" t="s">
        <v>477</v>
      </c>
      <c r="AI101" s="164" t="s">
        <v>477</v>
      </c>
      <c r="AJ101" s="254">
        <v>599</v>
      </c>
      <c r="AK101" s="166" t="s">
        <v>477</v>
      </c>
    </row>
    <row r="102" spans="1:37" ht="16.5" customHeight="1" thickBot="1" x14ac:dyDescent="0.35">
      <c r="A102" s="190" t="s">
        <v>216</v>
      </c>
      <c r="B102" s="252">
        <v>22006544</v>
      </c>
      <c r="C102" s="234" t="s">
        <v>177</v>
      </c>
      <c r="D102" s="234" t="s">
        <v>136</v>
      </c>
      <c r="E102" s="155">
        <v>21</v>
      </c>
      <c r="F102" s="156">
        <v>20</v>
      </c>
      <c r="G102" s="157">
        <v>18</v>
      </c>
      <c r="H102" s="158">
        <v>18</v>
      </c>
      <c r="I102" s="155">
        <v>3.28</v>
      </c>
      <c r="J102" s="157">
        <v>16</v>
      </c>
      <c r="K102" s="155">
        <v>6.99</v>
      </c>
      <c r="L102" s="157">
        <v>10</v>
      </c>
      <c r="M102" s="158">
        <v>13</v>
      </c>
      <c r="N102" s="155">
        <v>76</v>
      </c>
      <c r="O102" s="159">
        <v>74</v>
      </c>
      <c r="P102" s="160">
        <v>1.027027027027027</v>
      </c>
      <c r="Q102" s="157">
        <v>5.5</v>
      </c>
      <c r="R102" s="155">
        <v>48.3</v>
      </c>
      <c r="S102" s="157">
        <v>5</v>
      </c>
      <c r="T102" s="158">
        <v>10.5</v>
      </c>
      <c r="U102" s="161">
        <v>25.6</v>
      </c>
      <c r="V102" s="157">
        <v>5</v>
      </c>
      <c r="W102" s="155">
        <v>5</v>
      </c>
      <c r="X102" s="157">
        <v>3.5</v>
      </c>
      <c r="Y102" s="155">
        <v>3</v>
      </c>
      <c r="Z102" s="157">
        <v>3.5</v>
      </c>
      <c r="AA102" s="158">
        <v>12</v>
      </c>
      <c r="AB102" s="154">
        <v>32.380000000000003</v>
      </c>
      <c r="AC102" s="157">
        <v>15</v>
      </c>
      <c r="AD102" s="162">
        <v>15</v>
      </c>
      <c r="AE102" s="163">
        <v>13.7</v>
      </c>
      <c r="AF102" s="164">
        <v>13.7</v>
      </c>
      <c r="AG102" s="253">
        <v>39</v>
      </c>
      <c r="AH102" s="165">
        <v>11.555999999999999</v>
      </c>
      <c r="AI102" s="164">
        <v>11.555999999999999</v>
      </c>
      <c r="AJ102" s="254">
        <v>45</v>
      </c>
      <c r="AK102" s="166">
        <v>12.628</v>
      </c>
    </row>
    <row r="103" spans="1:37" ht="16.5" customHeight="1" thickBot="1" x14ac:dyDescent="0.35">
      <c r="A103" s="190" t="s">
        <v>53</v>
      </c>
      <c r="B103" s="252">
        <v>22006628</v>
      </c>
      <c r="C103" s="236" t="s">
        <v>307</v>
      </c>
      <c r="D103" s="236" t="s">
        <v>308</v>
      </c>
      <c r="E103" s="155">
        <v>7</v>
      </c>
      <c r="F103" s="156">
        <v>13</v>
      </c>
      <c r="G103" s="157">
        <v>7</v>
      </c>
      <c r="H103" s="158">
        <v>7</v>
      </c>
      <c r="I103" s="155">
        <v>3.86</v>
      </c>
      <c r="J103" s="157">
        <v>10</v>
      </c>
      <c r="K103" s="155">
        <v>8.7799999999999994</v>
      </c>
      <c r="L103" s="157">
        <v>3</v>
      </c>
      <c r="M103" s="158">
        <v>6.5</v>
      </c>
      <c r="N103" s="155">
        <v>31</v>
      </c>
      <c r="O103" s="159">
        <v>65</v>
      </c>
      <c r="P103" s="160">
        <v>0.47692307692307695</v>
      </c>
      <c r="Q103" s="157">
        <v>4.5</v>
      </c>
      <c r="R103" s="155">
        <v>28.4</v>
      </c>
      <c r="S103" s="157">
        <v>4.5</v>
      </c>
      <c r="T103" s="158">
        <v>9</v>
      </c>
      <c r="U103" s="161">
        <v>27.15</v>
      </c>
      <c r="V103" s="157">
        <v>5.25</v>
      </c>
      <c r="W103" s="155">
        <v>8</v>
      </c>
      <c r="X103" s="157">
        <v>3.75</v>
      </c>
      <c r="Y103" s="155">
        <v>10</v>
      </c>
      <c r="Z103" s="157">
        <v>0</v>
      </c>
      <c r="AA103" s="158">
        <v>9</v>
      </c>
      <c r="AB103" s="154">
        <v>0</v>
      </c>
      <c r="AC103" s="157">
        <v>0</v>
      </c>
      <c r="AD103" s="162">
        <v>0</v>
      </c>
      <c r="AE103" s="163">
        <v>6.3</v>
      </c>
      <c r="AF103" s="164">
        <v>6.3</v>
      </c>
      <c r="AG103" s="253">
        <v>603</v>
      </c>
      <c r="AH103" s="165">
        <v>7.556</v>
      </c>
      <c r="AI103" s="164">
        <v>7.556</v>
      </c>
      <c r="AJ103" s="254">
        <v>384</v>
      </c>
      <c r="AK103" s="166">
        <v>6.9279999999999999</v>
      </c>
    </row>
    <row r="104" spans="1:37" ht="16.5" customHeight="1" thickBot="1" x14ac:dyDescent="0.35">
      <c r="A104" s="190" t="s">
        <v>53</v>
      </c>
      <c r="B104" s="252">
        <v>22006680</v>
      </c>
      <c r="C104" s="235" t="s">
        <v>252</v>
      </c>
      <c r="D104" s="235" t="s">
        <v>79</v>
      </c>
      <c r="E104" s="155" t="s">
        <v>157</v>
      </c>
      <c r="F104" s="156" t="s">
        <v>157</v>
      </c>
      <c r="G104" s="157">
        <v>0</v>
      </c>
      <c r="H104" s="158">
        <v>0</v>
      </c>
      <c r="I104" s="155" t="s">
        <v>157</v>
      </c>
      <c r="J104" s="157">
        <v>0</v>
      </c>
      <c r="K104" s="155" t="s">
        <v>157</v>
      </c>
      <c r="L104" s="157">
        <v>0</v>
      </c>
      <c r="M104" s="158">
        <v>0</v>
      </c>
      <c r="N104" s="155" t="s">
        <v>157</v>
      </c>
      <c r="O104" s="159" t="s">
        <v>157</v>
      </c>
      <c r="P104" s="160" t="s">
        <v>480</v>
      </c>
      <c r="Q104" s="157">
        <v>0</v>
      </c>
      <c r="R104" s="155" t="s">
        <v>157</v>
      </c>
      <c r="S104" s="157">
        <v>0</v>
      </c>
      <c r="T104" s="158">
        <v>0</v>
      </c>
      <c r="U104" s="161" t="s">
        <v>157</v>
      </c>
      <c r="V104" s="157">
        <v>0</v>
      </c>
      <c r="W104" s="155" t="s">
        <v>157</v>
      </c>
      <c r="X104" s="157">
        <v>0</v>
      </c>
      <c r="Y104" s="155" t="s">
        <v>157</v>
      </c>
      <c r="Z104" s="157">
        <v>0</v>
      </c>
      <c r="AA104" s="158">
        <v>0</v>
      </c>
      <c r="AB104" s="154" t="s">
        <v>157</v>
      </c>
      <c r="AC104" s="157">
        <v>0</v>
      </c>
      <c r="AD104" s="162">
        <v>0</v>
      </c>
      <c r="AE104" s="163">
        <v>0</v>
      </c>
      <c r="AF104" s="164">
        <v>0</v>
      </c>
      <c r="AG104" s="253">
        <v>621</v>
      </c>
      <c r="AH104" s="165" t="s">
        <v>157</v>
      </c>
      <c r="AI104" s="164" t="s">
        <v>157</v>
      </c>
      <c r="AJ104" s="254">
        <v>599</v>
      </c>
      <c r="AK104" s="166" t="s">
        <v>481</v>
      </c>
    </row>
    <row r="105" spans="1:37" ht="16.5" customHeight="1" thickBot="1" x14ac:dyDescent="0.35">
      <c r="A105" s="190" t="s">
        <v>216</v>
      </c>
      <c r="B105" s="252">
        <v>22006827</v>
      </c>
      <c r="C105" s="229" t="s">
        <v>285</v>
      </c>
      <c r="D105" s="229" t="s">
        <v>119</v>
      </c>
      <c r="E105" s="155" t="s">
        <v>476</v>
      </c>
      <c r="F105" s="156" t="s">
        <v>476</v>
      </c>
      <c r="G105" s="157" t="s">
        <v>476</v>
      </c>
      <c r="H105" s="158" t="s">
        <v>477</v>
      </c>
      <c r="I105" s="155" t="s">
        <v>476</v>
      </c>
      <c r="J105" s="157" t="s">
        <v>476</v>
      </c>
      <c r="K105" s="155" t="s">
        <v>476</v>
      </c>
      <c r="L105" s="157" t="s">
        <v>476</v>
      </c>
      <c r="M105" s="158" t="s">
        <v>477</v>
      </c>
      <c r="N105" s="155" t="s">
        <v>476</v>
      </c>
      <c r="O105" s="159" t="s">
        <v>476</v>
      </c>
      <c r="P105" s="160">
        <v>0</v>
      </c>
      <c r="Q105" s="157" t="s">
        <v>476</v>
      </c>
      <c r="R105" s="155" t="s">
        <v>476</v>
      </c>
      <c r="S105" s="157" t="s">
        <v>476</v>
      </c>
      <c r="T105" s="158" t="s">
        <v>477</v>
      </c>
      <c r="U105" s="161" t="s">
        <v>476</v>
      </c>
      <c r="V105" s="157" t="s">
        <v>476</v>
      </c>
      <c r="W105" s="155" t="s">
        <v>476</v>
      </c>
      <c r="X105" s="157" t="s">
        <v>476</v>
      </c>
      <c r="Y105" s="155" t="s">
        <v>476</v>
      </c>
      <c r="Z105" s="157" t="s">
        <v>476</v>
      </c>
      <c r="AA105" s="158" t="s">
        <v>477</v>
      </c>
      <c r="AB105" s="154" t="s">
        <v>476</v>
      </c>
      <c r="AC105" s="157" t="s">
        <v>476</v>
      </c>
      <c r="AD105" s="162" t="s">
        <v>477</v>
      </c>
      <c r="AE105" s="163">
        <v>10.45</v>
      </c>
      <c r="AF105" s="164">
        <v>10.45</v>
      </c>
      <c r="AG105" s="253">
        <v>386</v>
      </c>
      <c r="AH105" s="165">
        <v>6.6669999999999998</v>
      </c>
      <c r="AI105" s="164">
        <v>6.6669999999999998</v>
      </c>
      <c r="AJ105" s="254">
        <v>483</v>
      </c>
      <c r="AK105" s="166">
        <v>8.5584999999999987</v>
      </c>
    </row>
    <row r="106" spans="1:37" ht="16.5" customHeight="1" thickBot="1" x14ac:dyDescent="0.35">
      <c r="A106" s="190" t="s">
        <v>216</v>
      </c>
      <c r="B106" s="252">
        <v>22006991</v>
      </c>
      <c r="C106" s="230" t="s">
        <v>236</v>
      </c>
      <c r="D106" s="230" t="s">
        <v>212</v>
      </c>
      <c r="E106" s="155">
        <v>13</v>
      </c>
      <c r="F106" s="156">
        <v>16</v>
      </c>
      <c r="G106" s="157">
        <v>10</v>
      </c>
      <c r="H106" s="158">
        <v>10</v>
      </c>
      <c r="I106" s="155">
        <v>3.41</v>
      </c>
      <c r="J106" s="157">
        <v>13</v>
      </c>
      <c r="K106" s="155">
        <v>7.55</v>
      </c>
      <c r="L106" s="157">
        <v>6</v>
      </c>
      <c r="M106" s="158">
        <v>9.5</v>
      </c>
      <c r="N106" s="155">
        <v>46</v>
      </c>
      <c r="O106" s="159">
        <v>78</v>
      </c>
      <c r="P106" s="160">
        <v>0.58974358974358976</v>
      </c>
      <c r="Q106" s="157">
        <v>3</v>
      </c>
      <c r="R106" s="155">
        <v>33.299999999999997</v>
      </c>
      <c r="S106" s="157">
        <v>1.5</v>
      </c>
      <c r="T106" s="158">
        <v>4.5</v>
      </c>
      <c r="U106" s="161">
        <v>25.5</v>
      </c>
      <c r="V106" s="157">
        <v>5</v>
      </c>
      <c r="W106" s="155">
        <v>-13</v>
      </c>
      <c r="X106" s="157">
        <v>0.5</v>
      </c>
      <c r="Y106" s="155">
        <v>10</v>
      </c>
      <c r="Z106" s="157">
        <v>0</v>
      </c>
      <c r="AA106" s="158">
        <v>5.5</v>
      </c>
      <c r="AB106" s="154">
        <v>43.98</v>
      </c>
      <c r="AC106" s="157">
        <v>8</v>
      </c>
      <c r="AD106" s="162">
        <v>8</v>
      </c>
      <c r="AE106" s="163">
        <v>7.5</v>
      </c>
      <c r="AF106" s="164">
        <v>7.5</v>
      </c>
      <c r="AG106" s="253">
        <v>576</v>
      </c>
      <c r="AH106" s="165">
        <v>11.111000000000001</v>
      </c>
      <c r="AI106" s="164">
        <v>11.111000000000001</v>
      </c>
      <c r="AJ106" s="254">
        <v>62</v>
      </c>
      <c r="AK106" s="166">
        <v>9.3055000000000003</v>
      </c>
    </row>
    <row r="107" spans="1:37" ht="16.5" customHeight="1" thickBot="1" x14ac:dyDescent="0.35">
      <c r="A107" s="190" t="s">
        <v>53</v>
      </c>
      <c r="B107" s="252">
        <v>22007122</v>
      </c>
      <c r="C107" s="235" t="s">
        <v>676</v>
      </c>
      <c r="D107" s="235" t="s">
        <v>677</v>
      </c>
      <c r="E107" s="155">
        <v>11</v>
      </c>
      <c r="F107" s="156">
        <v>15</v>
      </c>
      <c r="G107" s="157">
        <v>11</v>
      </c>
      <c r="H107" s="158">
        <v>11</v>
      </c>
      <c r="I107" s="155">
        <v>3.85</v>
      </c>
      <c r="J107" s="157">
        <v>11</v>
      </c>
      <c r="K107" s="155">
        <v>8.82</v>
      </c>
      <c r="L107" s="157">
        <v>3</v>
      </c>
      <c r="M107" s="158">
        <v>7</v>
      </c>
      <c r="N107" s="155">
        <v>23.5</v>
      </c>
      <c r="O107" s="159">
        <v>58</v>
      </c>
      <c r="P107" s="160">
        <v>0.40517241379310343</v>
      </c>
      <c r="Q107" s="157">
        <v>4</v>
      </c>
      <c r="R107" s="155">
        <v>29.9</v>
      </c>
      <c r="S107" s="157">
        <v>4.5</v>
      </c>
      <c r="T107" s="158">
        <v>8.5</v>
      </c>
      <c r="U107" s="161">
        <v>27.8</v>
      </c>
      <c r="V107" s="157">
        <v>5</v>
      </c>
      <c r="W107" s="155">
        <v>-10</v>
      </c>
      <c r="X107" s="157">
        <v>0.75</v>
      </c>
      <c r="Y107" s="155">
        <v>10</v>
      </c>
      <c r="Z107" s="157">
        <v>0</v>
      </c>
      <c r="AA107" s="158">
        <v>5.75</v>
      </c>
      <c r="AB107" s="154">
        <v>38.96</v>
      </c>
      <c r="AC107" s="157">
        <v>14</v>
      </c>
      <c r="AD107" s="162">
        <v>14</v>
      </c>
      <c r="AE107" s="163">
        <v>9.25</v>
      </c>
      <c r="AF107" s="164">
        <v>9.25</v>
      </c>
      <c r="AG107" s="253">
        <v>497</v>
      </c>
      <c r="AH107" s="165">
        <v>11.555999999999999</v>
      </c>
      <c r="AI107" s="164">
        <v>11.555999999999999</v>
      </c>
      <c r="AJ107" s="254">
        <v>45</v>
      </c>
      <c r="AK107" s="166">
        <v>10.402999999999999</v>
      </c>
    </row>
    <row r="108" spans="1:37" ht="16.5" customHeight="1" thickBot="1" x14ac:dyDescent="0.35">
      <c r="A108" s="190" t="s">
        <v>216</v>
      </c>
      <c r="B108" s="252">
        <v>22007199</v>
      </c>
      <c r="C108" s="236" t="s">
        <v>253</v>
      </c>
      <c r="D108" s="236" t="s">
        <v>85</v>
      </c>
      <c r="E108" s="155">
        <v>12</v>
      </c>
      <c r="F108" s="156">
        <v>15.5</v>
      </c>
      <c r="G108" s="157">
        <v>9</v>
      </c>
      <c r="H108" s="158">
        <v>9</v>
      </c>
      <c r="I108" s="155">
        <v>3.28</v>
      </c>
      <c r="J108" s="157">
        <v>16</v>
      </c>
      <c r="K108" s="155">
        <v>6.8</v>
      </c>
      <c r="L108" s="157">
        <v>11</v>
      </c>
      <c r="M108" s="158">
        <v>13.5</v>
      </c>
      <c r="N108" s="155">
        <v>81</v>
      </c>
      <c r="O108" s="159">
        <v>68</v>
      </c>
      <c r="P108" s="160">
        <v>1.1911764705882353</v>
      </c>
      <c r="Q108" s="157">
        <v>6</v>
      </c>
      <c r="R108" s="155">
        <v>47.7</v>
      </c>
      <c r="S108" s="157">
        <v>5</v>
      </c>
      <c r="T108" s="158">
        <v>11</v>
      </c>
      <c r="U108" s="161">
        <v>25.47</v>
      </c>
      <c r="V108" s="157">
        <v>5.25</v>
      </c>
      <c r="W108" s="155">
        <v>-23</v>
      </c>
      <c r="X108" s="157">
        <v>0</v>
      </c>
      <c r="Y108" s="155">
        <v>6</v>
      </c>
      <c r="Z108" s="157">
        <v>2</v>
      </c>
      <c r="AA108" s="158">
        <v>7.25</v>
      </c>
      <c r="AB108" s="154">
        <v>43.93</v>
      </c>
      <c r="AC108" s="157">
        <v>8</v>
      </c>
      <c r="AD108" s="162">
        <v>8</v>
      </c>
      <c r="AE108" s="163">
        <v>9.75</v>
      </c>
      <c r="AF108" s="164">
        <v>9.75</v>
      </c>
      <c r="AG108" s="253">
        <v>454</v>
      </c>
      <c r="AH108" s="165">
        <v>8</v>
      </c>
      <c r="AI108" s="164">
        <v>8</v>
      </c>
      <c r="AJ108" s="254">
        <v>331</v>
      </c>
      <c r="AK108" s="166">
        <v>8.875</v>
      </c>
    </row>
    <row r="109" spans="1:37" ht="16.5" customHeight="1" thickBot="1" x14ac:dyDescent="0.35">
      <c r="A109" s="190" t="s">
        <v>53</v>
      </c>
      <c r="B109" s="252">
        <v>22007234</v>
      </c>
      <c r="C109" s="228" t="s">
        <v>407</v>
      </c>
      <c r="D109" s="228" t="s">
        <v>408</v>
      </c>
      <c r="E109" s="155" t="s">
        <v>476</v>
      </c>
      <c r="F109" s="156" t="s">
        <v>476</v>
      </c>
      <c r="G109" s="157" t="s">
        <v>476</v>
      </c>
      <c r="H109" s="158" t="s">
        <v>477</v>
      </c>
      <c r="I109" s="155" t="s">
        <v>476</v>
      </c>
      <c r="J109" s="157" t="s">
        <v>476</v>
      </c>
      <c r="K109" s="155" t="s">
        <v>476</v>
      </c>
      <c r="L109" s="157" t="s">
        <v>476</v>
      </c>
      <c r="M109" s="158" t="s">
        <v>477</v>
      </c>
      <c r="N109" s="155" t="s">
        <v>476</v>
      </c>
      <c r="O109" s="159" t="s">
        <v>476</v>
      </c>
      <c r="P109" s="160">
        <v>0</v>
      </c>
      <c r="Q109" s="157" t="s">
        <v>476</v>
      </c>
      <c r="R109" s="155" t="s">
        <v>476</v>
      </c>
      <c r="S109" s="157" t="s">
        <v>476</v>
      </c>
      <c r="T109" s="158" t="s">
        <v>477</v>
      </c>
      <c r="U109" s="161" t="s">
        <v>476</v>
      </c>
      <c r="V109" s="157" t="s">
        <v>476</v>
      </c>
      <c r="W109" s="155" t="s">
        <v>476</v>
      </c>
      <c r="X109" s="157" t="s">
        <v>476</v>
      </c>
      <c r="Y109" s="155" t="s">
        <v>476</v>
      </c>
      <c r="Z109" s="157" t="s">
        <v>476</v>
      </c>
      <c r="AA109" s="158" t="s">
        <v>477</v>
      </c>
      <c r="AB109" s="154" t="s">
        <v>476</v>
      </c>
      <c r="AC109" s="157" t="s">
        <v>476</v>
      </c>
      <c r="AD109" s="162" t="s">
        <v>477</v>
      </c>
      <c r="AE109" s="163">
        <v>10.15</v>
      </c>
      <c r="AF109" s="164">
        <v>10.15</v>
      </c>
      <c r="AG109" s="253">
        <v>413</v>
      </c>
      <c r="AH109" s="165">
        <v>8.4440000000000008</v>
      </c>
      <c r="AI109" s="164">
        <v>8.4440000000000008</v>
      </c>
      <c r="AJ109" s="254">
        <v>274</v>
      </c>
      <c r="AK109" s="166">
        <v>9.2970000000000006</v>
      </c>
    </row>
    <row r="110" spans="1:37" ht="16.5" customHeight="1" thickBot="1" x14ac:dyDescent="0.35">
      <c r="A110" s="190" t="s">
        <v>216</v>
      </c>
      <c r="B110" s="252">
        <v>22007265</v>
      </c>
      <c r="C110" s="229" t="s">
        <v>296</v>
      </c>
      <c r="D110" s="229" t="s">
        <v>297</v>
      </c>
      <c r="E110" s="155" t="s">
        <v>476</v>
      </c>
      <c r="F110" s="156" t="s">
        <v>476</v>
      </c>
      <c r="G110" s="157" t="s">
        <v>476</v>
      </c>
      <c r="H110" s="158" t="s">
        <v>477</v>
      </c>
      <c r="I110" s="155" t="s">
        <v>476</v>
      </c>
      <c r="J110" s="157" t="s">
        <v>476</v>
      </c>
      <c r="K110" s="155" t="s">
        <v>476</v>
      </c>
      <c r="L110" s="157" t="s">
        <v>476</v>
      </c>
      <c r="M110" s="158" t="s">
        <v>477</v>
      </c>
      <c r="N110" s="155" t="s">
        <v>476</v>
      </c>
      <c r="O110" s="159" t="s">
        <v>476</v>
      </c>
      <c r="P110" s="160">
        <v>0</v>
      </c>
      <c r="Q110" s="157" t="s">
        <v>476</v>
      </c>
      <c r="R110" s="155" t="s">
        <v>476</v>
      </c>
      <c r="S110" s="157" t="s">
        <v>476</v>
      </c>
      <c r="T110" s="158" t="s">
        <v>477</v>
      </c>
      <c r="U110" s="161" t="s">
        <v>476</v>
      </c>
      <c r="V110" s="157" t="s">
        <v>476</v>
      </c>
      <c r="W110" s="155" t="s">
        <v>476</v>
      </c>
      <c r="X110" s="157" t="s">
        <v>476</v>
      </c>
      <c r="Y110" s="155" t="s">
        <v>476</v>
      </c>
      <c r="Z110" s="157" t="s">
        <v>476</v>
      </c>
      <c r="AA110" s="158" t="s">
        <v>477</v>
      </c>
      <c r="AB110" s="154" t="s">
        <v>476</v>
      </c>
      <c r="AC110" s="157" t="s">
        <v>476</v>
      </c>
      <c r="AD110" s="162" t="s">
        <v>477</v>
      </c>
      <c r="AE110" s="163">
        <v>12.6</v>
      </c>
      <c r="AF110" s="164">
        <v>12.6</v>
      </c>
      <c r="AG110" s="253">
        <v>118</v>
      </c>
      <c r="AH110" s="165">
        <v>8.8889999999999993</v>
      </c>
      <c r="AI110" s="164">
        <v>8.8889999999999993</v>
      </c>
      <c r="AJ110" s="254">
        <v>231</v>
      </c>
      <c r="AK110" s="166">
        <v>10.744499999999999</v>
      </c>
    </row>
    <row r="111" spans="1:37" ht="16.5" customHeight="1" thickBot="1" x14ac:dyDescent="0.35">
      <c r="A111" s="190" t="s">
        <v>216</v>
      </c>
      <c r="B111" s="252">
        <v>22007280</v>
      </c>
      <c r="C111" s="245" t="s">
        <v>34</v>
      </c>
      <c r="D111" s="245" t="s">
        <v>31</v>
      </c>
      <c r="E111" s="155" t="s">
        <v>476</v>
      </c>
      <c r="F111" s="156" t="s">
        <v>476</v>
      </c>
      <c r="G111" s="157" t="s">
        <v>476</v>
      </c>
      <c r="H111" s="158" t="s">
        <v>477</v>
      </c>
      <c r="I111" s="155" t="s">
        <v>476</v>
      </c>
      <c r="J111" s="157" t="s">
        <v>476</v>
      </c>
      <c r="K111" s="155" t="s">
        <v>476</v>
      </c>
      <c r="L111" s="157" t="s">
        <v>476</v>
      </c>
      <c r="M111" s="158" t="s">
        <v>477</v>
      </c>
      <c r="N111" s="155" t="s">
        <v>476</v>
      </c>
      <c r="O111" s="159" t="s">
        <v>476</v>
      </c>
      <c r="P111" s="160">
        <v>0</v>
      </c>
      <c r="Q111" s="157" t="s">
        <v>476</v>
      </c>
      <c r="R111" s="155" t="s">
        <v>476</v>
      </c>
      <c r="S111" s="157" t="s">
        <v>476</v>
      </c>
      <c r="T111" s="158" t="s">
        <v>477</v>
      </c>
      <c r="U111" s="161" t="s">
        <v>476</v>
      </c>
      <c r="V111" s="157" t="s">
        <v>476</v>
      </c>
      <c r="W111" s="155" t="s">
        <v>476</v>
      </c>
      <c r="X111" s="157" t="s">
        <v>476</v>
      </c>
      <c r="Y111" s="155" t="s">
        <v>476</v>
      </c>
      <c r="Z111" s="157" t="s">
        <v>476</v>
      </c>
      <c r="AA111" s="158" t="s">
        <v>477</v>
      </c>
      <c r="AB111" s="154" t="s">
        <v>476</v>
      </c>
      <c r="AC111" s="157" t="s">
        <v>476</v>
      </c>
      <c r="AD111" s="162" t="s">
        <v>477</v>
      </c>
      <c r="AE111" s="163">
        <v>10.3</v>
      </c>
      <c r="AF111" s="164">
        <v>10.3</v>
      </c>
      <c r="AG111" s="253">
        <v>404</v>
      </c>
      <c r="AH111" s="165">
        <v>8.4440000000000008</v>
      </c>
      <c r="AI111" s="164">
        <v>8.4440000000000008</v>
      </c>
      <c r="AJ111" s="254">
        <v>274</v>
      </c>
      <c r="AK111" s="166">
        <v>9.3719999999999999</v>
      </c>
    </row>
    <row r="112" spans="1:37" ht="16.5" customHeight="1" thickBot="1" x14ac:dyDescent="0.35">
      <c r="A112" s="190" t="s">
        <v>216</v>
      </c>
      <c r="B112" s="252">
        <v>22007307</v>
      </c>
      <c r="C112" s="230" t="s">
        <v>147</v>
      </c>
      <c r="D112" s="230" t="s">
        <v>111</v>
      </c>
      <c r="E112" s="155">
        <v>10</v>
      </c>
      <c r="F112" s="156">
        <v>14.5</v>
      </c>
      <c r="G112" s="157">
        <v>7</v>
      </c>
      <c r="H112" s="158">
        <v>7</v>
      </c>
      <c r="I112" s="155">
        <v>3.47</v>
      </c>
      <c r="J112" s="157">
        <v>12</v>
      </c>
      <c r="K112" s="155">
        <v>7.77</v>
      </c>
      <c r="L112" s="157">
        <v>4</v>
      </c>
      <c r="M112" s="158">
        <v>8</v>
      </c>
      <c r="N112" s="155">
        <v>87</v>
      </c>
      <c r="O112" s="159">
        <v>105</v>
      </c>
      <c r="P112" s="160">
        <v>0.82857142857142863</v>
      </c>
      <c r="Q112" s="157">
        <v>4.5</v>
      </c>
      <c r="R112" s="155">
        <v>29.8</v>
      </c>
      <c r="S112" s="157">
        <v>0.5</v>
      </c>
      <c r="T112" s="158">
        <v>5</v>
      </c>
      <c r="U112" s="161">
        <v>26.15</v>
      </c>
      <c r="V112" s="157">
        <v>4.75</v>
      </c>
      <c r="W112" s="155">
        <v>-6</v>
      </c>
      <c r="X112" s="157">
        <v>1.25</v>
      </c>
      <c r="Y112" s="155">
        <v>10</v>
      </c>
      <c r="Z112" s="157">
        <v>0</v>
      </c>
      <c r="AA112" s="158">
        <v>6</v>
      </c>
      <c r="AB112" s="154">
        <v>51.08</v>
      </c>
      <c r="AC112" s="157">
        <v>5</v>
      </c>
      <c r="AD112" s="162">
        <v>5</v>
      </c>
      <c r="AE112" s="163">
        <v>6.2</v>
      </c>
      <c r="AF112" s="164">
        <v>6.2</v>
      </c>
      <c r="AG112" s="253">
        <v>606</v>
      </c>
      <c r="AH112" s="165">
        <v>6.2220000000000004</v>
      </c>
      <c r="AI112" s="164">
        <v>6.2220000000000004</v>
      </c>
      <c r="AJ112" s="254">
        <v>519</v>
      </c>
      <c r="AK112" s="166">
        <v>6.2110000000000003</v>
      </c>
    </row>
    <row r="113" spans="1:37" ht="16.5" customHeight="1" thickBot="1" x14ac:dyDescent="0.35">
      <c r="A113" s="190" t="s">
        <v>216</v>
      </c>
      <c r="B113" s="252">
        <v>22007311</v>
      </c>
      <c r="C113" s="230" t="s">
        <v>575</v>
      </c>
      <c r="D113" s="230" t="s">
        <v>576</v>
      </c>
      <c r="E113" s="155">
        <v>14</v>
      </c>
      <c r="F113" s="156">
        <v>16.5</v>
      </c>
      <c r="G113" s="157">
        <v>11</v>
      </c>
      <c r="H113" s="158">
        <v>11</v>
      </c>
      <c r="I113" s="155">
        <v>3.29</v>
      </c>
      <c r="J113" s="157">
        <v>15</v>
      </c>
      <c r="K113" s="155">
        <v>7.12</v>
      </c>
      <c r="L113" s="157">
        <v>9</v>
      </c>
      <c r="M113" s="158">
        <v>12</v>
      </c>
      <c r="N113" s="155">
        <v>46</v>
      </c>
      <c r="O113" s="159">
        <v>68</v>
      </c>
      <c r="P113" s="160">
        <v>0.67647058823529416</v>
      </c>
      <c r="Q113" s="157">
        <v>3.5</v>
      </c>
      <c r="R113" s="155">
        <v>36.799999999999997</v>
      </c>
      <c r="S113" s="157">
        <v>2</v>
      </c>
      <c r="T113" s="158">
        <v>5.5</v>
      </c>
      <c r="U113" s="161">
        <v>28.2</v>
      </c>
      <c r="V113" s="157">
        <v>3.75</v>
      </c>
      <c r="W113" s="155">
        <v>-17</v>
      </c>
      <c r="X113" s="157">
        <v>0</v>
      </c>
      <c r="Y113" s="155">
        <v>9</v>
      </c>
      <c r="Z113" s="157">
        <v>0.5</v>
      </c>
      <c r="AA113" s="158">
        <v>4.25</v>
      </c>
      <c r="AB113" s="154">
        <v>44.97</v>
      </c>
      <c r="AC113" s="157">
        <v>8</v>
      </c>
      <c r="AD113" s="162">
        <v>8</v>
      </c>
      <c r="AE113" s="163">
        <v>8.15</v>
      </c>
      <c r="AF113" s="164">
        <v>8.15</v>
      </c>
      <c r="AG113" s="253">
        <v>556</v>
      </c>
      <c r="AH113" s="165">
        <v>10.667</v>
      </c>
      <c r="AI113" s="164">
        <v>10.667</v>
      </c>
      <c r="AJ113" s="254">
        <v>85</v>
      </c>
      <c r="AK113" s="166">
        <v>9.4085000000000001</v>
      </c>
    </row>
    <row r="114" spans="1:37" ht="16.5" customHeight="1" thickBot="1" x14ac:dyDescent="0.35">
      <c r="A114" s="190" t="s">
        <v>216</v>
      </c>
      <c r="B114" s="252">
        <v>22007350</v>
      </c>
      <c r="C114" s="235" t="s">
        <v>383</v>
      </c>
      <c r="D114" s="235" t="s">
        <v>175</v>
      </c>
      <c r="E114" s="155" t="s">
        <v>476</v>
      </c>
      <c r="F114" s="156" t="s">
        <v>476</v>
      </c>
      <c r="G114" s="157" t="s">
        <v>476</v>
      </c>
      <c r="H114" s="158" t="s">
        <v>477</v>
      </c>
      <c r="I114" s="155" t="s">
        <v>476</v>
      </c>
      <c r="J114" s="157" t="s">
        <v>476</v>
      </c>
      <c r="K114" s="155" t="s">
        <v>476</v>
      </c>
      <c r="L114" s="157" t="s">
        <v>476</v>
      </c>
      <c r="M114" s="158" t="s">
        <v>477</v>
      </c>
      <c r="N114" s="155" t="s">
        <v>476</v>
      </c>
      <c r="O114" s="159" t="s">
        <v>476</v>
      </c>
      <c r="P114" s="160">
        <v>0</v>
      </c>
      <c r="Q114" s="157" t="s">
        <v>476</v>
      </c>
      <c r="R114" s="155" t="s">
        <v>476</v>
      </c>
      <c r="S114" s="157" t="s">
        <v>476</v>
      </c>
      <c r="T114" s="158" t="s">
        <v>477</v>
      </c>
      <c r="U114" s="161" t="s">
        <v>476</v>
      </c>
      <c r="V114" s="157" t="s">
        <v>476</v>
      </c>
      <c r="W114" s="155" t="s">
        <v>476</v>
      </c>
      <c r="X114" s="157" t="s">
        <v>476</v>
      </c>
      <c r="Y114" s="155" t="s">
        <v>476</v>
      </c>
      <c r="Z114" s="157" t="s">
        <v>476</v>
      </c>
      <c r="AA114" s="158" t="s">
        <v>477</v>
      </c>
      <c r="AB114" s="154" t="s">
        <v>476</v>
      </c>
      <c r="AC114" s="157" t="s">
        <v>476</v>
      </c>
      <c r="AD114" s="162" t="s">
        <v>477</v>
      </c>
      <c r="AE114" s="163">
        <v>11.2</v>
      </c>
      <c r="AF114" s="164">
        <v>11.2</v>
      </c>
      <c r="AG114" s="253">
        <v>294</v>
      </c>
      <c r="AH114" s="165">
        <v>7.1109999999999998</v>
      </c>
      <c r="AI114" s="164">
        <v>7.1109999999999998</v>
      </c>
      <c r="AJ114" s="254">
        <v>430</v>
      </c>
      <c r="AK114" s="166">
        <v>9.1555</v>
      </c>
    </row>
    <row r="115" spans="1:37" ht="16.5" customHeight="1" thickBot="1" x14ac:dyDescent="0.35">
      <c r="A115" s="190" t="s">
        <v>53</v>
      </c>
      <c r="B115" s="252">
        <v>22007447</v>
      </c>
      <c r="C115" s="230" t="s">
        <v>262</v>
      </c>
      <c r="D115" s="230" t="s">
        <v>263</v>
      </c>
      <c r="E115" s="155">
        <v>11</v>
      </c>
      <c r="F115" s="156">
        <v>15</v>
      </c>
      <c r="G115" s="157">
        <v>11</v>
      </c>
      <c r="H115" s="158">
        <v>11</v>
      </c>
      <c r="I115" s="155">
        <v>3.73</v>
      </c>
      <c r="J115" s="157">
        <v>13</v>
      </c>
      <c r="K115" s="155">
        <v>8.44</v>
      </c>
      <c r="L115" s="157">
        <v>6</v>
      </c>
      <c r="M115" s="158">
        <v>9.5</v>
      </c>
      <c r="N115" s="155">
        <v>32</v>
      </c>
      <c r="O115" s="159">
        <v>59</v>
      </c>
      <c r="P115" s="160">
        <v>0.5423728813559322</v>
      </c>
      <c r="Q115" s="157">
        <v>5</v>
      </c>
      <c r="R115" s="155">
        <v>31.6</v>
      </c>
      <c r="S115" s="157">
        <v>5</v>
      </c>
      <c r="T115" s="158">
        <v>10</v>
      </c>
      <c r="U115" s="161">
        <v>26.8</v>
      </c>
      <c r="V115" s="157">
        <v>5.5</v>
      </c>
      <c r="W115" s="155">
        <v>1</v>
      </c>
      <c r="X115" s="157">
        <v>2.75</v>
      </c>
      <c r="Y115" s="155">
        <v>5</v>
      </c>
      <c r="Z115" s="157">
        <v>2.5</v>
      </c>
      <c r="AA115" s="158">
        <v>10.75</v>
      </c>
      <c r="AB115" s="154">
        <v>45.33</v>
      </c>
      <c r="AC115" s="157">
        <v>11</v>
      </c>
      <c r="AD115" s="162">
        <v>11</v>
      </c>
      <c r="AE115" s="163">
        <v>10.45</v>
      </c>
      <c r="AF115" s="164">
        <v>10.45</v>
      </c>
      <c r="AG115" s="253">
        <v>386</v>
      </c>
      <c r="AH115" s="165">
        <v>8.4440000000000008</v>
      </c>
      <c r="AI115" s="164">
        <v>8.4440000000000008</v>
      </c>
      <c r="AJ115" s="254">
        <v>274</v>
      </c>
      <c r="AK115" s="166">
        <v>9.4469999999999992</v>
      </c>
    </row>
    <row r="116" spans="1:37" ht="16.5" customHeight="1" thickBot="1" x14ac:dyDescent="0.35">
      <c r="A116" s="190" t="s">
        <v>216</v>
      </c>
      <c r="B116" s="252">
        <v>22007464</v>
      </c>
      <c r="C116" s="234" t="s">
        <v>295</v>
      </c>
      <c r="D116" s="234" t="s">
        <v>81</v>
      </c>
      <c r="E116" s="155" t="s">
        <v>476</v>
      </c>
      <c r="F116" s="156" t="s">
        <v>476</v>
      </c>
      <c r="G116" s="157" t="s">
        <v>476</v>
      </c>
      <c r="H116" s="158" t="s">
        <v>477</v>
      </c>
      <c r="I116" s="155" t="s">
        <v>476</v>
      </c>
      <c r="J116" s="157" t="s">
        <v>476</v>
      </c>
      <c r="K116" s="155" t="s">
        <v>476</v>
      </c>
      <c r="L116" s="157" t="s">
        <v>476</v>
      </c>
      <c r="M116" s="158" t="s">
        <v>477</v>
      </c>
      <c r="N116" s="155" t="s">
        <v>476</v>
      </c>
      <c r="O116" s="159" t="s">
        <v>476</v>
      </c>
      <c r="P116" s="160">
        <v>0</v>
      </c>
      <c r="Q116" s="157" t="s">
        <v>476</v>
      </c>
      <c r="R116" s="155" t="s">
        <v>476</v>
      </c>
      <c r="S116" s="157" t="s">
        <v>476</v>
      </c>
      <c r="T116" s="158" t="s">
        <v>477</v>
      </c>
      <c r="U116" s="161" t="s">
        <v>476</v>
      </c>
      <c r="V116" s="157" t="s">
        <v>476</v>
      </c>
      <c r="W116" s="155" t="s">
        <v>476</v>
      </c>
      <c r="X116" s="157" t="s">
        <v>476</v>
      </c>
      <c r="Y116" s="155" t="s">
        <v>476</v>
      </c>
      <c r="Z116" s="157" t="s">
        <v>476</v>
      </c>
      <c r="AA116" s="158" t="s">
        <v>477</v>
      </c>
      <c r="AB116" s="154" t="s">
        <v>476</v>
      </c>
      <c r="AC116" s="157" t="s">
        <v>476</v>
      </c>
      <c r="AD116" s="162" t="s">
        <v>477</v>
      </c>
      <c r="AE116" s="163">
        <v>12.15</v>
      </c>
      <c r="AF116" s="164">
        <v>12.15</v>
      </c>
      <c r="AG116" s="253">
        <v>171</v>
      </c>
      <c r="AH116" s="165">
        <v>12.888999999999999</v>
      </c>
      <c r="AI116" s="164">
        <v>12.888999999999999</v>
      </c>
      <c r="AJ116" s="254">
        <v>15</v>
      </c>
      <c r="AK116" s="166">
        <v>12.519500000000001</v>
      </c>
    </row>
    <row r="117" spans="1:37" ht="16.5" customHeight="1" thickBot="1" x14ac:dyDescent="0.35">
      <c r="A117" s="190" t="s">
        <v>216</v>
      </c>
      <c r="B117" s="252">
        <v>22007470</v>
      </c>
      <c r="C117" s="228" t="s">
        <v>469</v>
      </c>
      <c r="D117" s="228" t="s">
        <v>193</v>
      </c>
      <c r="E117" s="155" t="s">
        <v>476</v>
      </c>
      <c r="F117" s="156" t="s">
        <v>476</v>
      </c>
      <c r="G117" s="157" t="s">
        <v>476</v>
      </c>
      <c r="H117" s="158" t="s">
        <v>477</v>
      </c>
      <c r="I117" s="155" t="s">
        <v>476</v>
      </c>
      <c r="J117" s="157" t="s">
        <v>476</v>
      </c>
      <c r="K117" s="155" t="s">
        <v>476</v>
      </c>
      <c r="L117" s="157" t="s">
        <v>476</v>
      </c>
      <c r="M117" s="158" t="s">
        <v>477</v>
      </c>
      <c r="N117" s="155" t="s">
        <v>476</v>
      </c>
      <c r="O117" s="159" t="s">
        <v>476</v>
      </c>
      <c r="P117" s="160">
        <v>0</v>
      </c>
      <c r="Q117" s="157" t="s">
        <v>476</v>
      </c>
      <c r="R117" s="155" t="s">
        <v>476</v>
      </c>
      <c r="S117" s="157" t="s">
        <v>476</v>
      </c>
      <c r="T117" s="158" t="s">
        <v>477</v>
      </c>
      <c r="U117" s="161" t="s">
        <v>476</v>
      </c>
      <c r="V117" s="157" t="s">
        <v>476</v>
      </c>
      <c r="W117" s="155" t="s">
        <v>476</v>
      </c>
      <c r="X117" s="157" t="s">
        <v>476</v>
      </c>
      <c r="Y117" s="155" t="s">
        <v>476</v>
      </c>
      <c r="Z117" s="157" t="s">
        <v>476</v>
      </c>
      <c r="AA117" s="158" t="s">
        <v>477</v>
      </c>
      <c r="AB117" s="154" t="s">
        <v>476</v>
      </c>
      <c r="AC117" s="157" t="s">
        <v>476</v>
      </c>
      <c r="AD117" s="162" t="s">
        <v>477</v>
      </c>
      <c r="AE117" s="163">
        <v>10.8</v>
      </c>
      <c r="AF117" s="164">
        <v>10.8</v>
      </c>
      <c r="AG117" s="253">
        <v>341</v>
      </c>
      <c r="AH117" s="165">
        <v>8.4440000000000008</v>
      </c>
      <c r="AI117" s="164">
        <v>8.4440000000000008</v>
      </c>
      <c r="AJ117" s="254">
        <v>274</v>
      </c>
      <c r="AK117" s="166">
        <v>9.6219999999999999</v>
      </c>
    </row>
    <row r="118" spans="1:37" ht="16.5" customHeight="1" thickBot="1" x14ac:dyDescent="0.35">
      <c r="A118" s="190" t="s">
        <v>216</v>
      </c>
      <c r="B118" s="252">
        <v>22007485</v>
      </c>
      <c r="C118" s="236" t="s">
        <v>318</v>
      </c>
      <c r="D118" s="236" t="s">
        <v>75</v>
      </c>
      <c r="E118" s="155" t="s">
        <v>476</v>
      </c>
      <c r="F118" s="156" t="s">
        <v>476</v>
      </c>
      <c r="G118" s="157" t="s">
        <v>476</v>
      </c>
      <c r="H118" s="158" t="s">
        <v>477</v>
      </c>
      <c r="I118" s="155" t="s">
        <v>476</v>
      </c>
      <c r="J118" s="157" t="s">
        <v>476</v>
      </c>
      <c r="K118" s="155" t="s">
        <v>476</v>
      </c>
      <c r="L118" s="157" t="s">
        <v>476</v>
      </c>
      <c r="M118" s="158" t="s">
        <v>477</v>
      </c>
      <c r="N118" s="155" t="s">
        <v>476</v>
      </c>
      <c r="O118" s="159" t="s">
        <v>476</v>
      </c>
      <c r="P118" s="160">
        <v>0</v>
      </c>
      <c r="Q118" s="157" t="s">
        <v>476</v>
      </c>
      <c r="R118" s="155" t="s">
        <v>476</v>
      </c>
      <c r="S118" s="157" t="s">
        <v>476</v>
      </c>
      <c r="T118" s="158" t="s">
        <v>477</v>
      </c>
      <c r="U118" s="161" t="s">
        <v>476</v>
      </c>
      <c r="V118" s="157" t="s">
        <v>476</v>
      </c>
      <c r="W118" s="155" t="s">
        <v>476</v>
      </c>
      <c r="X118" s="157" t="s">
        <v>476</v>
      </c>
      <c r="Y118" s="155" t="s">
        <v>476</v>
      </c>
      <c r="Z118" s="157" t="s">
        <v>476</v>
      </c>
      <c r="AA118" s="158" t="s">
        <v>477</v>
      </c>
      <c r="AB118" s="154" t="s">
        <v>476</v>
      </c>
      <c r="AC118" s="157" t="s">
        <v>476</v>
      </c>
      <c r="AD118" s="162" t="s">
        <v>477</v>
      </c>
      <c r="AE118" s="163">
        <v>10.5</v>
      </c>
      <c r="AF118" s="164">
        <v>10.5</v>
      </c>
      <c r="AG118" s="253">
        <v>378</v>
      </c>
      <c r="AH118" s="165" t="s">
        <v>157</v>
      </c>
      <c r="AI118" s="164" t="s">
        <v>157</v>
      </c>
      <c r="AJ118" s="254">
        <v>599</v>
      </c>
      <c r="AK118" s="166" t="s">
        <v>481</v>
      </c>
    </row>
    <row r="119" spans="1:37" ht="16.5" customHeight="1" thickBot="1" x14ac:dyDescent="0.35">
      <c r="A119" s="190" t="s">
        <v>53</v>
      </c>
      <c r="B119" s="252">
        <v>22007492</v>
      </c>
      <c r="C119" s="236" t="s">
        <v>287</v>
      </c>
      <c r="D119" s="236" t="s">
        <v>288</v>
      </c>
      <c r="E119" s="167" t="s">
        <v>476</v>
      </c>
      <c r="F119" s="156" t="s">
        <v>476</v>
      </c>
      <c r="G119" s="157" t="s">
        <v>476</v>
      </c>
      <c r="H119" s="158" t="s">
        <v>477</v>
      </c>
      <c r="I119" s="155" t="s">
        <v>476</v>
      </c>
      <c r="J119" s="157" t="s">
        <v>476</v>
      </c>
      <c r="K119" s="155" t="s">
        <v>476</v>
      </c>
      <c r="L119" s="157" t="s">
        <v>476</v>
      </c>
      <c r="M119" s="158" t="s">
        <v>477</v>
      </c>
      <c r="N119" s="167" t="s">
        <v>476</v>
      </c>
      <c r="O119" s="159" t="s">
        <v>476</v>
      </c>
      <c r="P119" s="160">
        <v>0</v>
      </c>
      <c r="Q119" s="157" t="s">
        <v>476</v>
      </c>
      <c r="R119" s="167" t="s">
        <v>476</v>
      </c>
      <c r="S119" s="157" t="s">
        <v>476</v>
      </c>
      <c r="T119" s="158" t="s">
        <v>477</v>
      </c>
      <c r="U119" s="161" t="s">
        <v>476</v>
      </c>
      <c r="V119" s="157" t="s">
        <v>476</v>
      </c>
      <c r="W119" s="170" t="s">
        <v>476</v>
      </c>
      <c r="X119" s="157" t="s">
        <v>476</v>
      </c>
      <c r="Y119" s="170" t="s">
        <v>476</v>
      </c>
      <c r="Z119" s="157" t="s">
        <v>476</v>
      </c>
      <c r="AA119" s="158" t="s">
        <v>477</v>
      </c>
      <c r="AB119" s="154" t="s">
        <v>476</v>
      </c>
      <c r="AC119" s="157" t="s">
        <v>476</v>
      </c>
      <c r="AD119" s="162" t="s">
        <v>477</v>
      </c>
      <c r="AE119" s="163" t="s">
        <v>477</v>
      </c>
      <c r="AF119" s="164" t="s">
        <v>477</v>
      </c>
      <c r="AG119" s="253">
        <v>611</v>
      </c>
      <c r="AH119" s="165" t="s">
        <v>477</v>
      </c>
      <c r="AI119" s="164" t="s">
        <v>477</v>
      </c>
      <c r="AJ119" s="254">
        <v>599</v>
      </c>
      <c r="AK119" s="166" t="s">
        <v>477</v>
      </c>
    </row>
    <row r="120" spans="1:37" ht="16.5" customHeight="1" thickBot="1" x14ac:dyDescent="0.35">
      <c r="A120" s="190" t="s">
        <v>216</v>
      </c>
      <c r="B120" s="252">
        <v>22007847</v>
      </c>
      <c r="C120" s="228" t="s">
        <v>192</v>
      </c>
      <c r="D120" s="228" t="s">
        <v>185</v>
      </c>
      <c r="E120" s="155" t="s">
        <v>476</v>
      </c>
      <c r="F120" s="156" t="s">
        <v>476</v>
      </c>
      <c r="G120" s="157" t="s">
        <v>476</v>
      </c>
      <c r="H120" s="158" t="s">
        <v>477</v>
      </c>
      <c r="I120" s="155" t="s">
        <v>476</v>
      </c>
      <c r="J120" s="157" t="s">
        <v>476</v>
      </c>
      <c r="K120" s="155" t="s">
        <v>476</v>
      </c>
      <c r="L120" s="157" t="s">
        <v>476</v>
      </c>
      <c r="M120" s="158" t="s">
        <v>477</v>
      </c>
      <c r="N120" s="155" t="s">
        <v>476</v>
      </c>
      <c r="O120" s="159" t="s">
        <v>476</v>
      </c>
      <c r="P120" s="160">
        <v>0</v>
      </c>
      <c r="Q120" s="157" t="s">
        <v>476</v>
      </c>
      <c r="R120" s="155" t="s">
        <v>476</v>
      </c>
      <c r="S120" s="157" t="s">
        <v>476</v>
      </c>
      <c r="T120" s="158" t="s">
        <v>477</v>
      </c>
      <c r="U120" s="161" t="s">
        <v>476</v>
      </c>
      <c r="V120" s="157" t="s">
        <v>476</v>
      </c>
      <c r="W120" s="155" t="s">
        <v>476</v>
      </c>
      <c r="X120" s="157" t="s">
        <v>476</v>
      </c>
      <c r="Y120" s="155" t="s">
        <v>476</v>
      </c>
      <c r="Z120" s="157" t="s">
        <v>476</v>
      </c>
      <c r="AA120" s="158" t="s">
        <v>477</v>
      </c>
      <c r="AB120" s="154" t="s">
        <v>476</v>
      </c>
      <c r="AC120" s="157" t="s">
        <v>476</v>
      </c>
      <c r="AD120" s="162" t="s">
        <v>477</v>
      </c>
      <c r="AE120" s="163">
        <v>11</v>
      </c>
      <c r="AF120" s="164">
        <v>11</v>
      </c>
      <c r="AG120" s="253">
        <v>318</v>
      </c>
      <c r="AH120" s="165">
        <v>9.7780000000000005</v>
      </c>
      <c r="AI120" s="164">
        <v>9.7780000000000005</v>
      </c>
      <c r="AJ120" s="254">
        <v>162</v>
      </c>
      <c r="AK120" s="166">
        <v>10.388999999999999</v>
      </c>
    </row>
    <row r="121" spans="1:37" ht="16.5" customHeight="1" thickBot="1" x14ac:dyDescent="0.35">
      <c r="A121" s="190" t="s">
        <v>216</v>
      </c>
      <c r="B121" s="252">
        <v>22008064</v>
      </c>
      <c r="C121" s="228" t="s">
        <v>272</v>
      </c>
      <c r="D121" s="228" t="s">
        <v>71</v>
      </c>
      <c r="E121" s="155">
        <v>21</v>
      </c>
      <c r="F121" s="156">
        <v>20</v>
      </c>
      <c r="G121" s="157">
        <v>18</v>
      </c>
      <c r="H121" s="158">
        <v>18</v>
      </c>
      <c r="I121" s="155">
        <v>3.13</v>
      </c>
      <c r="J121" s="157">
        <v>18</v>
      </c>
      <c r="K121" s="155">
        <v>6.57</v>
      </c>
      <c r="L121" s="157">
        <v>13</v>
      </c>
      <c r="M121" s="158">
        <v>15.5</v>
      </c>
      <c r="N121" s="155">
        <v>54</v>
      </c>
      <c r="O121" s="159">
        <v>63</v>
      </c>
      <c r="P121" s="160">
        <v>0.8571428571428571</v>
      </c>
      <c r="Q121" s="157">
        <v>4.5</v>
      </c>
      <c r="R121" s="155">
        <v>42.8</v>
      </c>
      <c r="S121" s="157">
        <v>3.5</v>
      </c>
      <c r="T121" s="158">
        <v>8</v>
      </c>
      <c r="U121" s="161">
        <v>26.35</v>
      </c>
      <c r="V121" s="157">
        <v>4.75</v>
      </c>
      <c r="W121" s="155">
        <v>-14</v>
      </c>
      <c r="X121" s="157">
        <v>0.25</v>
      </c>
      <c r="Y121" s="155">
        <v>10</v>
      </c>
      <c r="Z121" s="157">
        <v>0</v>
      </c>
      <c r="AA121" s="158">
        <v>5</v>
      </c>
      <c r="AB121" s="169">
        <v>53.18</v>
      </c>
      <c r="AC121" s="157">
        <v>4</v>
      </c>
      <c r="AD121" s="162">
        <v>4</v>
      </c>
      <c r="AE121" s="163">
        <v>10.1</v>
      </c>
      <c r="AF121" s="164">
        <v>10.1</v>
      </c>
      <c r="AG121" s="253">
        <v>419</v>
      </c>
      <c r="AH121" s="165">
        <v>11.111000000000001</v>
      </c>
      <c r="AI121" s="164">
        <v>11.111000000000001</v>
      </c>
      <c r="AJ121" s="254">
        <v>62</v>
      </c>
      <c r="AK121" s="166">
        <v>10.605499999999999</v>
      </c>
    </row>
    <row r="122" spans="1:37" ht="16.5" customHeight="1" thickBot="1" x14ac:dyDescent="0.35">
      <c r="A122" s="190" t="s">
        <v>216</v>
      </c>
      <c r="B122" s="252">
        <v>22008074</v>
      </c>
      <c r="C122" s="236" t="s">
        <v>399</v>
      </c>
      <c r="D122" s="236" t="s">
        <v>400</v>
      </c>
      <c r="E122" s="155" t="s">
        <v>476</v>
      </c>
      <c r="F122" s="156" t="s">
        <v>476</v>
      </c>
      <c r="G122" s="157" t="s">
        <v>476</v>
      </c>
      <c r="H122" s="158" t="s">
        <v>477</v>
      </c>
      <c r="I122" s="155" t="s">
        <v>476</v>
      </c>
      <c r="J122" s="157" t="s">
        <v>476</v>
      </c>
      <c r="K122" s="155" t="s">
        <v>476</v>
      </c>
      <c r="L122" s="157" t="s">
        <v>476</v>
      </c>
      <c r="M122" s="158" t="s">
        <v>477</v>
      </c>
      <c r="N122" s="155" t="s">
        <v>476</v>
      </c>
      <c r="O122" s="159" t="s">
        <v>476</v>
      </c>
      <c r="P122" s="160">
        <v>0</v>
      </c>
      <c r="Q122" s="157" t="s">
        <v>476</v>
      </c>
      <c r="R122" s="155" t="s">
        <v>476</v>
      </c>
      <c r="S122" s="157" t="s">
        <v>476</v>
      </c>
      <c r="T122" s="158" t="s">
        <v>477</v>
      </c>
      <c r="U122" s="161" t="s">
        <v>476</v>
      </c>
      <c r="V122" s="157" t="s">
        <v>476</v>
      </c>
      <c r="W122" s="155" t="s">
        <v>476</v>
      </c>
      <c r="X122" s="157" t="s">
        <v>476</v>
      </c>
      <c r="Y122" s="155" t="s">
        <v>476</v>
      </c>
      <c r="Z122" s="157" t="s">
        <v>476</v>
      </c>
      <c r="AA122" s="158" t="s">
        <v>477</v>
      </c>
      <c r="AB122" s="154" t="s">
        <v>476</v>
      </c>
      <c r="AC122" s="157" t="s">
        <v>476</v>
      </c>
      <c r="AD122" s="162" t="s">
        <v>477</v>
      </c>
      <c r="AE122" s="163">
        <v>10.45</v>
      </c>
      <c r="AF122" s="164">
        <v>10.45</v>
      </c>
      <c r="AG122" s="253">
        <v>386</v>
      </c>
      <c r="AH122" s="165">
        <v>6.6669999999999998</v>
      </c>
      <c r="AI122" s="164">
        <v>6.6669999999999998</v>
      </c>
      <c r="AJ122" s="254">
        <v>483</v>
      </c>
      <c r="AK122" s="166">
        <v>8.5584999999999987</v>
      </c>
    </row>
    <row r="123" spans="1:37" ht="16.5" customHeight="1" thickBot="1" x14ac:dyDescent="0.35">
      <c r="A123" s="190" t="s">
        <v>216</v>
      </c>
      <c r="B123" s="252">
        <v>22008633</v>
      </c>
      <c r="C123" s="236" t="s">
        <v>280</v>
      </c>
      <c r="D123" s="236" t="s">
        <v>663</v>
      </c>
      <c r="E123" s="155">
        <v>11</v>
      </c>
      <c r="F123" s="156">
        <v>15</v>
      </c>
      <c r="G123" s="157">
        <v>8</v>
      </c>
      <c r="H123" s="158">
        <v>8</v>
      </c>
      <c r="I123" s="155">
        <v>3.36</v>
      </c>
      <c r="J123" s="157">
        <v>14</v>
      </c>
      <c r="K123" s="155">
        <v>7.26</v>
      </c>
      <c r="L123" s="157">
        <v>8</v>
      </c>
      <c r="M123" s="158">
        <v>11</v>
      </c>
      <c r="N123" s="155">
        <v>46</v>
      </c>
      <c r="O123" s="159">
        <v>64</v>
      </c>
      <c r="P123" s="160">
        <v>0.71875</v>
      </c>
      <c r="Q123" s="157">
        <v>4</v>
      </c>
      <c r="R123" s="155">
        <v>33.4</v>
      </c>
      <c r="S123" s="157">
        <v>1.5</v>
      </c>
      <c r="T123" s="158">
        <v>5.5</v>
      </c>
      <c r="U123" s="161">
        <v>23.85</v>
      </c>
      <c r="V123" s="157">
        <v>6</v>
      </c>
      <c r="W123" s="155">
        <v>1</v>
      </c>
      <c r="X123" s="157">
        <v>2.75</v>
      </c>
      <c r="Y123" s="155">
        <v>9</v>
      </c>
      <c r="Z123" s="157">
        <v>0.5</v>
      </c>
      <c r="AA123" s="158">
        <v>9.25</v>
      </c>
      <c r="AB123" s="154">
        <v>48.52</v>
      </c>
      <c r="AC123" s="157">
        <v>6</v>
      </c>
      <c r="AD123" s="162">
        <v>6</v>
      </c>
      <c r="AE123" s="163">
        <v>7.95</v>
      </c>
      <c r="AF123" s="164">
        <v>7.95</v>
      </c>
      <c r="AG123" s="253">
        <v>561</v>
      </c>
      <c r="AH123" s="165">
        <v>7.556</v>
      </c>
      <c r="AI123" s="164">
        <v>7.556</v>
      </c>
      <c r="AJ123" s="254">
        <v>384</v>
      </c>
      <c r="AK123" s="166">
        <v>7.7530000000000001</v>
      </c>
    </row>
    <row r="124" spans="1:37" ht="16.5" customHeight="1" thickBot="1" x14ac:dyDescent="0.35">
      <c r="A124" s="190" t="s">
        <v>216</v>
      </c>
      <c r="B124" s="252">
        <v>22008677</v>
      </c>
      <c r="C124" s="230" t="s">
        <v>455</v>
      </c>
      <c r="D124" s="230" t="s">
        <v>456</v>
      </c>
      <c r="E124" s="155">
        <v>14</v>
      </c>
      <c r="F124" s="156">
        <v>16.5</v>
      </c>
      <c r="G124" s="157">
        <v>11</v>
      </c>
      <c r="H124" s="158">
        <v>11</v>
      </c>
      <c r="I124" s="155" t="s">
        <v>157</v>
      </c>
      <c r="J124" s="157">
        <v>0</v>
      </c>
      <c r="K124" s="155" t="s">
        <v>157</v>
      </c>
      <c r="L124" s="157">
        <v>0</v>
      </c>
      <c r="M124" s="158">
        <v>0</v>
      </c>
      <c r="N124" s="155">
        <v>58</v>
      </c>
      <c r="O124" s="159">
        <v>65</v>
      </c>
      <c r="P124" s="160">
        <v>0.89230769230769236</v>
      </c>
      <c r="Q124" s="157">
        <v>4.5</v>
      </c>
      <c r="R124" s="155">
        <v>39.5</v>
      </c>
      <c r="S124" s="157">
        <v>3</v>
      </c>
      <c r="T124" s="158">
        <v>7.5</v>
      </c>
      <c r="U124" s="161" t="s">
        <v>157</v>
      </c>
      <c r="V124" s="157">
        <v>0</v>
      </c>
      <c r="W124" s="155" t="s">
        <v>157</v>
      </c>
      <c r="X124" s="157">
        <v>0</v>
      </c>
      <c r="Y124" s="155" t="s">
        <v>157</v>
      </c>
      <c r="Z124" s="157">
        <v>0</v>
      </c>
      <c r="AA124" s="158">
        <v>0</v>
      </c>
      <c r="AB124" s="154">
        <v>39.31</v>
      </c>
      <c r="AC124" s="157">
        <v>11</v>
      </c>
      <c r="AD124" s="162">
        <v>11</v>
      </c>
      <c r="AE124" s="163">
        <v>5.9</v>
      </c>
      <c r="AF124" s="164">
        <v>5.9</v>
      </c>
      <c r="AG124" s="253">
        <v>609</v>
      </c>
      <c r="AH124" s="165">
        <v>7.1109999999999998</v>
      </c>
      <c r="AI124" s="164">
        <v>7.1109999999999998</v>
      </c>
      <c r="AJ124" s="254">
        <v>430</v>
      </c>
      <c r="AK124" s="166">
        <v>6.5054999999999996</v>
      </c>
    </row>
    <row r="125" spans="1:37" ht="16.5" customHeight="1" thickBot="1" x14ac:dyDescent="0.35">
      <c r="A125" s="190" t="s">
        <v>53</v>
      </c>
      <c r="B125" s="252">
        <v>22008701</v>
      </c>
      <c r="C125" s="231" t="s">
        <v>226</v>
      </c>
      <c r="D125" s="231" t="s">
        <v>227</v>
      </c>
      <c r="E125" s="155" t="s">
        <v>476</v>
      </c>
      <c r="F125" s="156" t="s">
        <v>476</v>
      </c>
      <c r="G125" s="157" t="s">
        <v>476</v>
      </c>
      <c r="H125" s="158" t="s">
        <v>477</v>
      </c>
      <c r="I125" s="155" t="s">
        <v>476</v>
      </c>
      <c r="J125" s="157" t="s">
        <v>476</v>
      </c>
      <c r="K125" s="155" t="s">
        <v>476</v>
      </c>
      <c r="L125" s="157" t="s">
        <v>476</v>
      </c>
      <c r="M125" s="158" t="s">
        <v>477</v>
      </c>
      <c r="N125" s="155" t="s">
        <v>476</v>
      </c>
      <c r="O125" s="159" t="s">
        <v>476</v>
      </c>
      <c r="P125" s="160">
        <v>0</v>
      </c>
      <c r="Q125" s="157" t="s">
        <v>476</v>
      </c>
      <c r="R125" s="155" t="s">
        <v>476</v>
      </c>
      <c r="S125" s="157" t="s">
        <v>476</v>
      </c>
      <c r="T125" s="158" t="s">
        <v>477</v>
      </c>
      <c r="U125" s="161" t="s">
        <v>476</v>
      </c>
      <c r="V125" s="157" t="s">
        <v>476</v>
      </c>
      <c r="W125" s="155" t="s">
        <v>476</v>
      </c>
      <c r="X125" s="157" t="s">
        <v>476</v>
      </c>
      <c r="Y125" s="155" t="s">
        <v>476</v>
      </c>
      <c r="Z125" s="157" t="s">
        <v>476</v>
      </c>
      <c r="AA125" s="158" t="s">
        <v>477</v>
      </c>
      <c r="AB125" s="154" t="s">
        <v>476</v>
      </c>
      <c r="AC125" s="157" t="s">
        <v>476</v>
      </c>
      <c r="AD125" s="162" t="s">
        <v>477</v>
      </c>
      <c r="AE125" s="163">
        <v>12.95</v>
      </c>
      <c r="AF125" s="164">
        <v>12.95</v>
      </c>
      <c r="AG125" s="253">
        <v>83</v>
      </c>
      <c r="AH125" s="165">
        <v>4.8890000000000002</v>
      </c>
      <c r="AI125" s="164">
        <v>4.8890000000000002</v>
      </c>
      <c r="AJ125" s="254">
        <v>587</v>
      </c>
      <c r="AK125" s="166">
        <v>8.9194999999999993</v>
      </c>
    </row>
    <row r="126" spans="1:37" ht="16.5" customHeight="1" thickBot="1" x14ac:dyDescent="0.35">
      <c r="A126" s="190" t="s">
        <v>216</v>
      </c>
      <c r="B126" s="252">
        <v>22008798</v>
      </c>
      <c r="C126" s="232" t="s">
        <v>526</v>
      </c>
      <c r="D126" s="232" t="s">
        <v>527</v>
      </c>
      <c r="E126" s="155">
        <v>16</v>
      </c>
      <c r="F126" s="156">
        <v>17.5</v>
      </c>
      <c r="G126" s="157">
        <v>13</v>
      </c>
      <c r="H126" s="158">
        <v>13</v>
      </c>
      <c r="I126" s="155">
        <v>3.33</v>
      </c>
      <c r="J126" s="157">
        <v>15</v>
      </c>
      <c r="K126" s="155">
        <v>7.14</v>
      </c>
      <c r="L126" s="157">
        <v>9</v>
      </c>
      <c r="M126" s="158">
        <v>12</v>
      </c>
      <c r="N126" s="155">
        <v>64</v>
      </c>
      <c r="O126" s="159">
        <v>61</v>
      </c>
      <c r="P126" s="160">
        <v>1.0491803278688525</v>
      </c>
      <c r="Q126" s="157">
        <v>5.5</v>
      </c>
      <c r="R126" s="155">
        <v>42</v>
      </c>
      <c r="S126" s="157">
        <v>3.5</v>
      </c>
      <c r="T126" s="158">
        <v>9</v>
      </c>
      <c r="U126" s="161">
        <v>26.2</v>
      </c>
      <c r="V126" s="157">
        <v>4.75</v>
      </c>
      <c r="W126" s="155">
        <v>0</v>
      </c>
      <c r="X126" s="157">
        <v>2.5</v>
      </c>
      <c r="Y126" s="155">
        <v>0</v>
      </c>
      <c r="Z126" s="157">
        <v>5</v>
      </c>
      <c r="AA126" s="158">
        <v>12.25</v>
      </c>
      <c r="AB126" s="154">
        <v>37.71</v>
      </c>
      <c r="AC126" s="157">
        <v>12</v>
      </c>
      <c r="AD126" s="162">
        <v>12</v>
      </c>
      <c r="AE126" s="163">
        <v>11.65</v>
      </c>
      <c r="AF126" s="164">
        <v>11.65</v>
      </c>
      <c r="AG126" s="253">
        <v>239</v>
      </c>
      <c r="AH126" s="165">
        <v>12</v>
      </c>
      <c r="AI126" s="164">
        <v>12</v>
      </c>
      <c r="AJ126" s="254">
        <v>31</v>
      </c>
      <c r="AK126" s="166">
        <v>11.824999999999999</v>
      </c>
    </row>
    <row r="127" spans="1:37" ht="16.5" customHeight="1" thickBot="1" x14ac:dyDescent="0.35">
      <c r="A127" s="190" t="s">
        <v>216</v>
      </c>
      <c r="B127" s="252">
        <v>22008848</v>
      </c>
      <c r="C127" s="235" t="s">
        <v>1152</v>
      </c>
      <c r="D127" s="235" t="s">
        <v>128</v>
      </c>
      <c r="E127" s="155">
        <v>17</v>
      </c>
      <c r="F127" s="156">
        <v>18</v>
      </c>
      <c r="G127" s="157">
        <v>14</v>
      </c>
      <c r="H127" s="158">
        <v>14</v>
      </c>
      <c r="I127" s="155">
        <v>3.1</v>
      </c>
      <c r="J127" s="157">
        <v>19</v>
      </c>
      <c r="K127" s="155">
        <v>6.55</v>
      </c>
      <c r="L127" s="157">
        <v>13</v>
      </c>
      <c r="M127" s="162">
        <v>16</v>
      </c>
      <c r="N127" s="155">
        <v>60</v>
      </c>
      <c r="O127" s="159">
        <v>77</v>
      </c>
      <c r="P127" s="160">
        <v>0.77922077922077926</v>
      </c>
      <c r="Q127" s="157">
        <v>4</v>
      </c>
      <c r="R127" s="155">
        <v>49.3</v>
      </c>
      <c r="S127" s="157">
        <v>5.5</v>
      </c>
      <c r="T127" s="158">
        <v>9.5</v>
      </c>
      <c r="U127" s="161">
        <v>24.45</v>
      </c>
      <c r="V127" s="157">
        <v>5.75</v>
      </c>
      <c r="W127" s="155">
        <v>-9</v>
      </c>
      <c r="X127" s="157">
        <v>1</v>
      </c>
      <c r="Y127" s="155">
        <v>5</v>
      </c>
      <c r="Z127" s="157">
        <v>2.5</v>
      </c>
      <c r="AA127" s="158">
        <v>9.25</v>
      </c>
      <c r="AB127" s="154">
        <v>37</v>
      </c>
      <c r="AC127" s="157">
        <v>12</v>
      </c>
      <c r="AD127" s="162">
        <v>12</v>
      </c>
      <c r="AE127" s="163">
        <v>12.15</v>
      </c>
      <c r="AF127" s="164">
        <v>12.15</v>
      </c>
      <c r="AG127" s="253">
        <v>171</v>
      </c>
      <c r="AH127" s="165">
        <v>9.7780000000000005</v>
      </c>
      <c r="AI127" s="164">
        <v>9.7780000000000005</v>
      </c>
      <c r="AJ127" s="254">
        <v>162</v>
      </c>
      <c r="AK127" s="166">
        <v>10.964</v>
      </c>
    </row>
    <row r="128" spans="1:37" ht="16.5" customHeight="1" thickBot="1" x14ac:dyDescent="0.35">
      <c r="A128" s="190" t="s">
        <v>53</v>
      </c>
      <c r="B128" s="252">
        <v>22008852</v>
      </c>
      <c r="C128" s="241" t="s">
        <v>745</v>
      </c>
      <c r="D128" s="242" t="s">
        <v>415</v>
      </c>
      <c r="E128" s="155" t="s">
        <v>157</v>
      </c>
      <c r="F128" s="156" t="s">
        <v>157</v>
      </c>
      <c r="G128" s="157">
        <v>0</v>
      </c>
      <c r="H128" s="158">
        <v>0</v>
      </c>
      <c r="I128" s="155" t="s">
        <v>157</v>
      </c>
      <c r="J128" s="157">
        <v>0</v>
      </c>
      <c r="K128" s="155" t="s">
        <v>157</v>
      </c>
      <c r="L128" s="157">
        <v>0</v>
      </c>
      <c r="M128" s="162">
        <v>0</v>
      </c>
      <c r="N128" s="155" t="s">
        <v>157</v>
      </c>
      <c r="O128" s="159" t="s">
        <v>157</v>
      </c>
      <c r="P128" s="160" t="s">
        <v>480</v>
      </c>
      <c r="Q128" s="157">
        <v>0</v>
      </c>
      <c r="R128" s="155" t="s">
        <v>157</v>
      </c>
      <c r="S128" s="157">
        <v>0</v>
      </c>
      <c r="T128" s="158">
        <v>0</v>
      </c>
      <c r="U128" s="161" t="s">
        <v>157</v>
      </c>
      <c r="V128" s="157">
        <v>0</v>
      </c>
      <c r="W128" s="155" t="s">
        <v>157</v>
      </c>
      <c r="X128" s="157">
        <v>0</v>
      </c>
      <c r="Y128" s="155" t="s">
        <v>157</v>
      </c>
      <c r="Z128" s="157">
        <v>0</v>
      </c>
      <c r="AA128" s="158">
        <v>0</v>
      </c>
      <c r="AB128" s="154" t="s">
        <v>157</v>
      </c>
      <c r="AC128" s="157">
        <v>0</v>
      </c>
      <c r="AD128" s="162">
        <v>0</v>
      </c>
      <c r="AE128" s="163">
        <v>0</v>
      </c>
      <c r="AF128" s="164">
        <v>0</v>
      </c>
      <c r="AG128" s="253">
        <v>621</v>
      </c>
      <c r="AH128" s="165" t="s">
        <v>157</v>
      </c>
      <c r="AI128" s="164" t="s">
        <v>157</v>
      </c>
      <c r="AJ128" s="254">
        <v>599</v>
      </c>
      <c r="AK128" s="166" t="s">
        <v>481</v>
      </c>
    </row>
    <row r="129" spans="1:37" ht="16.5" customHeight="1" thickBot="1" x14ac:dyDescent="0.35">
      <c r="A129" s="190" t="s">
        <v>216</v>
      </c>
      <c r="B129" s="252">
        <v>22008859</v>
      </c>
      <c r="C129" s="234" t="s">
        <v>887</v>
      </c>
      <c r="D129" s="234" t="s">
        <v>137</v>
      </c>
      <c r="E129" s="155" t="s">
        <v>157</v>
      </c>
      <c r="F129" s="156" t="s">
        <v>157</v>
      </c>
      <c r="G129" s="157">
        <v>0</v>
      </c>
      <c r="H129" s="158">
        <v>0</v>
      </c>
      <c r="I129" s="155" t="s">
        <v>157</v>
      </c>
      <c r="J129" s="157">
        <v>0</v>
      </c>
      <c r="K129" s="155" t="s">
        <v>157</v>
      </c>
      <c r="L129" s="157">
        <v>0</v>
      </c>
      <c r="M129" s="162">
        <v>0</v>
      </c>
      <c r="N129" s="155" t="s">
        <v>157</v>
      </c>
      <c r="O129" s="159" t="s">
        <v>157</v>
      </c>
      <c r="P129" s="160" t="s">
        <v>480</v>
      </c>
      <c r="Q129" s="157">
        <v>0</v>
      </c>
      <c r="R129" s="155" t="s">
        <v>157</v>
      </c>
      <c r="S129" s="157">
        <v>0</v>
      </c>
      <c r="T129" s="158">
        <v>0</v>
      </c>
      <c r="U129" s="161" t="s">
        <v>157</v>
      </c>
      <c r="V129" s="157">
        <v>0</v>
      </c>
      <c r="W129" s="155" t="s">
        <v>157</v>
      </c>
      <c r="X129" s="157">
        <v>0</v>
      </c>
      <c r="Y129" s="155" t="s">
        <v>157</v>
      </c>
      <c r="Z129" s="157">
        <v>0</v>
      </c>
      <c r="AA129" s="158">
        <v>0</v>
      </c>
      <c r="AB129" s="154" t="s">
        <v>157</v>
      </c>
      <c r="AC129" s="157">
        <v>0</v>
      </c>
      <c r="AD129" s="162">
        <v>0</v>
      </c>
      <c r="AE129" s="163">
        <v>0</v>
      </c>
      <c r="AF129" s="164">
        <v>0</v>
      </c>
      <c r="AG129" s="253">
        <v>621</v>
      </c>
      <c r="AH129" s="165" t="s">
        <v>157</v>
      </c>
      <c r="AI129" s="164" t="s">
        <v>157</v>
      </c>
      <c r="AJ129" s="254">
        <v>599</v>
      </c>
      <c r="AK129" s="166" t="s">
        <v>481</v>
      </c>
    </row>
    <row r="130" spans="1:37" ht="16.5" customHeight="1" thickBot="1" x14ac:dyDescent="0.35">
      <c r="A130" s="190" t="s">
        <v>216</v>
      </c>
      <c r="B130" s="256">
        <v>22008976</v>
      </c>
      <c r="C130" s="246" t="s">
        <v>821</v>
      </c>
      <c r="D130" s="246" t="s">
        <v>822</v>
      </c>
      <c r="E130" s="155" t="s">
        <v>157</v>
      </c>
      <c r="F130" s="156" t="s">
        <v>157</v>
      </c>
      <c r="G130" s="157">
        <v>0</v>
      </c>
      <c r="H130" s="158">
        <v>0</v>
      </c>
      <c r="I130" s="155" t="s">
        <v>157</v>
      </c>
      <c r="J130" s="157">
        <v>0</v>
      </c>
      <c r="K130" s="155" t="s">
        <v>157</v>
      </c>
      <c r="L130" s="157">
        <v>0</v>
      </c>
      <c r="M130" s="162">
        <v>0</v>
      </c>
      <c r="N130" s="155" t="s">
        <v>157</v>
      </c>
      <c r="O130" s="159" t="s">
        <v>157</v>
      </c>
      <c r="P130" s="160" t="s">
        <v>480</v>
      </c>
      <c r="Q130" s="157">
        <v>0</v>
      </c>
      <c r="R130" s="155" t="s">
        <v>157</v>
      </c>
      <c r="S130" s="157">
        <v>0</v>
      </c>
      <c r="T130" s="158">
        <v>0</v>
      </c>
      <c r="U130" s="161" t="s">
        <v>157</v>
      </c>
      <c r="V130" s="157">
        <v>0</v>
      </c>
      <c r="W130" s="155" t="s">
        <v>157</v>
      </c>
      <c r="X130" s="157">
        <v>0</v>
      </c>
      <c r="Y130" s="155" t="s">
        <v>157</v>
      </c>
      <c r="Z130" s="157">
        <v>0</v>
      </c>
      <c r="AA130" s="158">
        <v>0</v>
      </c>
      <c r="AB130" s="154" t="s">
        <v>157</v>
      </c>
      <c r="AC130" s="157">
        <v>0</v>
      </c>
      <c r="AD130" s="162">
        <v>0</v>
      </c>
      <c r="AE130" s="163">
        <v>0</v>
      </c>
      <c r="AF130" s="164">
        <v>0</v>
      </c>
      <c r="AG130" s="253">
        <v>621</v>
      </c>
      <c r="AH130" s="165" t="s">
        <v>157</v>
      </c>
      <c r="AI130" s="164" t="s">
        <v>157</v>
      </c>
      <c r="AJ130" s="254">
        <v>599</v>
      </c>
      <c r="AK130" s="166" t="s">
        <v>481</v>
      </c>
    </row>
    <row r="131" spans="1:37" ht="16.5" customHeight="1" thickBot="1" x14ac:dyDescent="0.35">
      <c r="A131" s="190" t="s">
        <v>216</v>
      </c>
      <c r="B131" s="252">
        <v>22009081</v>
      </c>
      <c r="C131" s="228" t="s">
        <v>373</v>
      </c>
      <c r="D131" s="228" t="s">
        <v>173</v>
      </c>
      <c r="E131" s="155" t="s">
        <v>476</v>
      </c>
      <c r="F131" s="156" t="s">
        <v>476</v>
      </c>
      <c r="G131" s="157" t="s">
        <v>476</v>
      </c>
      <c r="H131" s="158" t="s">
        <v>477</v>
      </c>
      <c r="I131" s="155" t="s">
        <v>476</v>
      </c>
      <c r="J131" s="157" t="s">
        <v>476</v>
      </c>
      <c r="K131" s="155" t="s">
        <v>476</v>
      </c>
      <c r="L131" s="157" t="s">
        <v>476</v>
      </c>
      <c r="M131" s="158" t="s">
        <v>477</v>
      </c>
      <c r="N131" s="155" t="s">
        <v>476</v>
      </c>
      <c r="O131" s="159" t="s">
        <v>476</v>
      </c>
      <c r="P131" s="160">
        <v>0</v>
      </c>
      <c r="Q131" s="157" t="s">
        <v>476</v>
      </c>
      <c r="R131" s="155" t="s">
        <v>476</v>
      </c>
      <c r="S131" s="157" t="s">
        <v>476</v>
      </c>
      <c r="T131" s="158" t="s">
        <v>477</v>
      </c>
      <c r="U131" s="161" t="s">
        <v>476</v>
      </c>
      <c r="V131" s="157" t="s">
        <v>476</v>
      </c>
      <c r="W131" s="155" t="s">
        <v>476</v>
      </c>
      <c r="X131" s="157" t="s">
        <v>476</v>
      </c>
      <c r="Y131" s="155" t="s">
        <v>476</v>
      </c>
      <c r="Z131" s="157" t="s">
        <v>476</v>
      </c>
      <c r="AA131" s="158" t="s">
        <v>477</v>
      </c>
      <c r="AB131" s="154" t="s">
        <v>476</v>
      </c>
      <c r="AC131" s="157" t="s">
        <v>476</v>
      </c>
      <c r="AD131" s="162" t="s">
        <v>477</v>
      </c>
      <c r="AE131" s="163" t="s">
        <v>477</v>
      </c>
      <c r="AF131" s="164" t="s">
        <v>477</v>
      </c>
      <c r="AG131" s="253">
        <v>611</v>
      </c>
      <c r="AH131" s="165" t="s">
        <v>477</v>
      </c>
      <c r="AI131" s="164" t="s">
        <v>477</v>
      </c>
      <c r="AJ131" s="254">
        <v>599</v>
      </c>
      <c r="AK131" s="166" t="s">
        <v>477</v>
      </c>
    </row>
    <row r="132" spans="1:37" ht="16.5" customHeight="1" thickBot="1" x14ac:dyDescent="0.35">
      <c r="A132" s="190" t="s">
        <v>216</v>
      </c>
      <c r="B132" s="252">
        <v>22009082</v>
      </c>
      <c r="C132" s="236" t="s">
        <v>325</v>
      </c>
      <c r="D132" s="236" t="s">
        <v>131</v>
      </c>
      <c r="E132" s="155" t="s">
        <v>476</v>
      </c>
      <c r="F132" s="156" t="s">
        <v>476</v>
      </c>
      <c r="G132" s="157" t="s">
        <v>476</v>
      </c>
      <c r="H132" s="158" t="s">
        <v>477</v>
      </c>
      <c r="I132" s="155" t="s">
        <v>476</v>
      </c>
      <c r="J132" s="157" t="s">
        <v>476</v>
      </c>
      <c r="K132" s="155" t="s">
        <v>476</v>
      </c>
      <c r="L132" s="157" t="s">
        <v>476</v>
      </c>
      <c r="M132" s="158" t="s">
        <v>477</v>
      </c>
      <c r="N132" s="155" t="s">
        <v>476</v>
      </c>
      <c r="O132" s="159" t="s">
        <v>476</v>
      </c>
      <c r="P132" s="160">
        <v>0</v>
      </c>
      <c r="Q132" s="157" t="s">
        <v>476</v>
      </c>
      <c r="R132" s="155" t="s">
        <v>476</v>
      </c>
      <c r="S132" s="157" t="s">
        <v>476</v>
      </c>
      <c r="T132" s="158" t="s">
        <v>477</v>
      </c>
      <c r="U132" s="161" t="s">
        <v>476</v>
      </c>
      <c r="V132" s="157" t="s">
        <v>476</v>
      </c>
      <c r="W132" s="155" t="s">
        <v>476</v>
      </c>
      <c r="X132" s="157" t="s">
        <v>476</v>
      </c>
      <c r="Y132" s="155" t="s">
        <v>476</v>
      </c>
      <c r="Z132" s="157" t="s">
        <v>476</v>
      </c>
      <c r="AA132" s="158" t="s">
        <v>477</v>
      </c>
      <c r="AB132" s="154" t="s">
        <v>476</v>
      </c>
      <c r="AC132" s="157" t="s">
        <v>476</v>
      </c>
      <c r="AD132" s="162" t="s">
        <v>477</v>
      </c>
      <c r="AE132" s="163" t="s">
        <v>477</v>
      </c>
      <c r="AF132" s="164" t="s">
        <v>477</v>
      </c>
      <c r="AG132" s="253">
        <v>611</v>
      </c>
      <c r="AH132" s="165" t="s">
        <v>477</v>
      </c>
      <c r="AI132" s="164" t="s">
        <v>477</v>
      </c>
      <c r="AJ132" s="254">
        <v>599</v>
      </c>
      <c r="AK132" s="166" t="s">
        <v>477</v>
      </c>
    </row>
    <row r="133" spans="1:37" ht="16.5" customHeight="1" thickBot="1" x14ac:dyDescent="0.35">
      <c r="A133" s="190" t="s">
        <v>53</v>
      </c>
      <c r="B133" s="252">
        <v>22009118</v>
      </c>
      <c r="C133" s="232" t="s">
        <v>1096</v>
      </c>
      <c r="D133" s="232" t="s">
        <v>372</v>
      </c>
      <c r="E133" s="155">
        <v>15</v>
      </c>
      <c r="F133" s="156">
        <v>17</v>
      </c>
      <c r="G133" s="157">
        <v>15</v>
      </c>
      <c r="H133" s="158">
        <v>15</v>
      </c>
      <c r="I133" s="155">
        <v>3.58</v>
      </c>
      <c r="J133" s="157">
        <v>15</v>
      </c>
      <c r="K133" s="155">
        <v>7.5</v>
      </c>
      <c r="L133" s="157">
        <v>12</v>
      </c>
      <c r="M133" s="158">
        <v>13.5</v>
      </c>
      <c r="N133" s="155">
        <v>29</v>
      </c>
      <c r="O133" s="159">
        <v>55</v>
      </c>
      <c r="P133" s="160">
        <v>0.52727272727272723</v>
      </c>
      <c r="Q133" s="157">
        <v>5</v>
      </c>
      <c r="R133" s="155">
        <v>38</v>
      </c>
      <c r="S133" s="157">
        <v>7</v>
      </c>
      <c r="T133" s="158">
        <v>12</v>
      </c>
      <c r="U133" s="161">
        <v>26.05</v>
      </c>
      <c r="V133" s="157">
        <v>5.75</v>
      </c>
      <c r="W133" s="155">
        <v>-8</v>
      </c>
      <c r="X133" s="157">
        <v>1</v>
      </c>
      <c r="Y133" s="155">
        <v>7</v>
      </c>
      <c r="Z133" s="157">
        <v>1.5</v>
      </c>
      <c r="AA133" s="158">
        <v>8.25</v>
      </c>
      <c r="AB133" s="154">
        <v>44.59</v>
      </c>
      <c r="AC133" s="157">
        <v>11</v>
      </c>
      <c r="AD133" s="162">
        <v>11</v>
      </c>
      <c r="AE133" s="163">
        <v>11.95</v>
      </c>
      <c r="AF133" s="164">
        <v>11.95</v>
      </c>
      <c r="AG133" s="253">
        <v>201</v>
      </c>
      <c r="AH133" s="165">
        <v>12.888999999999999</v>
      </c>
      <c r="AI133" s="164">
        <v>12.888999999999999</v>
      </c>
      <c r="AJ133" s="254">
        <v>15</v>
      </c>
      <c r="AK133" s="166">
        <v>12.419499999999999</v>
      </c>
    </row>
    <row r="134" spans="1:37" ht="16.5" customHeight="1" thickBot="1" x14ac:dyDescent="0.35">
      <c r="A134" s="190" t="s">
        <v>53</v>
      </c>
      <c r="B134" s="252">
        <v>22009293</v>
      </c>
      <c r="C134" s="248" t="s">
        <v>298</v>
      </c>
      <c r="D134" s="248" t="s">
        <v>208</v>
      </c>
      <c r="E134" s="155" t="s">
        <v>215</v>
      </c>
      <c r="F134" s="156" t="s">
        <v>215</v>
      </c>
      <c r="G134" s="157" t="s">
        <v>215</v>
      </c>
      <c r="H134" s="158" t="s">
        <v>215</v>
      </c>
      <c r="I134" s="155" t="s">
        <v>215</v>
      </c>
      <c r="J134" s="157" t="s">
        <v>215</v>
      </c>
      <c r="K134" s="155" t="s">
        <v>215</v>
      </c>
      <c r="L134" s="157" t="s">
        <v>215</v>
      </c>
      <c r="M134" s="158" t="s">
        <v>215</v>
      </c>
      <c r="N134" s="155">
        <v>46</v>
      </c>
      <c r="O134" s="159">
        <v>64</v>
      </c>
      <c r="P134" s="160">
        <v>0.71875</v>
      </c>
      <c r="Q134" s="157">
        <v>6.5</v>
      </c>
      <c r="R134" s="155" t="s">
        <v>215</v>
      </c>
      <c r="S134" s="157" t="s">
        <v>215</v>
      </c>
      <c r="T134" s="158">
        <v>13</v>
      </c>
      <c r="U134" s="161" t="s">
        <v>215</v>
      </c>
      <c r="V134" s="157" t="s">
        <v>215</v>
      </c>
      <c r="W134" s="155" t="s">
        <v>215</v>
      </c>
      <c r="X134" s="157" t="s">
        <v>215</v>
      </c>
      <c r="Y134" s="155" t="s">
        <v>215</v>
      </c>
      <c r="Z134" s="157" t="s">
        <v>215</v>
      </c>
      <c r="AA134" s="158" t="s">
        <v>215</v>
      </c>
      <c r="AB134" s="154" t="s">
        <v>215</v>
      </c>
      <c r="AC134" s="157" t="s">
        <v>215</v>
      </c>
      <c r="AD134" s="162" t="s">
        <v>215</v>
      </c>
      <c r="AE134" s="163">
        <v>13</v>
      </c>
      <c r="AF134" s="164">
        <v>13</v>
      </c>
      <c r="AG134" s="253">
        <v>76</v>
      </c>
      <c r="AH134" s="165">
        <v>9.7780000000000005</v>
      </c>
      <c r="AI134" s="164">
        <v>9.7780000000000005</v>
      </c>
      <c r="AJ134" s="254">
        <v>162</v>
      </c>
      <c r="AK134" s="166">
        <v>11.388999999999999</v>
      </c>
    </row>
    <row r="135" spans="1:37" ht="16.5" customHeight="1" thickBot="1" x14ac:dyDescent="0.35">
      <c r="A135" s="190" t="s">
        <v>216</v>
      </c>
      <c r="B135" s="252">
        <v>22009343</v>
      </c>
      <c r="C135" s="228" t="s">
        <v>360</v>
      </c>
      <c r="D135" s="228" t="s">
        <v>361</v>
      </c>
      <c r="E135" s="155" t="s">
        <v>476</v>
      </c>
      <c r="F135" s="156" t="s">
        <v>476</v>
      </c>
      <c r="G135" s="157" t="s">
        <v>476</v>
      </c>
      <c r="H135" s="158" t="s">
        <v>477</v>
      </c>
      <c r="I135" s="155" t="s">
        <v>476</v>
      </c>
      <c r="J135" s="157" t="s">
        <v>476</v>
      </c>
      <c r="K135" s="155" t="s">
        <v>476</v>
      </c>
      <c r="L135" s="157" t="s">
        <v>476</v>
      </c>
      <c r="M135" s="158" t="s">
        <v>477</v>
      </c>
      <c r="N135" s="155" t="s">
        <v>476</v>
      </c>
      <c r="O135" s="159" t="s">
        <v>476</v>
      </c>
      <c r="P135" s="160">
        <v>0</v>
      </c>
      <c r="Q135" s="157" t="s">
        <v>476</v>
      </c>
      <c r="R135" s="155" t="s">
        <v>476</v>
      </c>
      <c r="S135" s="157" t="s">
        <v>476</v>
      </c>
      <c r="T135" s="158" t="s">
        <v>477</v>
      </c>
      <c r="U135" s="161" t="s">
        <v>476</v>
      </c>
      <c r="V135" s="157" t="s">
        <v>476</v>
      </c>
      <c r="W135" s="155" t="s">
        <v>476</v>
      </c>
      <c r="X135" s="157" t="s">
        <v>476</v>
      </c>
      <c r="Y135" s="155" t="s">
        <v>476</v>
      </c>
      <c r="Z135" s="157" t="s">
        <v>476</v>
      </c>
      <c r="AA135" s="158" t="s">
        <v>477</v>
      </c>
      <c r="AB135" s="154" t="s">
        <v>476</v>
      </c>
      <c r="AC135" s="157" t="s">
        <v>476</v>
      </c>
      <c r="AD135" s="162" t="s">
        <v>477</v>
      </c>
      <c r="AE135" s="163">
        <v>11.15</v>
      </c>
      <c r="AF135" s="164">
        <v>11.15</v>
      </c>
      <c r="AG135" s="253">
        <v>300</v>
      </c>
      <c r="AH135" s="165">
        <v>8</v>
      </c>
      <c r="AI135" s="164">
        <v>8</v>
      </c>
      <c r="AJ135" s="254">
        <v>331</v>
      </c>
      <c r="AK135" s="166">
        <v>9.5749999999999993</v>
      </c>
    </row>
    <row r="136" spans="1:37" ht="16.5" customHeight="1" thickBot="1" x14ac:dyDescent="0.35">
      <c r="A136" s="190" t="s">
        <v>216</v>
      </c>
      <c r="B136" s="252">
        <v>22009399</v>
      </c>
      <c r="C136" s="236" t="s">
        <v>306</v>
      </c>
      <c r="D136" s="236" t="s">
        <v>134</v>
      </c>
      <c r="E136" s="155" t="s">
        <v>476</v>
      </c>
      <c r="F136" s="156" t="s">
        <v>476</v>
      </c>
      <c r="G136" s="157" t="s">
        <v>476</v>
      </c>
      <c r="H136" s="158" t="s">
        <v>477</v>
      </c>
      <c r="I136" s="155" t="s">
        <v>476</v>
      </c>
      <c r="J136" s="157" t="s">
        <v>476</v>
      </c>
      <c r="K136" s="155" t="s">
        <v>476</v>
      </c>
      <c r="L136" s="157" t="s">
        <v>476</v>
      </c>
      <c r="M136" s="158" t="s">
        <v>477</v>
      </c>
      <c r="N136" s="155" t="s">
        <v>476</v>
      </c>
      <c r="O136" s="159" t="s">
        <v>476</v>
      </c>
      <c r="P136" s="160">
        <v>0</v>
      </c>
      <c r="Q136" s="157" t="s">
        <v>476</v>
      </c>
      <c r="R136" s="155" t="s">
        <v>476</v>
      </c>
      <c r="S136" s="157" t="s">
        <v>476</v>
      </c>
      <c r="T136" s="158" t="s">
        <v>477</v>
      </c>
      <c r="U136" s="161" t="s">
        <v>476</v>
      </c>
      <c r="V136" s="157" t="s">
        <v>476</v>
      </c>
      <c r="W136" s="155" t="s">
        <v>476</v>
      </c>
      <c r="X136" s="157" t="s">
        <v>476</v>
      </c>
      <c r="Y136" s="155" t="s">
        <v>476</v>
      </c>
      <c r="Z136" s="157" t="s">
        <v>476</v>
      </c>
      <c r="AA136" s="158" t="s">
        <v>477</v>
      </c>
      <c r="AB136" s="154" t="s">
        <v>476</v>
      </c>
      <c r="AC136" s="157" t="s">
        <v>476</v>
      </c>
      <c r="AD136" s="162" t="s">
        <v>477</v>
      </c>
      <c r="AE136" s="163" t="s">
        <v>477</v>
      </c>
      <c r="AF136" s="164" t="s">
        <v>477</v>
      </c>
      <c r="AG136" s="253">
        <v>611</v>
      </c>
      <c r="AH136" s="165" t="s">
        <v>477</v>
      </c>
      <c r="AI136" s="164" t="s">
        <v>477</v>
      </c>
      <c r="AJ136" s="254">
        <v>599</v>
      </c>
      <c r="AK136" s="166" t="s">
        <v>477</v>
      </c>
    </row>
    <row r="137" spans="1:37" ht="16.5" customHeight="1" thickBot="1" x14ac:dyDescent="0.35">
      <c r="A137" s="190" t="s">
        <v>53</v>
      </c>
      <c r="B137" s="252">
        <v>22009423</v>
      </c>
      <c r="C137" s="230" t="s">
        <v>374</v>
      </c>
      <c r="D137" s="230" t="s">
        <v>375</v>
      </c>
      <c r="E137" s="155" t="s">
        <v>476</v>
      </c>
      <c r="F137" s="156" t="s">
        <v>476</v>
      </c>
      <c r="G137" s="157" t="s">
        <v>476</v>
      </c>
      <c r="H137" s="158" t="s">
        <v>477</v>
      </c>
      <c r="I137" s="155" t="s">
        <v>476</v>
      </c>
      <c r="J137" s="157" t="s">
        <v>476</v>
      </c>
      <c r="K137" s="155" t="s">
        <v>476</v>
      </c>
      <c r="L137" s="157" t="s">
        <v>476</v>
      </c>
      <c r="M137" s="158" t="s">
        <v>477</v>
      </c>
      <c r="N137" s="155" t="s">
        <v>476</v>
      </c>
      <c r="O137" s="159" t="s">
        <v>476</v>
      </c>
      <c r="P137" s="160">
        <v>0</v>
      </c>
      <c r="Q137" s="157" t="s">
        <v>476</v>
      </c>
      <c r="R137" s="155" t="s">
        <v>476</v>
      </c>
      <c r="S137" s="157" t="s">
        <v>476</v>
      </c>
      <c r="T137" s="158" t="s">
        <v>477</v>
      </c>
      <c r="U137" s="161" t="s">
        <v>476</v>
      </c>
      <c r="V137" s="157" t="s">
        <v>476</v>
      </c>
      <c r="W137" s="155" t="s">
        <v>476</v>
      </c>
      <c r="X137" s="157" t="s">
        <v>476</v>
      </c>
      <c r="Y137" s="155" t="s">
        <v>476</v>
      </c>
      <c r="Z137" s="157" t="s">
        <v>476</v>
      </c>
      <c r="AA137" s="158" t="s">
        <v>477</v>
      </c>
      <c r="AB137" s="154" t="s">
        <v>476</v>
      </c>
      <c r="AC137" s="157" t="s">
        <v>476</v>
      </c>
      <c r="AD137" s="162" t="s">
        <v>477</v>
      </c>
      <c r="AE137" s="163">
        <v>10.050000000000001</v>
      </c>
      <c r="AF137" s="164">
        <v>10.050000000000001</v>
      </c>
      <c r="AG137" s="253">
        <v>429</v>
      </c>
      <c r="AH137" s="165">
        <v>8.8889999999999993</v>
      </c>
      <c r="AI137" s="164">
        <v>8.8889999999999993</v>
      </c>
      <c r="AJ137" s="254">
        <v>231</v>
      </c>
      <c r="AK137" s="166">
        <v>9.4695</v>
      </c>
    </row>
    <row r="138" spans="1:37" ht="16.5" customHeight="1" thickBot="1" x14ac:dyDescent="0.35">
      <c r="A138" s="190" t="s">
        <v>216</v>
      </c>
      <c r="B138" s="252">
        <v>22009593</v>
      </c>
      <c r="C138" s="230" t="s">
        <v>321</v>
      </c>
      <c r="D138" s="230" t="s">
        <v>36</v>
      </c>
      <c r="E138" s="155" t="s">
        <v>476</v>
      </c>
      <c r="F138" s="156" t="s">
        <v>476</v>
      </c>
      <c r="G138" s="157" t="s">
        <v>476</v>
      </c>
      <c r="H138" s="158" t="s">
        <v>477</v>
      </c>
      <c r="I138" s="155" t="s">
        <v>476</v>
      </c>
      <c r="J138" s="157" t="s">
        <v>476</v>
      </c>
      <c r="K138" s="155" t="s">
        <v>476</v>
      </c>
      <c r="L138" s="157" t="s">
        <v>476</v>
      </c>
      <c r="M138" s="158" t="s">
        <v>477</v>
      </c>
      <c r="N138" s="155" t="s">
        <v>476</v>
      </c>
      <c r="O138" s="159" t="s">
        <v>476</v>
      </c>
      <c r="P138" s="160">
        <v>0</v>
      </c>
      <c r="Q138" s="157" t="s">
        <v>476</v>
      </c>
      <c r="R138" s="155" t="s">
        <v>476</v>
      </c>
      <c r="S138" s="157" t="s">
        <v>476</v>
      </c>
      <c r="T138" s="158" t="s">
        <v>477</v>
      </c>
      <c r="U138" s="161" t="s">
        <v>476</v>
      </c>
      <c r="V138" s="157" t="s">
        <v>476</v>
      </c>
      <c r="W138" s="155" t="s">
        <v>476</v>
      </c>
      <c r="X138" s="157" t="s">
        <v>476</v>
      </c>
      <c r="Y138" s="155" t="s">
        <v>476</v>
      </c>
      <c r="Z138" s="157" t="s">
        <v>476</v>
      </c>
      <c r="AA138" s="158" t="s">
        <v>477</v>
      </c>
      <c r="AB138" s="154" t="s">
        <v>476</v>
      </c>
      <c r="AC138" s="157" t="s">
        <v>476</v>
      </c>
      <c r="AD138" s="162" t="s">
        <v>477</v>
      </c>
      <c r="AE138" s="163">
        <v>14.1</v>
      </c>
      <c r="AF138" s="164">
        <v>14.1</v>
      </c>
      <c r="AG138" s="253">
        <v>17</v>
      </c>
      <c r="AH138" s="165">
        <v>7.556</v>
      </c>
      <c r="AI138" s="164">
        <v>7.556</v>
      </c>
      <c r="AJ138" s="254">
        <v>384</v>
      </c>
      <c r="AK138" s="166">
        <v>10.827999999999999</v>
      </c>
    </row>
    <row r="139" spans="1:37" ht="16.5" customHeight="1" thickBot="1" x14ac:dyDescent="0.35">
      <c r="A139" s="190" t="s">
        <v>53</v>
      </c>
      <c r="B139" s="252">
        <v>22009622</v>
      </c>
      <c r="C139" s="230" t="s">
        <v>196</v>
      </c>
      <c r="D139" s="230" t="s">
        <v>141</v>
      </c>
      <c r="E139" s="155">
        <v>10</v>
      </c>
      <c r="F139" s="156">
        <v>14.5</v>
      </c>
      <c r="G139" s="157">
        <v>10</v>
      </c>
      <c r="H139" s="158">
        <v>10</v>
      </c>
      <c r="I139" s="155">
        <v>3.48</v>
      </c>
      <c r="J139" s="157">
        <v>17</v>
      </c>
      <c r="K139" s="155">
        <v>7.62</v>
      </c>
      <c r="L139" s="157">
        <v>12</v>
      </c>
      <c r="M139" s="158">
        <v>14.5</v>
      </c>
      <c r="N139" s="155">
        <v>36</v>
      </c>
      <c r="O139" s="159">
        <v>62</v>
      </c>
      <c r="P139" s="160">
        <v>0.58064516129032262</v>
      </c>
      <c r="Q139" s="157">
        <v>5.5</v>
      </c>
      <c r="R139" s="155">
        <v>32.6</v>
      </c>
      <c r="S139" s="157">
        <v>5.5</v>
      </c>
      <c r="T139" s="158">
        <v>11</v>
      </c>
      <c r="U139" s="161">
        <v>26.4</v>
      </c>
      <c r="V139" s="157">
        <v>5.75</v>
      </c>
      <c r="W139" s="155">
        <v>-12.5</v>
      </c>
      <c r="X139" s="157">
        <v>0.5</v>
      </c>
      <c r="Y139" s="155">
        <v>8</v>
      </c>
      <c r="Z139" s="157">
        <v>1</v>
      </c>
      <c r="AA139" s="158">
        <v>7.25</v>
      </c>
      <c r="AB139" s="154">
        <v>52.31</v>
      </c>
      <c r="AC139" s="157">
        <v>8</v>
      </c>
      <c r="AD139" s="162">
        <v>8</v>
      </c>
      <c r="AE139" s="163">
        <v>10.15</v>
      </c>
      <c r="AF139" s="164">
        <v>10.15</v>
      </c>
      <c r="AG139" s="253">
        <v>413</v>
      </c>
      <c r="AH139" s="165">
        <v>8.4440000000000008</v>
      </c>
      <c r="AI139" s="164">
        <v>8.4440000000000008</v>
      </c>
      <c r="AJ139" s="254">
        <v>274</v>
      </c>
      <c r="AK139" s="166">
        <v>9.2970000000000006</v>
      </c>
    </row>
    <row r="140" spans="1:37" ht="16.5" customHeight="1" thickBot="1" x14ac:dyDescent="0.35">
      <c r="A140" s="190" t="s">
        <v>53</v>
      </c>
      <c r="B140" s="252">
        <v>22009681</v>
      </c>
      <c r="C140" s="234" t="s">
        <v>418</v>
      </c>
      <c r="D140" s="234" t="s">
        <v>74</v>
      </c>
      <c r="E140" s="155" t="s">
        <v>476</v>
      </c>
      <c r="F140" s="156" t="s">
        <v>476</v>
      </c>
      <c r="G140" s="157" t="s">
        <v>476</v>
      </c>
      <c r="H140" s="158" t="s">
        <v>477</v>
      </c>
      <c r="I140" s="155" t="s">
        <v>476</v>
      </c>
      <c r="J140" s="157" t="s">
        <v>476</v>
      </c>
      <c r="K140" s="155" t="s">
        <v>476</v>
      </c>
      <c r="L140" s="157" t="s">
        <v>476</v>
      </c>
      <c r="M140" s="158" t="s">
        <v>477</v>
      </c>
      <c r="N140" s="155" t="s">
        <v>476</v>
      </c>
      <c r="O140" s="159" t="s">
        <v>476</v>
      </c>
      <c r="P140" s="160">
        <v>0</v>
      </c>
      <c r="Q140" s="157" t="s">
        <v>476</v>
      </c>
      <c r="R140" s="155" t="s">
        <v>476</v>
      </c>
      <c r="S140" s="157" t="s">
        <v>476</v>
      </c>
      <c r="T140" s="158" t="s">
        <v>477</v>
      </c>
      <c r="U140" s="161" t="s">
        <v>476</v>
      </c>
      <c r="V140" s="157" t="s">
        <v>476</v>
      </c>
      <c r="W140" s="155" t="s">
        <v>476</v>
      </c>
      <c r="X140" s="157" t="s">
        <v>476</v>
      </c>
      <c r="Y140" s="155" t="s">
        <v>476</v>
      </c>
      <c r="Z140" s="157" t="s">
        <v>476</v>
      </c>
      <c r="AA140" s="158" t="s">
        <v>477</v>
      </c>
      <c r="AB140" s="154" t="s">
        <v>476</v>
      </c>
      <c r="AC140" s="157" t="s">
        <v>476</v>
      </c>
      <c r="AD140" s="162" t="s">
        <v>477</v>
      </c>
      <c r="AE140" s="163">
        <v>12.15</v>
      </c>
      <c r="AF140" s="164">
        <v>12.15</v>
      </c>
      <c r="AG140" s="253">
        <v>171</v>
      </c>
      <c r="AH140" s="165" t="s">
        <v>157</v>
      </c>
      <c r="AI140" s="164" t="s">
        <v>157</v>
      </c>
      <c r="AJ140" s="254">
        <v>599</v>
      </c>
      <c r="AK140" s="166" t="s">
        <v>481</v>
      </c>
    </row>
    <row r="141" spans="1:37" ht="16.5" customHeight="1" thickBot="1" x14ac:dyDescent="0.35">
      <c r="A141" s="190" t="s">
        <v>216</v>
      </c>
      <c r="B141" s="252">
        <v>22009683</v>
      </c>
      <c r="C141" s="231" t="s">
        <v>207</v>
      </c>
      <c r="D141" s="231" t="s">
        <v>401</v>
      </c>
      <c r="E141" s="155" t="s">
        <v>476</v>
      </c>
      <c r="F141" s="156" t="s">
        <v>476</v>
      </c>
      <c r="G141" s="157" t="s">
        <v>476</v>
      </c>
      <c r="H141" s="158" t="s">
        <v>477</v>
      </c>
      <c r="I141" s="155" t="s">
        <v>476</v>
      </c>
      <c r="J141" s="157" t="s">
        <v>476</v>
      </c>
      <c r="K141" s="155" t="s">
        <v>476</v>
      </c>
      <c r="L141" s="157" t="s">
        <v>476</v>
      </c>
      <c r="M141" s="158" t="s">
        <v>477</v>
      </c>
      <c r="N141" s="155" t="s">
        <v>476</v>
      </c>
      <c r="O141" s="159" t="s">
        <v>476</v>
      </c>
      <c r="P141" s="160">
        <v>0</v>
      </c>
      <c r="Q141" s="157" t="s">
        <v>476</v>
      </c>
      <c r="R141" s="155" t="s">
        <v>476</v>
      </c>
      <c r="S141" s="157" t="s">
        <v>476</v>
      </c>
      <c r="T141" s="158" t="s">
        <v>477</v>
      </c>
      <c r="U141" s="161" t="s">
        <v>476</v>
      </c>
      <c r="V141" s="157" t="s">
        <v>476</v>
      </c>
      <c r="W141" s="155" t="s">
        <v>476</v>
      </c>
      <c r="X141" s="157" t="s">
        <v>476</v>
      </c>
      <c r="Y141" s="155" t="s">
        <v>476</v>
      </c>
      <c r="Z141" s="157" t="s">
        <v>476</v>
      </c>
      <c r="AA141" s="158" t="s">
        <v>477</v>
      </c>
      <c r="AB141" s="154" t="s">
        <v>476</v>
      </c>
      <c r="AC141" s="157" t="s">
        <v>476</v>
      </c>
      <c r="AD141" s="162" t="s">
        <v>477</v>
      </c>
      <c r="AE141" s="163">
        <v>10.35</v>
      </c>
      <c r="AF141" s="164">
        <v>10.35</v>
      </c>
      <c r="AG141" s="253">
        <v>396</v>
      </c>
      <c r="AH141" s="165">
        <v>6.6669999999999998</v>
      </c>
      <c r="AI141" s="164">
        <v>6.6669999999999998</v>
      </c>
      <c r="AJ141" s="254">
        <v>483</v>
      </c>
      <c r="AK141" s="166">
        <v>8.5084999999999997</v>
      </c>
    </row>
    <row r="142" spans="1:37" ht="16.5" customHeight="1" thickBot="1" x14ac:dyDescent="0.35">
      <c r="A142" s="190" t="s">
        <v>53</v>
      </c>
      <c r="B142" s="252">
        <v>22009690</v>
      </c>
      <c r="C142" s="245" t="s">
        <v>266</v>
      </c>
      <c r="D142" s="245" t="s">
        <v>267</v>
      </c>
      <c r="E142" s="155" t="s">
        <v>476</v>
      </c>
      <c r="F142" s="156" t="s">
        <v>476</v>
      </c>
      <c r="G142" s="157" t="s">
        <v>476</v>
      </c>
      <c r="H142" s="158" t="s">
        <v>477</v>
      </c>
      <c r="I142" s="155" t="s">
        <v>476</v>
      </c>
      <c r="J142" s="157" t="s">
        <v>476</v>
      </c>
      <c r="K142" s="155" t="s">
        <v>476</v>
      </c>
      <c r="L142" s="157" t="s">
        <v>476</v>
      </c>
      <c r="M142" s="158" t="s">
        <v>477</v>
      </c>
      <c r="N142" s="155" t="s">
        <v>476</v>
      </c>
      <c r="O142" s="159" t="s">
        <v>476</v>
      </c>
      <c r="P142" s="160">
        <v>0</v>
      </c>
      <c r="Q142" s="157" t="s">
        <v>476</v>
      </c>
      <c r="R142" s="155" t="s">
        <v>476</v>
      </c>
      <c r="S142" s="157" t="s">
        <v>476</v>
      </c>
      <c r="T142" s="158" t="s">
        <v>477</v>
      </c>
      <c r="U142" s="161" t="s">
        <v>476</v>
      </c>
      <c r="V142" s="157" t="s">
        <v>476</v>
      </c>
      <c r="W142" s="155" t="s">
        <v>476</v>
      </c>
      <c r="X142" s="157" t="s">
        <v>476</v>
      </c>
      <c r="Y142" s="155" t="s">
        <v>476</v>
      </c>
      <c r="Z142" s="157" t="s">
        <v>476</v>
      </c>
      <c r="AA142" s="158" t="s">
        <v>477</v>
      </c>
      <c r="AB142" s="154" t="s">
        <v>476</v>
      </c>
      <c r="AC142" s="157" t="s">
        <v>476</v>
      </c>
      <c r="AD142" s="162" t="s">
        <v>477</v>
      </c>
      <c r="AE142" s="163">
        <v>11.5</v>
      </c>
      <c r="AF142" s="164">
        <v>11.5</v>
      </c>
      <c r="AG142" s="253">
        <v>260</v>
      </c>
      <c r="AH142" s="165">
        <v>6.6669999999999998</v>
      </c>
      <c r="AI142" s="164">
        <v>6.6669999999999998</v>
      </c>
      <c r="AJ142" s="254">
        <v>483</v>
      </c>
      <c r="AK142" s="166">
        <v>9.0835000000000008</v>
      </c>
    </row>
    <row r="143" spans="1:37" ht="16.5" customHeight="1" thickBot="1" x14ac:dyDescent="0.35">
      <c r="A143" s="190" t="s">
        <v>216</v>
      </c>
      <c r="B143" s="252">
        <v>22009700</v>
      </c>
      <c r="C143" s="229" t="s">
        <v>271</v>
      </c>
      <c r="D143" s="229" t="s">
        <v>117</v>
      </c>
      <c r="E143" s="155" t="s">
        <v>476</v>
      </c>
      <c r="F143" s="156" t="s">
        <v>476</v>
      </c>
      <c r="G143" s="157" t="s">
        <v>476</v>
      </c>
      <c r="H143" s="158" t="s">
        <v>477</v>
      </c>
      <c r="I143" s="155" t="s">
        <v>476</v>
      </c>
      <c r="J143" s="157" t="s">
        <v>476</v>
      </c>
      <c r="K143" s="155" t="s">
        <v>476</v>
      </c>
      <c r="L143" s="157" t="s">
        <v>476</v>
      </c>
      <c r="M143" s="158" t="s">
        <v>477</v>
      </c>
      <c r="N143" s="155" t="s">
        <v>476</v>
      </c>
      <c r="O143" s="159" t="s">
        <v>476</v>
      </c>
      <c r="P143" s="160">
        <v>0</v>
      </c>
      <c r="Q143" s="157" t="s">
        <v>476</v>
      </c>
      <c r="R143" s="155" t="s">
        <v>476</v>
      </c>
      <c r="S143" s="157" t="s">
        <v>476</v>
      </c>
      <c r="T143" s="158" t="s">
        <v>477</v>
      </c>
      <c r="U143" s="161" t="s">
        <v>476</v>
      </c>
      <c r="V143" s="157" t="s">
        <v>476</v>
      </c>
      <c r="W143" s="155" t="s">
        <v>476</v>
      </c>
      <c r="X143" s="157" t="s">
        <v>476</v>
      </c>
      <c r="Y143" s="155" t="s">
        <v>476</v>
      </c>
      <c r="Z143" s="157" t="s">
        <v>476</v>
      </c>
      <c r="AA143" s="158" t="s">
        <v>477</v>
      </c>
      <c r="AB143" s="154" t="s">
        <v>476</v>
      </c>
      <c r="AC143" s="157" t="s">
        <v>476</v>
      </c>
      <c r="AD143" s="162" t="s">
        <v>477</v>
      </c>
      <c r="AE143" s="163">
        <v>10.5</v>
      </c>
      <c r="AF143" s="164">
        <v>10.5</v>
      </c>
      <c r="AG143" s="253">
        <v>378</v>
      </c>
      <c r="AH143" s="165">
        <v>9.7780000000000005</v>
      </c>
      <c r="AI143" s="164">
        <v>9.7780000000000005</v>
      </c>
      <c r="AJ143" s="254">
        <v>162</v>
      </c>
      <c r="AK143" s="166">
        <v>10.138999999999999</v>
      </c>
    </row>
    <row r="144" spans="1:37" ht="16.5" customHeight="1" thickBot="1" x14ac:dyDescent="0.35">
      <c r="A144" s="190" t="s">
        <v>216</v>
      </c>
      <c r="B144" s="252">
        <v>22009745</v>
      </c>
      <c r="C144" s="233" t="s">
        <v>394</v>
      </c>
      <c r="D144" s="233" t="s">
        <v>153</v>
      </c>
      <c r="E144" s="155" t="s">
        <v>157</v>
      </c>
      <c r="F144" s="156" t="s">
        <v>157</v>
      </c>
      <c r="G144" s="157">
        <v>0</v>
      </c>
      <c r="H144" s="158">
        <v>0</v>
      </c>
      <c r="I144" s="155" t="s">
        <v>157</v>
      </c>
      <c r="J144" s="157">
        <v>0</v>
      </c>
      <c r="K144" s="155" t="s">
        <v>157</v>
      </c>
      <c r="L144" s="157">
        <v>0</v>
      </c>
      <c r="M144" s="158">
        <v>0</v>
      </c>
      <c r="N144" s="155" t="s">
        <v>157</v>
      </c>
      <c r="O144" s="159" t="s">
        <v>157</v>
      </c>
      <c r="P144" s="160" t="s">
        <v>480</v>
      </c>
      <c r="Q144" s="157">
        <v>0</v>
      </c>
      <c r="R144" s="155" t="s">
        <v>157</v>
      </c>
      <c r="S144" s="157">
        <v>0</v>
      </c>
      <c r="T144" s="158">
        <v>0</v>
      </c>
      <c r="U144" s="161" t="s">
        <v>157</v>
      </c>
      <c r="V144" s="157">
        <v>0</v>
      </c>
      <c r="W144" s="155" t="s">
        <v>157</v>
      </c>
      <c r="X144" s="157">
        <v>0</v>
      </c>
      <c r="Y144" s="155" t="s">
        <v>157</v>
      </c>
      <c r="Z144" s="157">
        <v>0</v>
      </c>
      <c r="AA144" s="158">
        <v>0</v>
      </c>
      <c r="AB144" s="154" t="s">
        <v>215</v>
      </c>
      <c r="AC144" s="157" t="s">
        <v>215</v>
      </c>
      <c r="AD144" s="162" t="s">
        <v>215</v>
      </c>
      <c r="AE144" s="163">
        <v>0</v>
      </c>
      <c r="AF144" s="164">
        <v>0</v>
      </c>
      <c r="AG144" s="253">
        <v>621</v>
      </c>
      <c r="AH144" s="165">
        <v>8</v>
      </c>
      <c r="AI144" s="164">
        <v>8</v>
      </c>
      <c r="AJ144" s="254">
        <v>331</v>
      </c>
      <c r="AK144" s="166">
        <v>4</v>
      </c>
    </row>
    <row r="145" spans="1:37" ht="16.5" customHeight="1" thickBot="1" x14ac:dyDescent="0.35">
      <c r="A145" s="190" t="s">
        <v>216</v>
      </c>
      <c r="B145" s="252">
        <v>22009997</v>
      </c>
      <c r="C145" s="229" t="s">
        <v>607</v>
      </c>
      <c r="D145" s="229" t="s">
        <v>112</v>
      </c>
      <c r="E145" s="155" t="s">
        <v>157</v>
      </c>
      <c r="F145" s="156" t="s">
        <v>157</v>
      </c>
      <c r="G145" s="157">
        <v>0</v>
      </c>
      <c r="H145" s="158">
        <v>0</v>
      </c>
      <c r="I145" s="155" t="s">
        <v>157</v>
      </c>
      <c r="J145" s="157">
        <v>0</v>
      </c>
      <c r="K145" s="155" t="s">
        <v>157</v>
      </c>
      <c r="L145" s="157">
        <v>0</v>
      </c>
      <c r="M145" s="158">
        <v>0</v>
      </c>
      <c r="N145" s="155" t="s">
        <v>157</v>
      </c>
      <c r="O145" s="159" t="s">
        <v>157</v>
      </c>
      <c r="P145" s="160" t="s">
        <v>480</v>
      </c>
      <c r="Q145" s="157">
        <v>0</v>
      </c>
      <c r="R145" s="155" t="s">
        <v>157</v>
      </c>
      <c r="S145" s="157">
        <v>0</v>
      </c>
      <c r="T145" s="158">
        <v>0</v>
      </c>
      <c r="U145" s="161" t="s">
        <v>157</v>
      </c>
      <c r="V145" s="157">
        <v>0</v>
      </c>
      <c r="W145" s="155" t="s">
        <v>157</v>
      </c>
      <c r="X145" s="157">
        <v>0</v>
      </c>
      <c r="Y145" s="155" t="s">
        <v>157</v>
      </c>
      <c r="Z145" s="157">
        <v>0</v>
      </c>
      <c r="AA145" s="158">
        <v>0</v>
      </c>
      <c r="AB145" s="154" t="s">
        <v>157</v>
      </c>
      <c r="AC145" s="157">
        <v>0</v>
      </c>
      <c r="AD145" s="162">
        <v>0</v>
      </c>
      <c r="AE145" s="163">
        <v>0</v>
      </c>
      <c r="AF145" s="164">
        <v>0</v>
      </c>
      <c r="AG145" s="253">
        <v>621</v>
      </c>
      <c r="AH145" s="165" t="s">
        <v>157</v>
      </c>
      <c r="AI145" s="164" t="s">
        <v>157</v>
      </c>
      <c r="AJ145" s="254">
        <v>599</v>
      </c>
      <c r="AK145" s="166" t="s">
        <v>481</v>
      </c>
    </row>
    <row r="146" spans="1:37" ht="16.5" customHeight="1" thickBot="1" x14ac:dyDescent="0.35">
      <c r="A146" s="190" t="s">
        <v>216</v>
      </c>
      <c r="B146" s="252">
        <v>22010022</v>
      </c>
      <c r="C146" s="230" t="s">
        <v>839</v>
      </c>
      <c r="D146" s="230" t="s">
        <v>840</v>
      </c>
      <c r="E146" s="155">
        <v>10</v>
      </c>
      <c r="F146" s="156">
        <v>14.5</v>
      </c>
      <c r="G146" s="157">
        <v>7</v>
      </c>
      <c r="H146" s="158">
        <v>7</v>
      </c>
      <c r="I146" s="155">
        <v>3.2</v>
      </c>
      <c r="J146" s="157">
        <v>17</v>
      </c>
      <c r="K146" s="155">
        <v>6.86</v>
      </c>
      <c r="L146" s="157">
        <v>11</v>
      </c>
      <c r="M146" s="158">
        <v>14</v>
      </c>
      <c r="N146" s="155">
        <v>35</v>
      </c>
      <c r="O146" s="159">
        <v>75</v>
      </c>
      <c r="P146" s="160">
        <v>0.46666666666666667</v>
      </c>
      <c r="Q146" s="157">
        <v>2.5</v>
      </c>
      <c r="R146" s="155">
        <v>43.1</v>
      </c>
      <c r="S146" s="157">
        <v>4</v>
      </c>
      <c r="T146" s="158">
        <v>6.5</v>
      </c>
      <c r="U146" s="161">
        <v>25</v>
      </c>
      <c r="V146" s="157">
        <v>5.25</v>
      </c>
      <c r="W146" s="155">
        <v>-20</v>
      </c>
      <c r="X146" s="157">
        <v>0</v>
      </c>
      <c r="Y146" s="155">
        <v>10</v>
      </c>
      <c r="Z146" s="157">
        <v>0</v>
      </c>
      <c r="AA146" s="158">
        <v>5.25</v>
      </c>
      <c r="AB146" s="154" t="s">
        <v>215</v>
      </c>
      <c r="AC146" s="157" t="s">
        <v>215</v>
      </c>
      <c r="AD146" s="162" t="s">
        <v>215</v>
      </c>
      <c r="AE146" s="163">
        <v>8.1875</v>
      </c>
      <c r="AF146" s="164">
        <v>8.1875</v>
      </c>
      <c r="AG146" s="253">
        <v>554</v>
      </c>
      <c r="AH146" s="165">
        <v>6.6669999999999998</v>
      </c>
      <c r="AI146" s="164">
        <v>6.6669999999999998</v>
      </c>
      <c r="AJ146" s="254">
        <v>483</v>
      </c>
      <c r="AK146" s="166">
        <v>7.4272499999999999</v>
      </c>
    </row>
    <row r="147" spans="1:37" ht="16.5" customHeight="1" thickBot="1" x14ac:dyDescent="0.35">
      <c r="A147" s="190" t="s">
        <v>216</v>
      </c>
      <c r="B147" s="252">
        <v>22010027</v>
      </c>
      <c r="C147" s="230" t="s">
        <v>273</v>
      </c>
      <c r="D147" s="230" t="s">
        <v>31</v>
      </c>
      <c r="E147" s="155" t="s">
        <v>476</v>
      </c>
      <c r="F147" s="156" t="s">
        <v>476</v>
      </c>
      <c r="G147" s="157" t="s">
        <v>476</v>
      </c>
      <c r="H147" s="158" t="s">
        <v>477</v>
      </c>
      <c r="I147" s="155" t="s">
        <v>476</v>
      </c>
      <c r="J147" s="157" t="s">
        <v>476</v>
      </c>
      <c r="K147" s="155" t="s">
        <v>476</v>
      </c>
      <c r="L147" s="157" t="s">
        <v>476</v>
      </c>
      <c r="M147" s="158" t="s">
        <v>477</v>
      </c>
      <c r="N147" s="155" t="s">
        <v>476</v>
      </c>
      <c r="O147" s="159" t="s">
        <v>476</v>
      </c>
      <c r="P147" s="160">
        <v>0</v>
      </c>
      <c r="Q147" s="157" t="s">
        <v>476</v>
      </c>
      <c r="R147" s="155" t="s">
        <v>476</v>
      </c>
      <c r="S147" s="157" t="s">
        <v>476</v>
      </c>
      <c r="T147" s="158" t="s">
        <v>477</v>
      </c>
      <c r="U147" s="161" t="s">
        <v>476</v>
      </c>
      <c r="V147" s="157" t="s">
        <v>476</v>
      </c>
      <c r="W147" s="155" t="s">
        <v>476</v>
      </c>
      <c r="X147" s="157" t="s">
        <v>476</v>
      </c>
      <c r="Y147" s="155" t="s">
        <v>476</v>
      </c>
      <c r="Z147" s="157" t="s">
        <v>476</v>
      </c>
      <c r="AA147" s="158" t="s">
        <v>477</v>
      </c>
      <c r="AB147" s="154" t="s">
        <v>476</v>
      </c>
      <c r="AC147" s="157" t="s">
        <v>476</v>
      </c>
      <c r="AD147" s="162" t="s">
        <v>477</v>
      </c>
      <c r="AE147" s="163">
        <v>13.55</v>
      </c>
      <c r="AF147" s="164">
        <v>13.55</v>
      </c>
      <c r="AG147" s="253">
        <v>48</v>
      </c>
      <c r="AH147" s="165">
        <v>10.667</v>
      </c>
      <c r="AI147" s="164">
        <v>10.667</v>
      </c>
      <c r="AJ147" s="254">
        <v>85</v>
      </c>
      <c r="AK147" s="166">
        <v>12.108499999999999</v>
      </c>
    </row>
    <row r="148" spans="1:37" ht="16.5" customHeight="1" thickBot="1" x14ac:dyDescent="0.35">
      <c r="A148" s="190" t="s">
        <v>53</v>
      </c>
      <c r="B148" s="252">
        <v>22010121</v>
      </c>
      <c r="C148" s="229" t="s">
        <v>258</v>
      </c>
      <c r="D148" s="229" t="s">
        <v>259</v>
      </c>
      <c r="E148" s="155" t="s">
        <v>476</v>
      </c>
      <c r="F148" s="156" t="s">
        <v>476</v>
      </c>
      <c r="G148" s="157" t="s">
        <v>476</v>
      </c>
      <c r="H148" s="158" t="s">
        <v>477</v>
      </c>
      <c r="I148" s="155" t="s">
        <v>476</v>
      </c>
      <c r="J148" s="157" t="s">
        <v>476</v>
      </c>
      <c r="K148" s="155" t="s">
        <v>476</v>
      </c>
      <c r="L148" s="157" t="s">
        <v>476</v>
      </c>
      <c r="M148" s="158" t="s">
        <v>477</v>
      </c>
      <c r="N148" s="155" t="s">
        <v>476</v>
      </c>
      <c r="O148" s="159" t="s">
        <v>476</v>
      </c>
      <c r="P148" s="160">
        <v>0</v>
      </c>
      <c r="Q148" s="157" t="s">
        <v>476</v>
      </c>
      <c r="R148" s="155" t="s">
        <v>476</v>
      </c>
      <c r="S148" s="157" t="s">
        <v>476</v>
      </c>
      <c r="T148" s="158" t="s">
        <v>477</v>
      </c>
      <c r="U148" s="161" t="s">
        <v>476</v>
      </c>
      <c r="V148" s="157" t="s">
        <v>476</v>
      </c>
      <c r="W148" s="155" t="s">
        <v>476</v>
      </c>
      <c r="X148" s="157" t="s">
        <v>476</v>
      </c>
      <c r="Y148" s="155" t="s">
        <v>476</v>
      </c>
      <c r="Z148" s="157" t="s">
        <v>476</v>
      </c>
      <c r="AA148" s="158" t="s">
        <v>477</v>
      </c>
      <c r="AB148" s="154" t="s">
        <v>476</v>
      </c>
      <c r="AC148" s="157" t="s">
        <v>476</v>
      </c>
      <c r="AD148" s="162" t="s">
        <v>477</v>
      </c>
      <c r="AE148" s="163">
        <v>10.6</v>
      </c>
      <c r="AF148" s="164">
        <v>10.6</v>
      </c>
      <c r="AG148" s="253">
        <v>363</v>
      </c>
      <c r="AH148" s="165">
        <v>7.556</v>
      </c>
      <c r="AI148" s="164">
        <v>7.556</v>
      </c>
      <c r="AJ148" s="254">
        <v>384</v>
      </c>
      <c r="AK148" s="166">
        <v>9.0779999999999994</v>
      </c>
    </row>
    <row r="149" spans="1:37" ht="16.5" customHeight="1" thickBot="1" x14ac:dyDescent="0.35">
      <c r="A149" s="190" t="s">
        <v>53</v>
      </c>
      <c r="B149" s="252">
        <v>22010160</v>
      </c>
      <c r="C149" s="228" t="s">
        <v>472</v>
      </c>
      <c r="D149" s="228" t="s">
        <v>322</v>
      </c>
      <c r="E149" s="155" t="s">
        <v>157</v>
      </c>
      <c r="F149" s="156" t="s">
        <v>157</v>
      </c>
      <c r="G149" s="157">
        <v>0</v>
      </c>
      <c r="H149" s="158">
        <v>0</v>
      </c>
      <c r="I149" s="155" t="s">
        <v>157</v>
      </c>
      <c r="J149" s="157">
        <v>0</v>
      </c>
      <c r="K149" s="155" t="s">
        <v>157</v>
      </c>
      <c r="L149" s="157">
        <v>0</v>
      </c>
      <c r="M149" s="158">
        <v>0</v>
      </c>
      <c r="N149" s="155" t="s">
        <v>157</v>
      </c>
      <c r="O149" s="159" t="s">
        <v>157</v>
      </c>
      <c r="P149" s="160" t="s">
        <v>480</v>
      </c>
      <c r="Q149" s="157">
        <v>0</v>
      </c>
      <c r="R149" s="155" t="s">
        <v>157</v>
      </c>
      <c r="S149" s="157">
        <v>0</v>
      </c>
      <c r="T149" s="158">
        <v>0</v>
      </c>
      <c r="U149" s="161" t="s">
        <v>157</v>
      </c>
      <c r="V149" s="157">
        <v>0</v>
      </c>
      <c r="W149" s="155" t="s">
        <v>157</v>
      </c>
      <c r="X149" s="157">
        <v>0</v>
      </c>
      <c r="Y149" s="155" t="s">
        <v>157</v>
      </c>
      <c r="Z149" s="157">
        <v>0</v>
      </c>
      <c r="AA149" s="158">
        <v>0</v>
      </c>
      <c r="AB149" s="154" t="s">
        <v>157</v>
      </c>
      <c r="AC149" s="157">
        <v>0</v>
      </c>
      <c r="AD149" s="162">
        <v>0</v>
      </c>
      <c r="AE149" s="163">
        <v>0</v>
      </c>
      <c r="AF149" s="164">
        <v>0</v>
      </c>
      <c r="AG149" s="253">
        <v>621</v>
      </c>
      <c r="AH149" s="165" t="s">
        <v>157</v>
      </c>
      <c r="AI149" s="164" t="s">
        <v>157</v>
      </c>
      <c r="AJ149" s="254">
        <v>599</v>
      </c>
      <c r="AK149" s="166" t="s">
        <v>481</v>
      </c>
    </row>
    <row r="150" spans="1:37" ht="16.5" customHeight="1" thickBot="1" x14ac:dyDescent="0.35">
      <c r="A150" s="190" t="s">
        <v>216</v>
      </c>
      <c r="B150" s="252">
        <v>22010179</v>
      </c>
      <c r="C150" s="230" t="s">
        <v>274</v>
      </c>
      <c r="D150" s="230" t="s">
        <v>112</v>
      </c>
      <c r="E150" s="155">
        <v>12</v>
      </c>
      <c r="F150" s="156">
        <v>15.5</v>
      </c>
      <c r="G150" s="157">
        <v>9</v>
      </c>
      <c r="H150" s="158">
        <v>9</v>
      </c>
      <c r="I150" s="155">
        <v>3.45</v>
      </c>
      <c r="J150" s="157">
        <v>13</v>
      </c>
      <c r="K150" s="155">
        <v>7.21</v>
      </c>
      <c r="L150" s="157">
        <v>8</v>
      </c>
      <c r="M150" s="158">
        <v>10.5</v>
      </c>
      <c r="N150" s="155">
        <v>65</v>
      </c>
      <c r="O150" s="159">
        <v>84</v>
      </c>
      <c r="P150" s="160">
        <v>0.77380952380952384</v>
      </c>
      <c r="Q150" s="157">
        <v>4</v>
      </c>
      <c r="R150" s="155">
        <v>35.9</v>
      </c>
      <c r="S150" s="157">
        <v>2</v>
      </c>
      <c r="T150" s="158">
        <v>6</v>
      </c>
      <c r="U150" s="161">
        <v>24.55</v>
      </c>
      <c r="V150" s="157">
        <v>5.5</v>
      </c>
      <c r="W150" s="155">
        <v>-8</v>
      </c>
      <c r="X150" s="157">
        <v>1</v>
      </c>
      <c r="Y150" s="155">
        <v>10</v>
      </c>
      <c r="Z150" s="157">
        <v>0</v>
      </c>
      <c r="AA150" s="158">
        <v>6.5</v>
      </c>
      <c r="AB150" s="154">
        <v>45.14</v>
      </c>
      <c r="AC150" s="157">
        <v>8</v>
      </c>
      <c r="AD150" s="162">
        <v>8</v>
      </c>
      <c r="AE150" s="163">
        <v>8</v>
      </c>
      <c r="AF150" s="164">
        <v>8</v>
      </c>
      <c r="AG150" s="253">
        <v>558</v>
      </c>
      <c r="AH150" s="165">
        <v>8.8889999999999993</v>
      </c>
      <c r="AI150" s="164">
        <v>8.8889999999999993</v>
      </c>
      <c r="AJ150" s="254">
        <v>231</v>
      </c>
      <c r="AK150" s="166">
        <v>8.4444999999999997</v>
      </c>
    </row>
    <row r="151" spans="1:37" ht="16.5" customHeight="1" thickBot="1" x14ac:dyDescent="0.35">
      <c r="A151" s="190" t="s">
        <v>216</v>
      </c>
      <c r="B151" s="252">
        <v>22010246</v>
      </c>
      <c r="C151" s="234" t="s">
        <v>214</v>
      </c>
      <c r="D151" s="234" t="s">
        <v>112</v>
      </c>
      <c r="E151" s="155">
        <v>18</v>
      </c>
      <c r="F151" s="156">
        <v>18.5</v>
      </c>
      <c r="G151" s="157">
        <v>15</v>
      </c>
      <c r="H151" s="158">
        <v>15</v>
      </c>
      <c r="I151" s="155">
        <v>3.13</v>
      </c>
      <c r="J151" s="157">
        <v>18</v>
      </c>
      <c r="K151" s="155">
        <v>6.53</v>
      </c>
      <c r="L151" s="157">
        <v>13</v>
      </c>
      <c r="M151" s="158">
        <v>15.5</v>
      </c>
      <c r="N151" s="155">
        <v>57</v>
      </c>
      <c r="O151" s="159">
        <v>58</v>
      </c>
      <c r="P151" s="160">
        <v>0.98275862068965514</v>
      </c>
      <c r="Q151" s="157">
        <v>5</v>
      </c>
      <c r="R151" s="155">
        <v>50.8</v>
      </c>
      <c r="S151" s="157">
        <v>5.5</v>
      </c>
      <c r="T151" s="158">
        <v>10.5</v>
      </c>
      <c r="U151" s="161">
        <v>23.75</v>
      </c>
      <c r="V151" s="157">
        <v>6</v>
      </c>
      <c r="W151" s="155">
        <v>-8</v>
      </c>
      <c r="X151" s="157">
        <v>1</v>
      </c>
      <c r="Y151" s="155">
        <v>10</v>
      </c>
      <c r="Z151" s="157">
        <v>0</v>
      </c>
      <c r="AA151" s="158">
        <v>7</v>
      </c>
      <c r="AB151" s="154" t="s">
        <v>157</v>
      </c>
      <c r="AC151" s="157">
        <v>0</v>
      </c>
      <c r="AD151" s="162">
        <v>0</v>
      </c>
      <c r="AE151" s="163">
        <v>9.6</v>
      </c>
      <c r="AF151" s="164">
        <v>9.6</v>
      </c>
      <c r="AG151" s="253">
        <v>465</v>
      </c>
      <c r="AH151" s="165" t="s">
        <v>157</v>
      </c>
      <c r="AI151" s="164" t="s">
        <v>157</v>
      </c>
      <c r="AJ151" s="254">
        <v>599</v>
      </c>
      <c r="AK151" s="166" t="s">
        <v>481</v>
      </c>
    </row>
    <row r="152" spans="1:37" ht="16.5" customHeight="1" thickBot="1" x14ac:dyDescent="0.35">
      <c r="A152" s="190" t="s">
        <v>216</v>
      </c>
      <c r="B152" s="252">
        <v>22010303</v>
      </c>
      <c r="C152" s="233" t="s">
        <v>423</v>
      </c>
      <c r="D152" s="233" t="s">
        <v>424</v>
      </c>
      <c r="E152" s="155" t="s">
        <v>476</v>
      </c>
      <c r="F152" s="156" t="s">
        <v>476</v>
      </c>
      <c r="G152" s="157" t="s">
        <v>476</v>
      </c>
      <c r="H152" s="158" t="s">
        <v>477</v>
      </c>
      <c r="I152" s="155" t="s">
        <v>476</v>
      </c>
      <c r="J152" s="157" t="s">
        <v>476</v>
      </c>
      <c r="K152" s="155" t="s">
        <v>476</v>
      </c>
      <c r="L152" s="157" t="s">
        <v>476</v>
      </c>
      <c r="M152" s="158" t="s">
        <v>477</v>
      </c>
      <c r="N152" s="155" t="s">
        <v>476</v>
      </c>
      <c r="O152" s="159" t="s">
        <v>476</v>
      </c>
      <c r="P152" s="160">
        <v>0</v>
      </c>
      <c r="Q152" s="157" t="s">
        <v>476</v>
      </c>
      <c r="R152" s="155" t="s">
        <v>476</v>
      </c>
      <c r="S152" s="157" t="s">
        <v>476</v>
      </c>
      <c r="T152" s="158" t="s">
        <v>477</v>
      </c>
      <c r="U152" s="161" t="s">
        <v>476</v>
      </c>
      <c r="V152" s="157" t="s">
        <v>476</v>
      </c>
      <c r="W152" s="155" t="s">
        <v>476</v>
      </c>
      <c r="X152" s="157" t="s">
        <v>476</v>
      </c>
      <c r="Y152" s="155" t="s">
        <v>476</v>
      </c>
      <c r="Z152" s="157" t="s">
        <v>476</v>
      </c>
      <c r="AA152" s="158" t="s">
        <v>477</v>
      </c>
      <c r="AB152" s="154" t="s">
        <v>476</v>
      </c>
      <c r="AC152" s="157" t="s">
        <v>476</v>
      </c>
      <c r="AD152" s="162" t="s">
        <v>477</v>
      </c>
      <c r="AE152" s="163">
        <v>11.4</v>
      </c>
      <c r="AF152" s="164">
        <v>11.4</v>
      </c>
      <c r="AG152" s="253">
        <v>270</v>
      </c>
      <c r="AH152" s="165" t="s">
        <v>157</v>
      </c>
      <c r="AI152" s="164" t="s">
        <v>157</v>
      </c>
      <c r="AJ152" s="254">
        <v>599</v>
      </c>
      <c r="AK152" s="166" t="s">
        <v>481</v>
      </c>
    </row>
    <row r="153" spans="1:37" ht="16.5" customHeight="1" thickBot="1" x14ac:dyDescent="0.35">
      <c r="A153" s="190" t="s">
        <v>53</v>
      </c>
      <c r="B153" s="252">
        <v>22010454</v>
      </c>
      <c r="C153" s="230" t="s">
        <v>588</v>
      </c>
      <c r="D153" s="230" t="s">
        <v>310</v>
      </c>
      <c r="E153" s="155">
        <v>11</v>
      </c>
      <c r="F153" s="156">
        <v>15</v>
      </c>
      <c r="G153" s="157">
        <v>11</v>
      </c>
      <c r="H153" s="158">
        <v>11</v>
      </c>
      <c r="I153" s="155">
        <v>3.36</v>
      </c>
      <c r="J153" s="157">
        <v>19</v>
      </c>
      <c r="K153" s="155">
        <v>7.27</v>
      </c>
      <c r="L153" s="157">
        <v>14</v>
      </c>
      <c r="M153" s="158">
        <v>16.5</v>
      </c>
      <c r="N153" s="155">
        <v>28</v>
      </c>
      <c r="O153" s="159">
        <v>54</v>
      </c>
      <c r="P153" s="160">
        <v>0.51851851851851849</v>
      </c>
      <c r="Q153" s="157">
        <v>5</v>
      </c>
      <c r="R153" s="155">
        <v>38.299999999999997</v>
      </c>
      <c r="S153" s="157">
        <v>7</v>
      </c>
      <c r="T153" s="158">
        <v>12</v>
      </c>
      <c r="U153" s="161">
        <v>25.1</v>
      </c>
      <c r="V153" s="157">
        <v>6.25</v>
      </c>
      <c r="W153" s="155">
        <v>-5</v>
      </c>
      <c r="X153" s="157">
        <v>1.5</v>
      </c>
      <c r="Y153" s="155">
        <v>8</v>
      </c>
      <c r="Z153" s="157">
        <v>1</v>
      </c>
      <c r="AA153" s="158">
        <v>8.75</v>
      </c>
      <c r="AB153" s="154">
        <v>43.48</v>
      </c>
      <c r="AC153" s="157">
        <v>12</v>
      </c>
      <c r="AD153" s="162">
        <v>12</v>
      </c>
      <c r="AE153" s="163">
        <v>12.05</v>
      </c>
      <c r="AF153" s="164">
        <v>12.05</v>
      </c>
      <c r="AG153" s="253">
        <v>186</v>
      </c>
      <c r="AH153" s="165">
        <v>9.3330000000000002</v>
      </c>
      <c r="AI153" s="164">
        <v>9.3330000000000002</v>
      </c>
      <c r="AJ153" s="254">
        <v>194</v>
      </c>
      <c r="AK153" s="166">
        <v>10.691500000000001</v>
      </c>
    </row>
    <row r="154" spans="1:37" ht="16.5" customHeight="1" thickBot="1" x14ac:dyDescent="0.35">
      <c r="A154" s="190" t="s">
        <v>216</v>
      </c>
      <c r="B154" s="252">
        <v>22010546</v>
      </c>
      <c r="C154" s="234" t="s">
        <v>433</v>
      </c>
      <c r="D154" s="234" t="s">
        <v>434</v>
      </c>
      <c r="E154" s="155" t="s">
        <v>476</v>
      </c>
      <c r="F154" s="156" t="s">
        <v>476</v>
      </c>
      <c r="G154" s="157" t="s">
        <v>476</v>
      </c>
      <c r="H154" s="158" t="s">
        <v>477</v>
      </c>
      <c r="I154" s="155" t="s">
        <v>476</v>
      </c>
      <c r="J154" s="157" t="s">
        <v>476</v>
      </c>
      <c r="K154" s="155" t="s">
        <v>476</v>
      </c>
      <c r="L154" s="157" t="s">
        <v>476</v>
      </c>
      <c r="M154" s="158" t="s">
        <v>477</v>
      </c>
      <c r="N154" s="155" t="s">
        <v>476</v>
      </c>
      <c r="O154" s="159" t="s">
        <v>476</v>
      </c>
      <c r="P154" s="160">
        <v>0</v>
      </c>
      <c r="Q154" s="157" t="s">
        <v>476</v>
      </c>
      <c r="R154" s="155" t="s">
        <v>476</v>
      </c>
      <c r="S154" s="157" t="s">
        <v>476</v>
      </c>
      <c r="T154" s="158" t="s">
        <v>477</v>
      </c>
      <c r="U154" s="161" t="s">
        <v>476</v>
      </c>
      <c r="V154" s="157" t="s">
        <v>476</v>
      </c>
      <c r="W154" s="155" t="s">
        <v>476</v>
      </c>
      <c r="X154" s="157" t="s">
        <v>476</v>
      </c>
      <c r="Y154" s="155" t="s">
        <v>476</v>
      </c>
      <c r="Z154" s="157" t="s">
        <v>476</v>
      </c>
      <c r="AA154" s="158" t="s">
        <v>477</v>
      </c>
      <c r="AB154" s="154" t="s">
        <v>476</v>
      </c>
      <c r="AC154" s="157" t="s">
        <v>476</v>
      </c>
      <c r="AD154" s="162" t="s">
        <v>477</v>
      </c>
      <c r="AE154" s="163">
        <v>12.55</v>
      </c>
      <c r="AF154" s="164">
        <v>12.55</v>
      </c>
      <c r="AG154" s="253">
        <v>124</v>
      </c>
      <c r="AH154" s="165">
        <v>7.1109999999999998</v>
      </c>
      <c r="AI154" s="164">
        <v>7.1109999999999998</v>
      </c>
      <c r="AJ154" s="254">
        <v>430</v>
      </c>
      <c r="AK154" s="166">
        <v>9.8305000000000007</v>
      </c>
    </row>
    <row r="155" spans="1:37" ht="16.5" customHeight="1" thickBot="1" x14ac:dyDescent="0.35">
      <c r="A155" s="190" t="s">
        <v>216</v>
      </c>
      <c r="B155" s="252">
        <v>22010550</v>
      </c>
      <c r="C155" s="228" t="s">
        <v>392</v>
      </c>
      <c r="D155" s="228" t="s">
        <v>139</v>
      </c>
      <c r="E155" s="155" t="s">
        <v>476</v>
      </c>
      <c r="F155" s="156" t="s">
        <v>476</v>
      </c>
      <c r="G155" s="157" t="s">
        <v>476</v>
      </c>
      <c r="H155" s="158" t="s">
        <v>477</v>
      </c>
      <c r="I155" s="155" t="s">
        <v>476</v>
      </c>
      <c r="J155" s="157" t="s">
        <v>476</v>
      </c>
      <c r="K155" s="155" t="s">
        <v>476</v>
      </c>
      <c r="L155" s="157" t="s">
        <v>476</v>
      </c>
      <c r="M155" s="158" t="s">
        <v>477</v>
      </c>
      <c r="N155" s="155" t="s">
        <v>476</v>
      </c>
      <c r="O155" s="159" t="s">
        <v>476</v>
      </c>
      <c r="P155" s="160">
        <v>0</v>
      </c>
      <c r="Q155" s="157" t="s">
        <v>476</v>
      </c>
      <c r="R155" s="155" t="s">
        <v>476</v>
      </c>
      <c r="S155" s="157" t="s">
        <v>476</v>
      </c>
      <c r="T155" s="158" t="s">
        <v>477</v>
      </c>
      <c r="U155" s="161" t="s">
        <v>476</v>
      </c>
      <c r="V155" s="157" t="s">
        <v>476</v>
      </c>
      <c r="W155" s="155" t="s">
        <v>476</v>
      </c>
      <c r="X155" s="157" t="s">
        <v>476</v>
      </c>
      <c r="Y155" s="155" t="s">
        <v>476</v>
      </c>
      <c r="Z155" s="157" t="s">
        <v>476</v>
      </c>
      <c r="AA155" s="158" t="s">
        <v>477</v>
      </c>
      <c r="AB155" s="154" t="s">
        <v>476</v>
      </c>
      <c r="AC155" s="157" t="s">
        <v>476</v>
      </c>
      <c r="AD155" s="162" t="s">
        <v>477</v>
      </c>
      <c r="AE155" s="163" t="s">
        <v>477</v>
      </c>
      <c r="AF155" s="164" t="s">
        <v>477</v>
      </c>
      <c r="AG155" s="253">
        <v>611</v>
      </c>
      <c r="AH155" s="165" t="s">
        <v>477</v>
      </c>
      <c r="AI155" s="164" t="s">
        <v>477</v>
      </c>
      <c r="AJ155" s="254">
        <v>599</v>
      </c>
      <c r="AK155" s="166" t="s">
        <v>477</v>
      </c>
    </row>
    <row r="156" spans="1:37" ht="16.5" customHeight="1" thickBot="1" x14ac:dyDescent="0.35">
      <c r="A156" s="190" t="s">
        <v>216</v>
      </c>
      <c r="B156" s="252">
        <v>22010605</v>
      </c>
      <c r="C156" s="228" t="s">
        <v>337</v>
      </c>
      <c r="D156" s="228" t="s">
        <v>338</v>
      </c>
      <c r="E156" s="155" t="s">
        <v>476</v>
      </c>
      <c r="F156" s="156" t="s">
        <v>476</v>
      </c>
      <c r="G156" s="157" t="s">
        <v>476</v>
      </c>
      <c r="H156" s="158" t="s">
        <v>477</v>
      </c>
      <c r="I156" s="155" t="s">
        <v>476</v>
      </c>
      <c r="J156" s="157" t="s">
        <v>476</v>
      </c>
      <c r="K156" s="155" t="s">
        <v>476</v>
      </c>
      <c r="L156" s="157" t="s">
        <v>476</v>
      </c>
      <c r="M156" s="158" t="s">
        <v>477</v>
      </c>
      <c r="N156" s="155" t="s">
        <v>476</v>
      </c>
      <c r="O156" s="159" t="s">
        <v>476</v>
      </c>
      <c r="P156" s="160">
        <v>0</v>
      </c>
      <c r="Q156" s="157" t="s">
        <v>476</v>
      </c>
      <c r="R156" s="155" t="s">
        <v>476</v>
      </c>
      <c r="S156" s="157" t="s">
        <v>476</v>
      </c>
      <c r="T156" s="158" t="s">
        <v>477</v>
      </c>
      <c r="U156" s="161" t="s">
        <v>476</v>
      </c>
      <c r="V156" s="157" t="s">
        <v>476</v>
      </c>
      <c r="W156" s="155" t="s">
        <v>476</v>
      </c>
      <c r="X156" s="157" t="s">
        <v>476</v>
      </c>
      <c r="Y156" s="155" t="s">
        <v>476</v>
      </c>
      <c r="Z156" s="157" t="s">
        <v>476</v>
      </c>
      <c r="AA156" s="158" t="s">
        <v>477</v>
      </c>
      <c r="AB156" s="154" t="s">
        <v>476</v>
      </c>
      <c r="AC156" s="157" t="s">
        <v>476</v>
      </c>
      <c r="AD156" s="162" t="s">
        <v>477</v>
      </c>
      <c r="AE156" s="163">
        <v>10.65</v>
      </c>
      <c r="AF156" s="164">
        <v>10.65</v>
      </c>
      <c r="AG156" s="253">
        <v>359</v>
      </c>
      <c r="AH156" s="165">
        <v>10.222</v>
      </c>
      <c r="AI156" s="164">
        <v>10.222</v>
      </c>
      <c r="AJ156" s="254">
        <v>123</v>
      </c>
      <c r="AK156" s="166">
        <v>10.436</v>
      </c>
    </row>
    <row r="157" spans="1:37" ht="16.5" customHeight="1" thickBot="1" x14ac:dyDescent="0.35">
      <c r="A157" s="190" t="s">
        <v>216</v>
      </c>
      <c r="B157" s="252">
        <v>22010640</v>
      </c>
      <c r="C157" s="235" t="s">
        <v>329</v>
      </c>
      <c r="D157" s="235" t="s">
        <v>330</v>
      </c>
      <c r="E157" s="155">
        <v>14</v>
      </c>
      <c r="F157" s="156">
        <v>16.5</v>
      </c>
      <c r="G157" s="157">
        <v>11</v>
      </c>
      <c r="H157" s="158">
        <v>11</v>
      </c>
      <c r="I157" s="155">
        <v>3.43</v>
      </c>
      <c r="J157" s="157">
        <v>13</v>
      </c>
      <c r="K157" s="155">
        <v>7.28</v>
      </c>
      <c r="L157" s="157">
        <v>8</v>
      </c>
      <c r="M157" s="158">
        <v>10.5</v>
      </c>
      <c r="N157" s="155">
        <v>48</v>
      </c>
      <c r="O157" s="159">
        <v>54</v>
      </c>
      <c r="P157" s="160">
        <v>0.88888888888888884</v>
      </c>
      <c r="Q157" s="157">
        <v>4.5</v>
      </c>
      <c r="R157" s="155">
        <v>32.5</v>
      </c>
      <c r="S157" s="157">
        <v>1</v>
      </c>
      <c r="T157" s="158">
        <v>5.5</v>
      </c>
      <c r="U157" s="161">
        <v>25.31</v>
      </c>
      <c r="V157" s="157">
        <v>5.25</v>
      </c>
      <c r="W157" s="155">
        <v>-26</v>
      </c>
      <c r="X157" s="157">
        <v>0</v>
      </c>
      <c r="Y157" s="155">
        <v>8</v>
      </c>
      <c r="Z157" s="157">
        <v>1</v>
      </c>
      <c r="AA157" s="158">
        <v>6.25</v>
      </c>
      <c r="AB157" s="154">
        <v>61.6</v>
      </c>
      <c r="AC157" s="157">
        <v>1</v>
      </c>
      <c r="AD157" s="162">
        <v>1</v>
      </c>
      <c r="AE157" s="163">
        <v>6.85</v>
      </c>
      <c r="AF157" s="164">
        <v>6.85</v>
      </c>
      <c r="AG157" s="253">
        <v>590</v>
      </c>
      <c r="AH157" s="165">
        <v>9.3330000000000002</v>
      </c>
      <c r="AI157" s="164">
        <v>9.3330000000000002</v>
      </c>
      <c r="AJ157" s="254">
        <v>194</v>
      </c>
      <c r="AK157" s="166">
        <v>8.0914999999999999</v>
      </c>
    </row>
    <row r="158" spans="1:37" ht="16.5" customHeight="1" thickBot="1" x14ac:dyDescent="0.35">
      <c r="A158" s="190" t="s">
        <v>53</v>
      </c>
      <c r="B158" s="252">
        <v>22010652</v>
      </c>
      <c r="C158" s="232" t="s">
        <v>248</v>
      </c>
      <c r="D158" s="232" t="s">
        <v>249</v>
      </c>
      <c r="E158" s="155" t="s">
        <v>157</v>
      </c>
      <c r="F158" s="156" t="s">
        <v>157</v>
      </c>
      <c r="G158" s="157">
        <v>0</v>
      </c>
      <c r="H158" s="158">
        <v>0</v>
      </c>
      <c r="I158" s="155" t="s">
        <v>157</v>
      </c>
      <c r="J158" s="157">
        <v>0</v>
      </c>
      <c r="K158" s="155" t="s">
        <v>157</v>
      </c>
      <c r="L158" s="157">
        <v>0</v>
      </c>
      <c r="M158" s="158">
        <v>0</v>
      </c>
      <c r="N158" s="155" t="s">
        <v>157</v>
      </c>
      <c r="O158" s="159" t="s">
        <v>157</v>
      </c>
      <c r="P158" s="160" t="s">
        <v>480</v>
      </c>
      <c r="Q158" s="157">
        <v>0</v>
      </c>
      <c r="R158" s="155" t="s">
        <v>157</v>
      </c>
      <c r="S158" s="157">
        <v>0</v>
      </c>
      <c r="T158" s="158">
        <v>0</v>
      </c>
      <c r="U158" s="161" t="s">
        <v>157</v>
      </c>
      <c r="V158" s="157">
        <v>0</v>
      </c>
      <c r="W158" s="155" t="s">
        <v>157</v>
      </c>
      <c r="X158" s="157">
        <v>0</v>
      </c>
      <c r="Y158" s="155" t="s">
        <v>157</v>
      </c>
      <c r="Z158" s="157">
        <v>0</v>
      </c>
      <c r="AA158" s="158">
        <v>0</v>
      </c>
      <c r="AB158" s="154" t="s">
        <v>157</v>
      </c>
      <c r="AC158" s="157">
        <v>0</v>
      </c>
      <c r="AD158" s="162">
        <v>0</v>
      </c>
      <c r="AE158" s="163">
        <v>0</v>
      </c>
      <c r="AF158" s="164">
        <v>0</v>
      </c>
      <c r="AG158" s="253">
        <v>621</v>
      </c>
      <c r="AH158" s="165" t="s">
        <v>157</v>
      </c>
      <c r="AI158" s="164" t="s">
        <v>157</v>
      </c>
      <c r="AJ158" s="254">
        <v>599</v>
      </c>
      <c r="AK158" s="166" t="s">
        <v>481</v>
      </c>
    </row>
    <row r="159" spans="1:37" ht="16.5" customHeight="1" thickBot="1" x14ac:dyDescent="0.35">
      <c r="A159" s="190" t="s">
        <v>53</v>
      </c>
      <c r="B159" s="252">
        <v>22010666</v>
      </c>
      <c r="C159" s="228" t="s">
        <v>254</v>
      </c>
      <c r="D159" s="228" t="s">
        <v>176</v>
      </c>
      <c r="E159" s="155" t="s">
        <v>476</v>
      </c>
      <c r="F159" s="156" t="s">
        <v>476</v>
      </c>
      <c r="G159" s="157" t="s">
        <v>476</v>
      </c>
      <c r="H159" s="158" t="s">
        <v>477</v>
      </c>
      <c r="I159" s="155" t="s">
        <v>476</v>
      </c>
      <c r="J159" s="157" t="s">
        <v>476</v>
      </c>
      <c r="K159" s="155" t="s">
        <v>476</v>
      </c>
      <c r="L159" s="157" t="s">
        <v>476</v>
      </c>
      <c r="M159" s="158" t="s">
        <v>477</v>
      </c>
      <c r="N159" s="155" t="s">
        <v>476</v>
      </c>
      <c r="O159" s="159" t="s">
        <v>476</v>
      </c>
      <c r="P159" s="160">
        <v>0</v>
      </c>
      <c r="Q159" s="157" t="s">
        <v>476</v>
      </c>
      <c r="R159" s="155" t="s">
        <v>476</v>
      </c>
      <c r="S159" s="157" t="s">
        <v>476</v>
      </c>
      <c r="T159" s="158" t="s">
        <v>477</v>
      </c>
      <c r="U159" s="161" t="s">
        <v>476</v>
      </c>
      <c r="V159" s="157" t="s">
        <v>476</v>
      </c>
      <c r="W159" s="155" t="s">
        <v>476</v>
      </c>
      <c r="X159" s="157" t="s">
        <v>476</v>
      </c>
      <c r="Y159" s="155" t="s">
        <v>476</v>
      </c>
      <c r="Z159" s="157" t="s">
        <v>476</v>
      </c>
      <c r="AA159" s="158" t="s">
        <v>477</v>
      </c>
      <c r="AB159" s="154" t="s">
        <v>476</v>
      </c>
      <c r="AC159" s="157" t="s">
        <v>476</v>
      </c>
      <c r="AD159" s="162" t="s">
        <v>477</v>
      </c>
      <c r="AE159" s="163">
        <v>12.063000000000001</v>
      </c>
      <c r="AF159" s="164">
        <v>12.063000000000001</v>
      </c>
      <c r="AG159" s="253">
        <v>185</v>
      </c>
      <c r="AH159" s="165">
        <v>9.3330000000000002</v>
      </c>
      <c r="AI159" s="164">
        <v>9.3330000000000002</v>
      </c>
      <c r="AJ159" s="254">
        <v>194</v>
      </c>
      <c r="AK159" s="166">
        <v>10.698</v>
      </c>
    </row>
    <row r="160" spans="1:37" ht="16.5" customHeight="1" thickBot="1" x14ac:dyDescent="0.35">
      <c r="A160" s="190" t="s">
        <v>53</v>
      </c>
      <c r="B160" s="252">
        <v>22010734</v>
      </c>
      <c r="C160" s="245" t="s">
        <v>286</v>
      </c>
      <c r="D160" s="245" t="s">
        <v>191</v>
      </c>
      <c r="E160" s="155">
        <v>11</v>
      </c>
      <c r="F160" s="156">
        <v>15</v>
      </c>
      <c r="G160" s="157">
        <v>11</v>
      </c>
      <c r="H160" s="158">
        <v>11</v>
      </c>
      <c r="I160" s="155">
        <v>3.55</v>
      </c>
      <c r="J160" s="157">
        <v>16</v>
      </c>
      <c r="K160" s="155">
        <v>7.78</v>
      </c>
      <c r="L160" s="157">
        <v>10</v>
      </c>
      <c r="M160" s="158">
        <v>13</v>
      </c>
      <c r="N160" s="155">
        <v>45</v>
      </c>
      <c r="O160" s="159">
        <v>60</v>
      </c>
      <c r="P160" s="160">
        <v>0.75</v>
      </c>
      <c r="Q160" s="157">
        <v>6.5</v>
      </c>
      <c r="R160" s="155">
        <v>31.4</v>
      </c>
      <c r="S160" s="157">
        <v>5</v>
      </c>
      <c r="T160" s="158">
        <v>11.5</v>
      </c>
      <c r="U160" s="161">
        <v>26.85</v>
      </c>
      <c r="V160" s="157">
        <v>5.5</v>
      </c>
      <c r="W160" s="155">
        <v>1</v>
      </c>
      <c r="X160" s="157">
        <v>2.75</v>
      </c>
      <c r="Y160" s="155">
        <v>6</v>
      </c>
      <c r="Z160" s="157">
        <v>2</v>
      </c>
      <c r="AA160" s="158">
        <v>10.25</v>
      </c>
      <c r="AB160" s="154">
        <v>50.56</v>
      </c>
      <c r="AC160" s="157">
        <v>8</v>
      </c>
      <c r="AD160" s="162">
        <v>8</v>
      </c>
      <c r="AE160" s="163">
        <v>10.75</v>
      </c>
      <c r="AF160" s="164">
        <v>10.75</v>
      </c>
      <c r="AG160" s="253">
        <v>346</v>
      </c>
      <c r="AH160" s="165">
        <v>9.3330000000000002</v>
      </c>
      <c r="AI160" s="164">
        <v>9.3330000000000002</v>
      </c>
      <c r="AJ160" s="254">
        <v>194</v>
      </c>
      <c r="AK160" s="166">
        <v>10.041499999999999</v>
      </c>
    </row>
    <row r="161" spans="1:37" ht="16.5" customHeight="1" thickBot="1" x14ac:dyDescent="0.35">
      <c r="A161" s="190" t="s">
        <v>216</v>
      </c>
      <c r="B161" s="252">
        <v>22010816</v>
      </c>
      <c r="C161" s="234" t="s">
        <v>416</v>
      </c>
      <c r="D161" s="234" t="s">
        <v>146</v>
      </c>
      <c r="E161" s="155" t="s">
        <v>476</v>
      </c>
      <c r="F161" s="156" t="s">
        <v>476</v>
      </c>
      <c r="G161" s="157" t="s">
        <v>476</v>
      </c>
      <c r="H161" s="158" t="s">
        <v>477</v>
      </c>
      <c r="I161" s="155" t="s">
        <v>476</v>
      </c>
      <c r="J161" s="157" t="s">
        <v>476</v>
      </c>
      <c r="K161" s="155" t="s">
        <v>476</v>
      </c>
      <c r="L161" s="157" t="s">
        <v>476</v>
      </c>
      <c r="M161" s="158" t="s">
        <v>477</v>
      </c>
      <c r="N161" s="155" t="s">
        <v>476</v>
      </c>
      <c r="O161" s="159" t="s">
        <v>476</v>
      </c>
      <c r="P161" s="160">
        <v>0</v>
      </c>
      <c r="Q161" s="157" t="s">
        <v>476</v>
      </c>
      <c r="R161" s="155" t="s">
        <v>476</v>
      </c>
      <c r="S161" s="157" t="s">
        <v>476</v>
      </c>
      <c r="T161" s="158" t="s">
        <v>477</v>
      </c>
      <c r="U161" s="161" t="s">
        <v>476</v>
      </c>
      <c r="V161" s="157" t="s">
        <v>476</v>
      </c>
      <c r="W161" s="155" t="s">
        <v>476</v>
      </c>
      <c r="X161" s="157" t="s">
        <v>476</v>
      </c>
      <c r="Y161" s="155" t="s">
        <v>476</v>
      </c>
      <c r="Z161" s="157" t="s">
        <v>476</v>
      </c>
      <c r="AA161" s="158" t="s">
        <v>477</v>
      </c>
      <c r="AB161" s="154" t="s">
        <v>476</v>
      </c>
      <c r="AC161" s="157" t="s">
        <v>476</v>
      </c>
      <c r="AD161" s="162" t="s">
        <v>477</v>
      </c>
      <c r="AE161" s="163" t="s">
        <v>477</v>
      </c>
      <c r="AF161" s="164" t="s">
        <v>477</v>
      </c>
      <c r="AG161" s="253">
        <v>611</v>
      </c>
      <c r="AH161" s="165" t="s">
        <v>477</v>
      </c>
      <c r="AI161" s="164" t="s">
        <v>477</v>
      </c>
      <c r="AJ161" s="254">
        <v>599</v>
      </c>
      <c r="AK161" s="166" t="s">
        <v>477</v>
      </c>
    </row>
    <row r="162" spans="1:37" ht="16.5" customHeight="1" thickBot="1" x14ac:dyDescent="0.35">
      <c r="A162" s="190" t="s">
        <v>216</v>
      </c>
      <c r="B162" s="252">
        <v>22010830</v>
      </c>
      <c r="C162" s="245" t="s">
        <v>290</v>
      </c>
      <c r="D162" s="245" t="s">
        <v>291</v>
      </c>
      <c r="E162" s="155" t="s">
        <v>476</v>
      </c>
      <c r="F162" s="156" t="s">
        <v>476</v>
      </c>
      <c r="G162" s="157" t="s">
        <v>476</v>
      </c>
      <c r="H162" s="158" t="s">
        <v>477</v>
      </c>
      <c r="I162" s="155" t="s">
        <v>476</v>
      </c>
      <c r="J162" s="157" t="s">
        <v>476</v>
      </c>
      <c r="K162" s="155" t="s">
        <v>476</v>
      </c>
      <c r="L162" s="157" t="s">
        <v>476</v>
      </c>
      <c r="M162" s="158" t="s">
        <v>477</v>
      </c>
      <c r="N162" s="155" t="s">
        <v>476</v>
      </c>
      <c r="O162" s="159" t="s">
        <v>476</v>
      </c>
      <c r="P162" s="160">
        <v>0</v>
      </c>
      <c r="Q162" s="157" t="s">
        <v>476</v>
      </c>
      <c r="R162" s="155" t="s">
        <v>476</v>
      </c>
      <c r="S162" s="157" t="s">
        <v>476</v>
      </c>
      <c r="T162" s="158" t="s">
        <v>477</v>
      </c>
      <c r="U162" s="161" t="s">
        <v>476</v>
      </c>
      <c r="V162" s="157" t="s">
        <v>476</v>
      </c>
      <c r="W162" s="155" t="s">
        <v>476</v>
      </c>
      <c r="X162" s="157" t="s">
        <v>476</v>
      </c>
      <c r="Y162" s="155" t="s">
        <v>476</v>
      </c>
      <c r="Z162" s="157" t="s">
        <v>476</v>
      </c>
      <c r="AA162" s="158" t="s">
        <v>477</v>
      </c>
      <c r="AB162" s="154" t="s">
        <v>476</v>
      </c>
      <c r="AC162" s="157" t="s">
        <v>476</v>
      </c>
      <c r="AD162" s="162" t="s">
        <v>477</v>
      </c>
      <c r="AE162" s="163">
        <v>11.6</v>
      </c>
      <c r="AF162" s="164">
        <v>11.6</v>
      </c>
      <c r="AG162" s="253">
        <v>246</v>
      </c>
      <c r="AH162" s="165">
        <v>7.556</v>
      </c>
      <c r="AI162" s="164">
        <v>7.556</v>
      </c>
      <c r="AJ162" s="254">
        <v>384</v>
      </c>
      <c r="AK162" s="166">
        <v>9.5779999999999994</v>
      </c>
    </row>
    <row r="163" spans="1:37" ht="16.5" customHeight="1" thickBot="1" x14ac:dyDescent="0.35">
      <c r="A163" s="190" t="s">
        <v>216</v>
      </c>
      <c r="B163" s="252">
        <v>22010980</v>
      </c>
      <c r="C163" s="234" t="s">
        <v>440</v>
      </c>
      <c r="D163" s="234" t="s">
        <v>95</v>
      </c>
      <c r="E163" s="155">
        <v>12</v>
      </c>
      <c r="F163" s="156">
        <v>15.5</v>
      </c>
      <c r="G163" s="157">
        <v>9</v>
      </c>
      <c r="H163" s="158">
        <v>9</v>
      </c>
      <c r="I163" s="155">
        <v>2.98</v>
      </c>
      <c r="J163" s="157">
        <v>20</v>
      </c>
      <c r="K163" s="155">
        <v>6.43</v>
      </c>
      <c r="L163" s="157">
        <v>14</v>
      </c>
      <c r="M163" s="158">
        <v>17</v>
      </c>
      <c r="N163" s="155">
        <v>51</v>
      </c>
      <c r="O163" s="159">
        <v>64</v>
      </c>
      <c r="P163" s="160">
        <v>0.796875</v>
      </c>
      <c r="Q163" s="157">
        <v>4</v>
      </c>
      <c r="R163" s="155">
        <v>51.3</v>
      </c>
      <c r="S163" s="157">
        <v>6</v>
      </c>
      <c r="T163" s="158">
        <v>10</v>
      </c>
      <c r="U163" s="161">
        <v>22.2</v>
      </c>
      <c r="V163" s="157">
        <v>6.75</v>
      </c>
      <c r="W163" s="155">
        <v>-5</v>
      </c>
      <c r="X163" s="157">
        <v>1.5</v>
      </c>
      <c r="Y163" s="155">
        <v>10</v>
      </c>
      <c r="Z163" s="157">
        <v>0</v>
      </c>
      <c r="AA163" s="158">
        <v>8.25</v>
      </c>
      <c r="AB163" s="154">
        <v>50.94</v>
      </c>
      <c r="AC163" s="157">
        <v>5</v>
      </c>
      <c r="AD163" s="162">
        <v>5</v>
      </c>
      <c r="AE163" s="163">
        <v>9.85</v>
      </c>
      <c r="AF163" s="164">
        <v>9.85</v>
      </c>
      <c r="AG163" s="253">
        <v>445</v>
      </c>
      <c r="AH163" s="165">
        <v>10.222</v>
      </c>
      <c r="AI163" s="164">
        <v>10.222</v>
      </c>
      <c r="AJ163" s="254">
        <v>123</v>
      </c>
      <c r="AK163" s="166">
        <v>10.036</v>
      </c>
    </row>
    <row r="164" spans="1:37" ht="16.5" customHeight="1" thickBot="1" x14ac:dyDescent="0.35">
      <c r="A164" s="190" t="s">
        <v>216</v>
      </c>
      <c r="B164" s="252">
        <v>22011094</v>
      </c>
      <c r="C164" s="234" t="s">
        <v>237</v>
      </c>
      <c r="D164" s="234" t="s">
        <v>238</v>
      </c>
      <c r="E164" s="155" t="s">
        <v>157</v>
      </c>
      <c r="F164" s="156" t="s">
        <v>157</v>
      </c>
      <c r="G164" s="157">
        <v>0</v>
      </c>
      <c r="H164" s="158">
        <v>0</v>
      </c>
      <c r="I164" s="155" t="s">
        <v>157</v>
      </c>
      <c r="J164" s="157">
        <v>0</v>
      </c>
      <c r="K164" s="155" t="s">
        <v>157</v>
      </c>
      <c r="L164" s="157">
        <v>0</v>
      </c>
      <c r="M164" s="158">
        <v>0</v>
      </c>
      <c r="N164" s="155" t="s">
        <v>157</v>
      </c>
      <c r="O164" s="159" t="s">
        <v>157</v>
      </c>
      <c r="P164" s="160" t="s">
        <v>480</v>
      </c>
      <c r="Q164" s="157">
        <v>0</v>
      </c>
      <c r="R164" s="155" t="s">
        <v>157</v>
      </c>
      <c r="S164" s="157">
        <v>0</v>
      </c>
      <c r="T164" s="158">
        <v>0</v>
      </c>
      <c r="U164" s="161" t="s">
        <v>157</v>
      </c>
      <c r="V164" s="157">
        <v>0</v>
      </c>
      <c r="W164" s="155" t="s">
        <v>157</v>
      </c>
      <c r="X164" s="157">
        <v>0</v>
      </c>
      <c r="Y164" s="155" t="s">
        <v>157</v>
      </c>
      <c r="Z164" s="157">
        <v>0</v>
      </c>
      <c r="AA164" s="158">
        <v>0</v>
      </c>
      <c r="AB164" s="154" t="s">
        <v>157</v>
      </c>
      <c r="AC164" s="157">
        <v>0</v>
      </c>
      <c r="AD164" s="162">
        <v>0</v>
      </c>
      <c r="AE164" s="163">
        <v>0</v>
      </c>
      <c r="AF164" s="164">
        <v>0</v>
      </c>
      <c r="AG164" s="253">
        <v>621</v>
      </c>
      <c r="AH164" s="165" t="s">
        <v>157</v>
      </c>
      <c r="AI164" s="164" t="s">
        <v>157</v>
      </c>
      <c r="AJ164" s="254">
        <v>599</v>
      </c>
      <c r="AK164" s="166" t="s">
        <v>481</v>
      </c>
    </row>
    <row r="165" spans="1:37" ht="16.5" customHeight="1" thickBot="1" x14ac:dyDescent="0.35">
      <c r="A165" s="190" t="s">
        <v>53</v>
      </c>
      <c r="B165" s="252">
        <v>22011096</v>
      </c>
      <c r="C165" s="228" t="s">
        <v>379</v>
      </c>
      <c r="D165" s="228" t="s">
        <v>380</v>
      </c>
      <c r="E165" s="155">
        <v>10</v>
      </c>
      <c r="F165" s="156">
        <v>14.5</v>
      </c>
      <c r="G165" s="157">
        <v>10</v>
      </c>
      <c r="H165" s="158">
        <v>10</v>
      </c>
      <c r="I165" s="155">
        <v>3.52</v>
      </c>
      <c r="J165" s="157">
        <v>16</v>
      </c>
      <c r="K165" s="155">
        <v>7.45</v>
      </c>
      <c r="L165" s="157">
        <v>13</v>
      </c>
      <c r="M165" s="158">
        <v>14.5</v>
      </c>
      <c r="N165" s="155">
        <v>41</v>
      </c>
      <c r="O165" s="159">
        <v>70</v>
      </c>
      <c r="P165" s="160">
        <v>0.58571428571428574</v>
      </c>
      <c r="Q165" s="157">
        <v>5.5</v>
      </c>
      <c r="R165" s="155">
        <v>33.9</v>
      </c>
      <c r="S165" s="157">
        <v>5.5</v>
      </c>
      <c r="T165" s="158">
        <v>11</v>
      </c>
      <c r="U165" s="161">
        <v>27.8</v>
      </c>
      <c r="V165" s="157">
        <v>5</v>
      </c>
      <c r="W165" s="155">
        <v>0</v>
      </c>
      <c r="X165" s="157">
        <v>2.5</v>
      </c>
      <c r="Y165" s="155">
        <v>5</v>
      </c>
      <c r="Z165" s="157">
        <v>2.5</v>
      </c>
      <c r="AA165" s="158">
        <v>10</v>
      </c>
      <c r="AB165" s="154">
        <v>71.849999999999994</v>
      </c>
      <c r="AC165" s="157">
        <v>1</v>
      </c>
      <c r="AD165" s="162">
        <v>1</v>
      </c>
      <c r="AE165" s="163">
        <v>9.3000000000000007</v>
      </c>
      <c r="AF165" s="164">
        <v>9.3000000000000007</v>
      </c>
      <c r="AG165" s="253">
        <v>492</v>
      </c>
      <c r="AH165" s="165">
        <v>7.1109999999999998</v>
      </c>
      <c r="AI165" s="164">
        <v>7.1109999999999998</v>
      </c>
      <c r="AJ165" s="254">
        <v>430</v>
      </c>
      <c r="AK165" s="166">
        <v>8.2055000000000007</v>
      </c>
    </row>
    <row r="166" spans="1:37" ht="16.5" customHeight="1" thickBot="1" x14ac:dyDescent="0.35">
      <c r="A166" s="190" t="s">
        <v>216</v>
      </c>
      <c r="B166" s="252">
        <v>22011103</v>
      </c>
      <c r="C166" s="232" t="s">
        <v>300</v>
      </c>
      <c r="D166" s="232" t="s">
        <v>301</v>
      </c>
      <c r="E166" s="155" t="s">
        <v>476</v>
      </c>
      <c r="F166" s="156" t="s">
        <v>476</v>
      </c>
      <c r="G166" s="157" t="s">
        <v>476</v>
      </c>
      <c r="H166" s="158" t="s">
        <v>477</v>
      </c>
      <c r="I166" s="155" t="s">
        <v>476</v>
      </c>
      <c r="J166" s="157" t="s">
        <v>476</v>
      </c>
      <c r="K166" s="155" t="s">
        <v>476</v>
      </c>
      <c r="L166" s="157" t="s">
        <v>476</v>
      </c>
      <c r="M166" s="158" t="s">
        <v>477</v>
      </c>
      <c r="N166" s="155" t="s">
        <v>476</v>
      </c>
      <c r="O166" s="159" t="s">
        <v>476</v>
      </c>
      <c r="P166" s="160">
        <v>0</v>
      </c>
      <c r="Q166" s="157" t="s">
        <v>476</v>
      </c>
      <c r="R166" s="155" t="s">
        <v>476</v>
      </c>
      <c r="S166" s="157" t="s">
        <v>476</v>
      </c>
      <c r="T166" s="158" t="s">
        <v>477</v>
      </c>
      <c r="U166" s="161" t="s">
        <v>476</v>
      </c>
      <c r="V166" s="157" t="s">
        <v>476</v>
      </c>
      <c r="W166" s="155" t="s">
        <v>476</v>
      </c>
      <c r="X166" s="157" t="s">
        <v>476</v>
      </c>
      <c r="Y166" s="155" t="s">
        <v>476</v>
      </c>
      <c r="Z166" s="157" t="s">
        <v>476</v>
      </c>
      <c r="AA166" s="158" t="s">
        <v>477</v>
      </c>
      <c r="AB166" s="154" t="s">
        <v>476</v>
      </c>
      <c r="AC166" s="157" t="s">
        <v>476</v>
      </c>
      <c r="AD166" s="162" t="s">
        <v>477</v>
      </c>
      <c r="AE166" s="163" t="s">
        <v>477</v>
      </c>
      <c r="AF166" s="164" t="s">
        <v>477</v>
      </c>
      <c r="AG166" s="253">
        <v>611</v>
      </c>
      <c r="AH166" s="165" t="s">
        <v>477</v>
      </c>
      <c r="AI166" s="164" t="s">
        <v>477</v>
      </c>
      <c r="AJ166" s="254">
        <v>599</v>
      </c>
      <c r="AK166" s="166" t="s">
        <v>477</v>
      </c>
    </row>
    <row r="167" spans="1:37" ht="16.5" customHeight="1" thickBot="1" x14ac:dyDescent="0.35">
      <c r="A167" s="190" t="s">
        <v>216</v>
      </c>
      <c r="B167" s="252">
        <v>22011330</v>
      </c>
      <c r="C167" s="233" t="s">
        <v>436</v>
      </c>
      <c r="D167" s="233" t="s">
        <v>199</v>
      </c>
      <c r="E167" s="155" t="s">
        <v>476</v>
      </c>
      <c r="F167" s="156" t="s">
        <v>476</v>
      </c>
      <c r="G167" s="157" t="s">
        <v>476</v>
      </c>
      <c r="H167" s="158" t="s">
        <v>477</v>
      </c>
      <c r="I167" s="155" t="s">
        <v>476</v>
      </c>
      <c r="J167" s="157" t="s">
        <v>476</v>
      </c>
      <c r="K167" s="155" t="s">
        <v>476</v>
      </c>
      <c r="L167" s="157" t="s">
        <v>476</v>
      </c>
      <c r="M167" s="158" t="s">
        <v>477</v>
      </c>
      <c r="N167" s="155" t="s">
        <v>476</v>
      </c>
      <c r="O167" s="159" t="s">
        <v>476</v>
      </c>
      <c r="P167" s="160">
        <v>0</v>
      </c>
      <c r="Q167" s="157" t="s">
        <v>476</v>
      </c>
      <c r="R167" s="155" t="s">
        <v>476</v>
      </c>
      <c r="S167" s="157" t="s">
        <v>476</v>
      </c>
      <c r="T167" s="158" t="s">
        <v>477</v>
      </c>
      <c r="U167" s="161" t="s">
        <v>476</v>
      </c>
      <c r="V167" s="157" t="s">
        <v>476</v>
      </c>
      <c r="W167" s="155" t="s">
        <v>476</v>
      </c>
      <c r="X167" s="157" t="s">
        <v>476</v>
      </c>
      <c r="Y167" s="155" t="s">
        <v>476</v>
      </c>
      <c r="Z167" s="157" t="s">
        <v>476</v>
      </c>
      <c r="AA167" s="158" t="s">
        <v>477</v>
      </c>
      <c r="AB167" s="154" t="s">
        <v>476</v>
      </c>
      <c r="AC167" s="157" t="s">
        <v>476</v>
      </c>
      <c r="AD167" s="162" t="s">
        <v>477</v>
      </c>
      <c r="AE167" s="163">
        <v>11</v>
      </c>
      <c r="AF167" s="164">
        <v>11</v>
      </c>
      <c r="AG167" s="253">
        <v>318</v>
      </c>
      <c r="AH167" s="165">
        <v>8</v>
      </c>
      <c r="AI167" s="164">
        <v>8</v>
      </c>
      <c r="AJ167" s="254">
        <v>331</v>
      </c>
      <c r="AK167" s="166">
        <v>9.5</v>
      </c>
    </row>
    <row r="168" spans="1:37" ht="16.5" customHeight="1" thickBot="1" x14ac:dyDescent="0.35">
      <c r="A168" s="190" t="s">
        <v>53</v>
      </c>
      <c r="B168" s="252">
        <v>22011389</v>
      </c>
      <c r="C168" s="230" t="s">
        <v>91</v>
      </c>
      <c r="D168" s="230" t="s">
        <v>92</v>
      </c>
      <c r="E168" s="155">
        <v>11</v>
      </c>
      <c r="F168" s="156">
        <v>15</v>
      </c>
      <c r="G168" s="157">
        <v>11</v>
      </c>
      <c r="H168" s="158">
        <v>11</v>
      </c>
      <c r="I168" s="155">
        <v>4.0599999999999996</v>
      </c>
      <c r="J168" s="157">
        <v>7</v>
      </c>
      <c r="K168" s="155">
        <v>9.17</v>
      </c>
      <c r="L168" s="157">
        <v>1</v>
      </c>
      <c r="M168" s="158">
        <v>4</v>
      </c>
      <c r="N168" s="155">
        <v>32</v>
      </c>
      <c r="O168" s="159">
        <v>69</v>
      </c>
      <c r="P168" s="160">
        <v>0.46376811594202899</v>
      </c>
      <c r="Q168" s="157">
        <v>4.5</v>
      </c>
      <c r="R168" s="155">
        <v>22.9</v>
      </c>
      <c r="S168" s="157">
        <v>3</v>
      </c>
      <c r="T168" s="158">
        <v>7.5</v>
      </c>
      <c r="U168" s="161">
        <v>32.5</v>
      </c>
      <c r="V168" s="157">
        <v>2.5</v>
      </c>
      <c r="W168" s="155">
        <v>-14</v>
      </c>
      <c r="X168" s="157">
        <v>0.25</v>
      </c>
      <c r="Y168" s="155">
        <v>9</v>
      </c>
      <c r="Z168" s="157">
        <v>0.5</v>
      </c>
      <c r="AA168" s="158">
        <v>3.25</v>
      </c>
      <c r="AB168" s="154">
        <v>44.19</v>
      </c>
      <c r="AC168" s="157">
        <v>11</v>
      </c>
      <c r="AD168" s="162">
        <v>11</v>
      </c>
      <c r="AE168" s="163">
        <v>7.35</v>
      </c>
      <c r="AF168" s="164">
        <v>7.35</v>
      </c>
      <c r="AG168" s="253">
        <v>583</v>
      </c>
      <c r="AH168" s="165">
        <v>9.3330000000000002</v>
      </c>
      <c r="AI168" s="164">
        <v>9.3330000000000002</v>
      </c>
      <c r="AJ168" s="254">
        <v>194</v>
      </c>
      <c r="AK168" s="166">
        <v>8.3414999999999999</v>
      </c>
    </row>
    <row r="169" spans="1:37" ht="16.5" customHeight="1" thickBot="1" x14ac:dyDescent="0.35">
      <c r="A169" s="190" t="s">
        <v>216</v>
      </c>
      <c r="B169" s="252">
        <v>22011429</v>
      </c>
      <c r="C169" s="231" t="s">
        <v>264</v>
      </c>
      <c r="D169" s="231" t="s">
        <v>265</v>
      </c>
      <c r="E169" s="155" t="s">
        <v>157</v>
      </c>
      <c r="F169" s="156" t="s">
        <v>157</v>
      </c>
      <c r="G169" s="157">
        <v>0</v>
      </c>
      <c r="H169" s="158">
        <v>0</v>
      </c>
      <c r="I169" s="155" t="s">
        <v>157</v>
      </c>
      <c r="J169" s="157">
        <v>0</v>
      </c>
      <c r="K169" s="155" t="s">
        <v>157</v>
      </c>
      <c r="L169" s="157">
        <v>0</v>
      </c>
      <c r="M169" s="158">
        <v>0</v>
      </c>
      <c r="N169" s="155" t="s">
        <v>157</v>
      </c>
      <c r="O169" s="159" t="s">
        <v>157</v>
      </c>
      <c r="P169" s="160" t="s">
        <v>480</v>
      </c>
      <c r="Q169" s="157">
        <v>0</v>
      </c>
      <c r="R169" s="155">
        <v>0</v>
      </c>
      <c r="S169" s="157">
        <v>0</v>
      </c>
      <c r="T169" s="158">
        <v>0</v>
      </c>
      <c r="U169" s="175" t="s">
        <v>157</v>
      </c>
      <c r="V169" s="157">
        <v>0</v>
      </c>
      <c r="W169" s="155" t="s">
        <v>157</v>
      </c>
      <c r="X169" s="157">
        <v>0</v>
      </c>
      <c r="Y169" s="155" t="s">
        <v>157</v>
      </c>
      <c r="Z169" s="157">
        <v>0</v>
      </c>
      <c r="AA169" s="158">
        <v>0</v>
      </c>
      <c r="AB169" s="154" t="s">
        <v>157</v>
      </c>
      <c r="AC169" s="157">
        <v>0</v>
      </c>
      <c r="AD169" s="162">
        <v>0</v>
      </c>
      <c r="AE169" s="163">
        <v>0</v>
      </c>
      <c r="AF169" s="164">
        <v>0</v>
      </c>
      <c r="AG169" s="253">
        <v>621</v>
      </c>
      <c r="AH169" s="165" t="s">
        <v>157</v>
      </c>
      <c r="AI169" s="164" t="s">
        <v>157</v>
      </c>
      <c r="AJ169" s="254">
        <v>599</v>
      </c>
      <c r="AK169" s="166" t="s">
        <v>481</v>
      </c>
    </row>
    <row r="170" spans="1:37" ht="16.5" customHeight="1" thickBot="1" x14ac:dyDescent="0.35">
      <c r="A170" s="190" t="s">
        <v>216</v>
      </c>
      <c r="B170" s="252">
        <v>22011532</v>
      </c>
      <c r="C170" s="245" t="s">
        <v>378</v>
      </c>
      <c r="D170" s="245" t="s">
        <v>78</v>
      </c>
      <c r="E170" s="155" t="s">
        <v>476</v>
      </c>
      <c r="F170" s="156" t="s">
        <v>476</v>
      </c>
      <c r="G170" s="157" t="s">
        <v>476</v>
      </c>
      <c r="H170" s="158" t="s">
        <v>477</v>
      </c>
      <c r="I170" s="155" t="s">
        <v>476</v>
      </c>
      <c r="J170" s="157" t="s">
        <v>476</v>
      </c>
      <c r="K170" s="155" t="s">
        <v>476</v>
      </c>
      <c r="L170" s="157" t="s">
        <v>476</v>
      </c>
      <c r="M170" s="158" t="s">
        <v>477</v>
      </c>
      <c r="N170" s="155" t="s">
        <v>476</v>
      </c>
      <c r="O170" s="159" t="s">
        <v>476</v>
      </c>
      <c r="P170" s="160">
        <v>0</v>
      </c>
      <c r="Q170" s="157" t="s">
        <v>476</v>
      </c>
      <c r="R170" s="155" t="s">
        <v>476</v>
      </c>
      <c r="S170" s="157" t="s">
        <v>476</v>
      </c>
      <c r="T170" s="158" t="s">
        <v>477</v>
      </c>
      <c r="U170" s="161" t="s">
        <v>476</v>
      </c>
      <c r="V170" s="157" t="s">
        <v>476</v>
      </c>
      <c r="W170" s="155" t="s">
        <v>476</v>
      </c>
      <c r="X170" s="157" t="s">
        <v>476</v>
      </c>
      <c r="Y170" s="155" t="s">
        <v>476</v>
      </c>
      <c r="Z170" s="157" t="s">
        <v>476</v>
      </c>
      <c r="AA170" s="158" t="s">
        <v>477</v>
      </c>
      <c r="AB170" s="154" t="s">
        <v>476</v>
      </c>
      <c r="AC170" s="157" t="s">
        <v>476</v>
      </c>
      <c r="AD170" s="162" t="s">
        <v>477</v>
      </c>
      <c r="AE170" s="163">
        <v>12.35</v>
      </c>
      <c r="AF170" s="164">
        <v>12.35</v>
      </c>
      <c r="AG170" s="253">
        <v>147</v>
      </c>
      <c r="AH170" s="165">
        <v>12.44</v>
      </c>
      <c r="AI170" s="164">
        <v>12.44</v>
      </c>
      <c r="AJ170" s="254">
        <v>30</v>
      </c>
      <c r="AK170" s="166">
        <v>12.395</v>
      </c>
    </row>
    <row r="171" spans="1:37" ht="16.5" customHeight="1" thickBot="1" x14ac:dyDescent="0.35">
      <c r="A171" s="190" t="s">
        <v>216</v>
      </c>
      <c r="B171" s="252">
        <v>22011544</v>
      </c>
      <c r="C171" s="235" t="s">
        <v>244</v>
      </c>
      <c r="D171" s="235" t="s">
        <v>139</v>
      </c>
      <c r="E171" s="155" t="s">
        <v>476</v>
      </c>
      <c r="F171" s="156" t="s">
        <v>476</v>
      </c>
      <c r="G171" s="157" t="s">
        <v>476</v>
      </c>
      <c r="H171" s="158" t="s">
        <v>477</v>
      </c>
      <c r="I171" s="155" t="s">
        <v>476</v>
      </c>
      <c r="J171" s="157" t="s">
        <v>476</v>
      </c>
      <c r="K171" s="155" t="s">
        <v>476</v>
      </c>
      <c r="L171" s="157" t="s">
        <v>476</v>
      </c>
      <c r="M171" s="158" t="s">
        <v>477</v>
      </c>
      <c r="N171" s="155" t="s">
        <v>476</v>
      </c>
      <c r="O171" s="159" t="s">
        <v>476</v>
      </c>
      <c r="P171" s="160">
        <v>0</v>
      </c>
      <c r="Q171" s="157" t="s">
        <v>476</v>
      </c>
      <c r="R171" s="155" t="s">
        <v>476</v>
      </c>
      <c r="S171" s="157" t="s">
        <v>476</v>
      </c>
      <c r="T171" s="158" t="s">
        <v>477</v>
      </c>
      <c r="U171" s="161" t="s">
        <v>476</v>
      </c>
      <c r="V171" s="157" t="s">
        <v>476</v>
      </c>
      <c r="W171" s="155" t="s">
        <v>476</v>
      </c>
      <c r="X171" s="157" t="s">
        <v>476</v>
      </c>
      <c r="Y171" s="155" t="s">
        <v>476</v>
      </c>
      <c r="Z171" s="157" t="s">
        <v>476</v>
      </c>
      <c r="AA171" s="158" t="s">
        <v>477</v>
      </c>
      <c r="AB171" s="154" t="s">
        <v>476</v>
      </c>
      <c r="AC171" s="157" t="s">
        <v>476</v>
      </c>
      <c r="AD171" s="162" t="s">
        <v>477</v>
      </c>
      <c r="AE171" s="163">
        <v>10.199999999999999</v>
      </c>
      <c r="AF171" s="164">
        <v>10.199999999999999</v>
      </c>
      <c r="AG171" s="253">
        <v>409</v>
      </c>
      <c r="AH171" s="165">
        <v>11.111000000000001</v>
      </c>
      <c r="AI171" s="164">
        <v>11.111000000000001</v>
      </c>
      <c r="AJ171" s="254">
        <v>62</v>
      </c>
      <c r="AK171" s="166">
        <v>10.6555</v>
      </c>
    </row>
    <row r="172" spans="1:37" ht="16.5" customHeight="1" thickBot="1" x14ac:dyDescent="0.35">
      <c r="A172" s="190" t="s">
        <v>216</v>
      </c>
      <c r="B172" s="252">
        <v>22011646</v>
      </c>
      <c r="C172" s="245" t="s">
        <v>33</v>
      </c>
      <c r="D172" s="245" t="s">
        <v>387</v>
      </c>
      <c r="E172" s="155">
        <v>7</v>
      </c>
      <c r="F172" s="156">
        <v>13</v>
      </c>
      <c r="G172" s="157">
        <v>4</v>
      </c>
      <c r="H172" s="158">
        <v>4</v>
      </c>
      <c r="I172" s="155">
        <v>3.03</v>
      </c>
      <c r="J172" s="157">
        <v>20</v>
      </c>
      <c r="K172" s="155">
        <v>6.5</v>
      </c>
      <c r="L172" s="157">
        <v>13</v>
      </c>
      <c r="M172" s="158">
        <v>16.5</v>
      </c>
      <c r="N172" s="155">
        <v>46</v>
      </c>
      <c r="O172" s="159">
        <v>68</v>
      </c>
      <c r="P172" s="160">
        <v>0.67647058823529416</v>
      </c>
      <c r="Q172" s="157">
        <v>3.5</v>
      </c>
      <c r="R172" s="155">
        <v>44.6</v>
      </c>
      <c r="S172" s="157">
        <v>4</v>
      </c>
      <c r="T172" s="158">
        <v>7.5</v>
      </c>
      <c r="U172" s="161">
        <v>24.64</v>
      </c>
      <c r="V172" s="157">
        <v>5.5</v>
      </c>
      <c r="W172" s="155">
        <v>2</v>
      </c>
      <c r="X172" s="157">
        <v>3</v>
      </c>
      <c r="Y172" s="155">
        <v>7</v>
      </c>
      <c r="Z172" s="157">
        <v>1.5</v>
      </c>
      <c r="AA172" s="158">
        <v>10</v>
      </c>
      <c r="AB172" s="154" t="s">
        <v>157</v>
      </c>
      <c r="AC172" s="157">
        <v>0</v>
      </c>
      <c r="AD172" s="162">
        <v>0</v>
      </c>
      <c r="AE172" s="163">
        <v>7.6</v>
      </c>
      <c r="AF172" s="164">
        <v>7.6</v>
      </c>
      <c r="AG172" s="253">
        <v>569</v>
      </c>
      <c r="AH172" s="165">
        <v>5.3330000000000002</v>
      </c>
      <c r="AI172" s="164">
        <v>5.3330000000000002</v>
      </c>
      <c r="AJ172" s="254">
        <v>568</v>
      </c>
      <c r="AK172" s="166">
        <v>6.4664999999999999</v>
      </c>
    </row>
    <row r="173" spans="1:37" ht="16.5" customHeight="1" thickBot="1" x14ac:dyDescent="0.35">
      <c r="A173" s="190" t="s">
        <v>216</v>
      </c>
      <c r="B173" s="252">
        <v>22011671</v>
      </c>
      <c r="C173" s="230" t="s">
        <v>771</v>
      </c>
      <c r="D173" s="230" t="s">
        <v>772</v>
      </c>
      <c r="E173" s="155">
        <v>13</v>
      </c>
      <c r="F173" s="156">
        <v>16</v>
      </c>
      <c r="G173" s="157">
        <v>10</v>
      </c>
      <c r="H173" s="158">
        <v>10</v>
      </c>
      <c r="I173" s="155">
        <v>3.25</v>
      </c>
      <c r="J173" s="157">
        <v>16</v>
      </c>
      <c r="K173" s="155">
        <v>6.9</v>
      </c>
      <c r="L173" s="157">
        <v>10</v>
      </c>
      <c r="M173" s="158">
        <v>13</v>
      </c>
      <c r="N173" s="155">
        <v>60</v>
      </c>
      <c r="O173" s="159" t="s">
        <v>157</v>
      </c>
      <c r="P173" s="160" t="s">
        <v>480</v>
      </c>
      <c r="Q173" s="157">
        <v>0</v>
      </c>
      <c r="R173" s="155">
        <v>36.9</v>
      </c>
      <c r="S173" s="157">
        <v>2</v>
      </c>
      <c r="T173" s="158">
        <v>2</v>
      </c>
      <c r="U173" s="161">
        <v>23.8</v>
      </c>
      <c r="V173" s="157">
        <v>6</v>
      </c>
      <c r="W173" s="155">
        <v>-6</v>
      </c>
      <c r="X173" s="157">
        <v>1.25</v>
      </c>
      <c r="Y173" s="155">
        <v>6</v>
      </c>
      <c r="Z173" s="157">
        <v>2</v>
      </c>
      <c r="AA173" s="158">
        <v>9.25</v>
      </c>
      <c r="AB173" s="154" t="s">
        <v>157</v>
      </c>
      <c r="AC173" s="157">
        <v>0</v>
      </c>
      <c r="AD173" s="162">
        <v>0</v>
      </c>
      <c r="AE173" s="163">
        <v>6.85</v>
      </c>
      <c r="AF173" s="164">
        <v>6.85</v>
      </c>
      <c r="AG173" s="253">
        <v>590</v>
      </c>
      <c r="AH173" s="165" t="s">
        <v>157</v>
      </c>
      <c r="AI173" s="164" t="s">
        <v>157</v>
      </c>
      <c r="AJ173" s="254">
        <v>599</v>
      </c>
      <c r="AK173" s="166" t="s">
        <v>481</v>
      </c>
    </row>
    <row r="174" spans="1:37" ht="16.5" customHeight="1" thickBot="1" x14ac:dyDescent="0.35">
      <c r="A174" s="190" t="s">
        <v>216</v>
      </c>
      <c r="B174" s="252">
        <v>22011752</v>
      </c>
      <c r="C174" s="236" t="s">
        <v>270</v>
      </c>
      <c r="D174" s="236" t="s">
        <v>138</v>
      </c>
      <c r="E174" s="155" t="s">
        <v>476</v>
      </c>
      <c r="F174" s="156" t="s">
        <v>476</v>
      </c>
      <c r="G174" s="157" t="s">
        <v>476</v>
      </c>
      <c r="H174" s="158" t="s">
        <v>477</v>
      </c>
      <c r="I174" s="155" t="s">
        <v>476</v>
      </c>
      <c r="J174" s="157" t="s">
        <v>476</v>
      </c>
      <c r="K174" s="155" t="s">
        <v>476</v>
      </c>
      <c r="L174" s="157" t="s">
        <v>476</v>
      </c>
      <c r="M174" s="158" t="s">
        <v>477</v>
      </c>
      <c r="N174" s="155" t="s">
        <v>476</v>
      </c>
      <c r="O174" s="159" t="s">
        <v>476</v>
      </c>
      <c r="P174" s="160">
        <v>0</v>
      </c>
      <c r="Q174" s="157" t="s">
        <v>476</v>
      </c>
      <c r="R174" s="155" t="s">
        <v>476</v>
      </c>
      <c r="S174" s="157" t="s">
        <v>476</v>
      </c>
      <c r="T174" s="158" t="s">
        <v>477</v>
      </c>
      <c r="U174" s="161" t="s">
        <v>476</v>
      </c>
      <c r="V174" s="157" t="s">
        <v>476</v>
      </c>
      <c r="W174" s="155" t="s">
        <v>476</v>
      </c>
      <c r="X174" s="157" t="s">
        <v>476</v>
      </c>
      <c r="Y174" s="155" t="s">
        <v>476</v>
      </c>
      <c r="Z174" s="157" t="s">
        <v>476</v>
      </c>
      <c r="AA174" s="158" t="s">
        <v>477</v>
      </c>
      <c r="AB174" s="154" t="s">
        <v>476</v>
      </c>
      <c r="AC174" s="157" t="s">
        <v>476</v>
      </c>
      <c r="AD174" s="162" t="s">
        <v>477</v>
      </c>
      <c r="AE174" s="163">
        <v>12.4</v>
      </c>
      <c r="AF174" s="164">
        <v>12.4</v>
      </c>
      <c r="AG174" s="253">
        <v>140</v>
      </c>
      <c r="AH174" s="165">
        <v>6.2220000000000004</v>
      </c>
      <c r="AI174" s="164">
        <v>6.2220000000000004</v>
      </c>
      <c r="AJ174" s="254">
        <v>519</v>
      </c>
      <c r="AK174" s="166">
        <v>9.3109999999999999</v>
      </c>
    </row>
    <row r="175" spans="1:37" ht="16.5" customHeight="1" thickBot="1" x14ac:dyDescent="0.35">
      <c r="A175" s="190" t="s">
        <v>216</v>
      </c>
      <c r="B175" s="252">
        <v>22011756</v>
      </c>
      <c r="C175" s="232" t="s">
        <v>327</v>
      </c>
      <c r="D175" s="232" t="s">
        <v>85</v>
      </c>
      <c r="E175" s="155">
        <v>18</v>
      </c>
      <c r="F175" s="156">
        <v>18.5</v>
      </c>
      <c r="G175" s="157">
        <v>15</v>
      </c>
      <c r="H175" s="158">
        <v>15</v>
      </c>
      <c r="I175" s="155">
        <v>3.07</v>
      </c>
      <c r="J175" s="157">
        <v>19</v>
      </c>
      <c r="K175" s="155">
        <v>6.51</v>
      </c>
      <c r="L175" s="157">
        <v>13</v>
      </c>
      <c r="M175" s="158">
        <v>16</v>
      </c>
      <c r="N175" s="155">
        <v>67</v>
      </c>
      <c r="O175" s="159">
        <v>66</v>
      </c>
      <c r="P175" s="160">
        <v>1.0151515151515151</v>
      </c>
      <c r="Q175" s="157">
        <v>5.5</v>
      </c>
      <c r="R175" s="155">
        <v>42.7</v>
      </c>
      <c r="S175" s="157">
        <v>3.5</v>
      </c>
      <c r="T175" s="158">
        <v>9</v>
      </c>
      <c r="U175" s="161">
        <v>24.06</v>
      </c>
      <c r="V175" s="157">
        <v>5.75</v>
      </c>
      <c r="W175" s="155">
        <v>-5</v>
      </c>
      <c r="X175" s="157">
        <v>1.5</v>
      </c>
      <c r="Y175" s="155">
        <v>9</v>
      </c>
      <c r="Z175" s="157">
        <v>0.5</v>
      </c>
      <c r="AA175" s="158">
        <v>7.75</v>
      </c>
      <c r="AB175" s="154">
        <v>46.84</v>
      </c>
      <c r="AC175" s="157">
        <v>7</v>
      </c>
      <c r="AD175" s="162">
        <v>7</v>
      </c>
      <c r="AE175" s="163">
        <v>10.95</v>
      </c>
      <c r="AF175" s="164">
        <v>10.95</v>
      </c>
      <c r="AG175" s="253">
        <v>329</v>
      </c>
      <c r="AH175" s="165">
        <v>8.4440000000000008</v>
      </c>
      <c r="AI175" s="164">
        <v>8.4440000000000008</v>
      </c>
      <c r="AJ175" s="254">
        <v>274</v>
      </c>
      <c r="AK175" s="166">
        <v>9.6969999999999992</v>
      </c>
    </row>
    <row r="176" spans="1:37" ht="16.5" customHeight="1" thickBot="1" x14ac:dyDescent="0.35">
      <c r="A176" s="190" t="s">
        <v>216</v>
      </c>
      <c r="B176" s="252">
        <v>22011784</v>
      </c>
      <c r="C176" s="230" t="s">
        <v>1044</v>
      </c>
      <c r="D176" s="230" t="s">
        <v>89</v>
      </c>
      <c r="E176" s="155">
        <v>19</v>
      </c>
      <c r="F176" s="156">
        <v>19</v>
      </c>
      <c r="G176" s="157">
        <v>16</v>
      </c>
      <c r="H176" s="158">
        <v>16</v>
      </c>
      <c r="I176" s="155">
        <v>3.27</v>
      </c>
      <c r="J176" s="157">
        <v>16</v>
      </c>
      <c r="K176" s="155">
        <v>6.88</v>
      </c>
      <c r="L176" s="157">
        <v>11</v>
      </c>
      <c r="M176" s="158">
        <v>13.5</v>
      </c>
      <c r="N176" s="155">
        <v>58</v>
      </c>
      <c r="O176" s="159">
        <v>54</v>
      </c>
      <c r="P176" s="160">
        <v>1.0740740740740742</v>
      </c>
      <c r="Q176" s="157">
        <v>5.5</v>
      </c>
      <c r="R176" s="155">
        <v>37.4</v>
      </c>
      <c r="S176" s="157">
        <v>2.5</v>
      </c>
      <c r="T176" s="158">
        <v>8</v>
      </c>
      <c r="U176" s="161">
        <v>25.34</v>
      </c>
      <c r="V176" s="157">
        <v>5.25</v>
      </c>
      <c r="W176" s="155">
        <v>3</v>
      </c>
      <c r="X176" s="157">
        <v>3.25</v>
      </c>
      <c r="Y176" s="155">
        <v>4</v>
      </c>
      <c r="Z176" s="157">
        <v>3</v>
      </c>
      <c r="AA176" s="158">
        <v>11.5</v>
      </c>
      <c r="AB176" s="154" t="s">
        <v>215</v>
      </c>
      <c r="AC176" s="157" t="s">
        <v>215</v>
      </c>
      <c r="AD176" s="162" t="s">
        <v>215</v>
      </c>
      <c r="AE176" s="163">
        <v>12.25</v>
      </c>
      <c r="AF176" s="164">
        <v>12.25</v>
      </c>
      <c r="AG176" s="253">
        <v>153</v>
      </c>
      <c r="AH176" s="165">
        <v>8.8889999999999993</v>
      </c>
      <c r="AI176" s="164">
        <v>8.8889999999999993</v>
      </c>
      <c r="AJ176" s="254">
        <v>231</v>
      </c>
      <c r="AK176" s="166">
        <v>10.5695</v>
      </c>
    </row>
    <row r="177" spans="1:37" ht="16.5" customHeight="1" thickBot="1" x14ac:dyDescent="0.35">
      <c r="A177" s="190" t="s">
        <v>216</v>
      </c>
      <c r="B177" s="252">
        <v>22011845</v>
      </c>
      <c r="C177" s="229" t="s">
        <v>665</v>
      </c>
      <c r="D177" s="229" t="s">
        <v>666</v>
      </c>
      <c r="E177" s="155" t="s">
        <v>157</v>
      </c>
      <c r="F177" s="156" t="s">
        <v>157</v>
      </c>
      <c r="G177" s="157">
        <v>0</v>
      </c>
      <c r="H177" s="158">
        <v>0</v>
      </c>
      <c r="I177" s="155" t="s">
        <v>157</v>
      </c>
      <c r="J177" s="157">
        <v>0</v>
      </c>
      <c r="K177" s="155" t="s">
        <v>157</v>
      </c>
      <c r="L177" s="157">
        <v>0</v>
      </c>
      <c r="M177" s="158">
        <v>0</v>
      </c>
      <c r="N177" s="155" t="s">
        <v>157</v>
      </c>
      <c r="O177" s="159" t="s">
        <v>157</v>
      </c>
      <c r="P177" s="160" t="s">
        <v>480</v>
      </c>
      <c r="Q177" s="157">
        <v>0</v>
      </c>
      <c r="R177" s="155" t="s">
        <v>157</v>
      </c>
      <c r="S177" s="157">
        <v>0</v>
      </c>
      <c r="T177" s="158">
        <v>0</v>
      </c>
      <c r="U177" s="161" t="s">
        <v>157</v>
      </c>
      <c r="V177" s="157">
        <v>0</v>
      </c>
      <c r="W177" s="155" t="s">
        <v>157</v>
      </c>
      <c r="X177" s="157">
        <v>0</v>
      </c>
      <c r="Y177" s="155" t="s">
        <v>157</v>
      </c>
      <c r="Z177" s="157">
        <v>0</v>
      </c>
      <c r="AA177" s="158">
        <v>0</v>
      </c>
      <c r="AB177" s="154" t="s">
        <v>157</v>
      </c>
      <c r="AC177" s="157">
        <v>0</v>
      </c>
      <c r="AD177" s="162">
        <v>0</v>
      </c>
      <c r="AE177" s="163">
        <v>0</v>
      </c>
      <c r="AF177" s="164">
        <v>0</v>
      </c>
      <c r="AG177" s="253">
        <v>621</v>
      </c>
      <c r="AH177" s="165" t="s">
        <v>157</v>
      </c>
      <c r="AI177" s="164" t="s">
        <v>157</v>
      </c>
      <c r="AJ177" s="254">
        <v>599</v>
      </c>
      <c r="AK177" s="166" t="s">
        <v>481</v>
      </c>
    </row>
    <row r="178" spans="1:37" ht="16.5" customHeight="1" thickBot="1" x14ac:dyDescent="0.35">
      <c r="A178" s="190" t="s">
        <v>216</v>
      </c>
      <c r="B178" s="252">
        <v>22011960</v>
      </c>
      <c r="C178" s="228" t="s">
        <v>289</v>
      </c>
      <c r="D178" s="228" t="s">
        <v>104</v>
      </c>
      <c r="E178" s="155" t="s">
        <v>476</v>
      </c>
      <c r="F178" s="156" t="s">
        <v>476</v>
      </c>
      <c r="G178" s="157" t="s">
        <v>476</v>
      </c>
      <c r="H178" s="158" t="s">
        <v>477</v>
      </c>
      <c r="I178" s="155" t="s">
        <v>476</v>
      </c>
      <c r="J178" s="157" t="s">
        <v>476</v>
      </c>
      <c r="K178" s="155" t="s">
        <v>476</v>
      </c>
      <c r="L178" s="157" t="s">
        <v>476</v>
      </c>
      <c r="M178" s="158" t="s">
        <v>477</v>
      </c>
      <c r="N178" s="155" t="s">
        <v>476</v>
      </c>
      <c r="O178" s="159" t="s">
        <v>476</v>
      </c>
      <c r="P178" s="160">
        <v>0</v>
      </c>
      <c r="Q178" s="157" t="s">
        <v>476</v>
      </c>
      <c r="R178" s="155" t="s">
        <v>476</v>
      </c>
      <c r="S178" s="157" t="s">
        <v>476</v>
      </c>
      <c r="T178" s="158" t="s">
        <v>477</v>
      </c>
      <c r="U178" s="161" t="s">
        <v>476</v>
      </c>
      <c r="V178" s="157" t="s">
        <v>476</v>
      </c>
      <c r="W178" s="155" t="s">
        <v>476</v>
      </c>
      <c r="X178" s="157" t="s">
        <v>476</v>
      </c>
      <c r="Y178" s="155" t="s">
        <v>476</v>
      </c>
      <c r="Z178" s="157" t="s">
        <v>476</v>
      </c>
      <c r="AA178" s="158" t="s">
        <v>477</v>
      </c>
      <c r="AB178" s="154" t="s">
        <v>476</v>
      </c>
      <c r="AC178" s="157" t="s">
        <v>476</v>
      </c>
      <c r="AD178" s="162" t="s">
        <v>477</v>
      </c>
      <c r="AE178" s="163" t="s">
        <v>477</v>
      </c>
      <c r="AF178" s="164" t="s">
        <v>477</v>
      </c>
      <c r="AG178" s="253">
        <v>611</v>
      </c>
      <c r="AH178" s="165" t="s">
        <v>477</v>
      </c>
      <c r="AI178" s="164" t="s">
        <v>477</v>
      </c>
      <c r="AJ178" s="254">
        <v>599</v>
      </c>
      <c r="AK178" s="166" t="s">
        <v>477</v>
      </c>
    </row>
    <row r="179" spans="1:37" ht="16.5" customHeight="1" thickBot="1" x14ac:dyDescent="0.35">
      <c r="A179" s="190" t="s">
        <v>216</v>
      </c>
      <c r="B179" s="252">
        <v>22012221</v>
      </c>
      <c r="C179" s="234" t="s">
        <v>460</v>
      </c>
      <c r="D179" s="234" t="s">
        <v>461</v>
      </c>
      <c r="E179" s="155" t="s">
        <v>476</v>
      </c>
      <c r="F179" s="156" t="s">
        <v>476</v>
      </c>
      <c r="G179" s="157" t="s">
        <v>476</v>
      </c>
      <c r="H179" s="158" t="s">
        <v>477</v>
      </c>
      <c r="I179" s="155" t="s">
        <v>476</v>
      </c>
      <c r="J179" s="157" t="s">
        <v>476</v>
      </c>
      <c r="K179" s="155" t="s">
        <v>476</v>
      </c>
      <c r="L179" s="157" t="s">
        <v>476</v>
      </c>
      <c r="M179" s="158" t="s">
        <v>477</v>
      </c>
      <c r="N179" s="155" t="s">
        <v>476</v>
      </c>
      <c r="O179" s="159" t="s">
        <v>476</v>
      </c>
      <c r="P179" s="160">
        <v>0</v>
      </c>
      <c r="Q179" s="157" t="s">
        <v>476</v>
      </c>
      <c r="R179" s="155" t="s">
        <v>476</v>
      </c>
      <c r="S179" s="157" t="s">
        <v>476</v>
      </c>
      <c r="T179" s="158" t="s">
        <v>477</v>
      </c>
      <c r="U179" s="161" t="s">
        <v>476</v>
      </c>
      <c r="V179" s="157" t="s">
        <v>476</v>
      </c>
      <c r="W179" s="155" t="s">
        <v>476</v>
      </c>
      <c r="X179" s="157" t="s">
        <v>476</v>
      </c>
      <c r="Y179" s="155" t="s">
        <v>476</v>
      </c>
      <c r="Z179" s="157" t="s">
        <v>476</v>
      </c>
      <c r="AA179" s="158" t="s">
        <v>477</v>
      </c>
      <c r="AB179" s="154" t="s">
        <v>476</v>
      </c>
      <c r="AC179" s="157" t="s">
        <v>476</v>
      </c>
      <c r="AD179" s="162" t="s">
        <v>477</v>
      </c>
      <c r="AE179" s="163">
        <v>13.8</v>
      </c>
      <c r="AF179" s="164">
        <v>13.8</v>
      </c>
      <c r="AG179" s="253">
        <v>33</v>
      </c>
      <c r="AH179" s="165" t="s">
        <v>157</v>
      </c>
      <c r="AI179" s="164" t="s">
        <v>157</v>
      </c>
      <c r="AJ179" s="254">
        <v>599</v>
      </c>
      <c r="AK179" s="166" t="s">
        <v>481</v>
      </c>
    </row>
    <row r="180" spans="1:37" ht="16.5" customHeight="1" thickBot="1" x14ac:dyDescent="0.35">
      <c r="A180" s="190" t="s">
        <v>53</v>
      </c>
      <c r="B180" s="252">
        <v>22012236</v>
      </c>
      <c r="C180" s="228" t="s">
        <v>239</v>
      </c>
      <c r="D180" s="228" t="s">
        <v>240</v>
      </c>
      <c r="E180" s="155" t="s">
        <v>476</v>
      </c>
      <c r="F180" s="156" t="s">
        <v>476</v>
      </c>
      <c r="G180" s="157" t="s">
        <v>476</v>
      </c>
      <c r="H180" s="158" t="s">
        <v>477</v>
      </c>
      <c r="I180" s="155" t="s">
        <v>476</v>
      </c>
      <c r="J180" s="157" t="s">
        <v>476</v>
      </c>
      <c r="K180" s="155" t="s">
        <v>476</v>
      </c>
      <c r="L180" s="157" t="s">
        <v>476</v>
      </c>
      <c r="M180" s="158" t="s">
        <v>477</v>
      </c>
      <c r="N180" s="155" t="s">
        <v>476</v>
      </c>
      <c r="O180" s="159" t="s">
        <v>476</v>
      </c>
      <c r="P180" s="160">
        <v>0</v>
      </c>
      <c r="Q180" s="157" t="s">
        <v>476</v>
      </c>
      <c r="R180" s="155" t="s">
        <v>476</v>
      </c>
      <c r="S180" s="157" t="s">
        <v>476</v>
      </c>
      <c r="T180" s="158" t="s">
        <v>477</v>
      </c>
      <c r="U180" s="161" t="s">
        <v>476</v>
      </c>
      <c r="V180" s="157" t="s">
        <v>476</v>
      </c>
      <c r="W180" s="155" t="s">
        <v>476</v>
      </c>
      <c r="X180" s="157" t="s">
        <v>476</v>
      </c>
      <c r="Y180" s="155" t="s">
        <v>476</v>
      </c>
      <c r="Z180" s="157" t="s">
        <v>476</v>
      </c>
      <c r="AA180" s="158" t="s">
        <v>477</v>
      </c>
      <c r="AB180" s="154" t="s">
        <v>476</v>
      </c>
      <c r="AC180" s="157" t="s">
        <v>476</v>
      </c>
      <c r="AD180" s="162" t="s">
        <v>477</v>
      </c>
      <c r="AE180" s="163">
        <v>11.25</v>
      </c>
      <c r="AF180" s="164">
        <v>11.25</v>
      </c>
      <c r="AG180" s="253">
        <v>290</v>
      </c>
      <c r="AH180" s="165">
        <v>9.7780000000000005</v>
      </c>
      <c r="AI180" s="164">
        <v>9.7780000000000005</v>
      </c>
      <c r="AJ180" s="254">
        <v>162</v>
      </c>
      <c r="AK180" s="166">
        <v>10.513999999999999</v>
      </c>
    </row>
    <row r="181" spans="1:37" ht="16.5" customHeight="1" thickBot="1" x14ac:dyDescent="0.35">
      <c r="A181" s="190" t="s">
        <v>53</v>
      </c>
      <c r="B181" s="252">
        <v>22012435</v>
      </c>
      <c r="C181" s="228" t="s">
        <v>233</v>
      </c>
      <c r="D181" s="228" t="s">
        <v>234</v>
      </c>
      <c r="E181" s="155" t="s">
        <v>476</v>
      </c>
      <c r="F181" s="156" t="s">
        <v>476</v>
      </c>
      <c r="G181" s="157" t="s">
        <v>476</v>
      </c>
      <c r="H181" s="158" t="s">
        <v>477</v>
      </c>
      <c r="I181" s="155" t="s">
        <v>476</v>
      </c>
      <c r="J181" s="157" t="s">
        <v>476</v>
      </c>
      <c r="K181" s="155" t="s">
        <v>476</v>
      </c>
      <c r="L181" s="157" t="s">
        <v>476</v>
      </c>
      <c r="M181" s="158" t="s">
        <v>477</v>
      </c>
      <c r="N181" s="155" t="s">
        <v>476</v>
      </c>
      <c r="O181" s="159" t="s">
        <v>476</v>
      </c>
      <c r="P181" s="160">
        <v>0</v>
      </c>
      <c r="Q181" s="157" t="s">
        <v>476</v>
      </c>
      <c r="R181" s="155" t="s">
        <v>476</v>
      </c>
      <c r="S181" s="157" t="s">
        <v>476</v>
      </c>
      <c r="T181" s="158" t="s">
        <v>477</v>
      </c>
      <c r="U181" s="161" t="s">
        <v>476</v>
      </c>
      <c r="V181" s="157" t="s">
        <v>476</v>
      </c>
      <c r="W181" s="155" t="s">
        <v>476</v>
      </c>
      <c r="X181" s="157" t="s">
        <v>476</v>
      </c>
      <c r="Y181" s="155" t="s">
        <v>476</v>
      </c>
      <c r="Z181" s="157" t="s">
        <v>476</v>
      </c>
      <c r="AA181" s="158" t="s">
        <v>477</v>
      </c>
      <c r="AB181" s="154" t="s">
        <v>476</v>
      </c>
      <c r="AC181" s="157" t="s">
        <v>476</v>
      </c>
      <c r="AD181" s="162" t="s">
        <v>477</v>
      </c>
      <c r="AE181" s="163">
        <v>10</v>
      </c>
      <c r="AF181" s="164">
        <v>10</v>
      </c>
      <c r="AG181" s="253">
        <v>433</v>
      </c>
      <c r="AH181" s="165" t="s">
        <v>157</v>
      </c>
      <c r="AI181" s="164" t="s">
        <v>157</v>
      </c>
      <c r="AJ181" s="254">
        <v>599</v>
      </c>
      <c r="AK181" s="166" t="s">
        <v>481</v>
      </c>
    </row>
    <row r="182" spans="1:37" ht="16.5" customHeight="1" thickBot="1" x14ac:dyDescent="0.35">
      <c r="A182" s="190" t="s">
        <v>53</v>
      </c>
      <c r="B182" s="252">
        <v>22012492</v>
      </c>
      <c r="C182" s="228" t="s">
        <v>651</v>
      </c>
      <c r="D182" s="228" t="s">
        <v>176</v>
      </c>
      <c r="E182" s="155">
        <v>11</v>
      </c>
      <c r="F182" s="156">
        <v>15</v>
      </c>
      <c r="G182" s="157">
        <v>11</v>
      </c>
      <c r="H182" s="158">
        <v>11</v>
      </c>
      <c r="I182" s="155">
        <v>3.61</v>
      </c>
      <c r="J182" s="157">
        <v>15</v>
      </c>
      <c r="K182" s="155">
        <v>7.83</v>
      </c>
      <c r="L182" s="157">
        <v>10</v>
      </c>
      <c r="M182" s="158">
        <v>12.5</v>
      </c>
      <c r="N182" s="155">
        <v>25</v>
      </c>
      <c r="O182" s="159">
        <v>48</v>
      </c>
      <c r="P182" s="160">
        <v>0.52083333333333337</v>
      </c>
      <c r="Q182" s="157">
        <v>5</v>
      </c>
      <c r="R182" s="155">
        <v>28</v>
      </c>
      <c r="S182" s="157">
        <v>4.5</v>
      </c>
      <c r="T182" s="158">
        <v>9.5</v>
      </c>
      <c r="U182" s="161">
        <v>25.8</v>
      </c>
      <c r="V182" s="157">
        <v>6</v>
      </c>
      <c r="W182" s="155">
        <v>-13</v>
      </c>
      <c r="X182" s="157">
        <v>0.5</v>
      </c>
      <c r="Y182" s="155">
        <v>4</v>
      </c>
      <c r="Z182" s="157">
        <v>3</v>
      </c>
      <c r="AA182" s="158">
        <v>9.5</v>
      </c>
      <c r="AB182" s="154">
        <v>55.06</v>
      </c>
      <c r="AC182" s="157">
        <v>6</v>
      </c>
      <c r="AD182" s="162">
        <v>6</v>
      </c>
      <c r="AE182" s="163">
        <v>9.6999999999999993</v>
      </c>
      <c r="AF182" s="164">
        <v>9.6999999999999993</v>
      </c>
      <c r="AG182" s="253">
        <v>457</v>
      </c>
      <c r="AH182" s="165">
        <v>7.1109999999999998</v>
      </c>
      <c r="AI182" s="164">
        <v>7.1109999999999998</v>
      </c>
      <c r="AJ182" s="254">
        <v>430</v>
      </c>
      <c r="AK182" s="166">
        <v>8.4055</v>
      </c>
    </row>
    <row r="183" spans="1:37" ht="16.5" customHeight="1" thickBot="1" x14ac:dyDescent="0.35">
      <c r="A183" s="190" t="s">
        <v>216</v>
      </c>
      <c r="B183" s="252">
        <v>22012585</v>
      </c>
      <c r="C183" s="229" t="s">
        <v>381</v>
      </c>
      <c r="D183" s="229" t="s">
        <v>382</v>
      </c>
      <c r="E183" s="155" t="s">
        <v>476</v>
      </c>
      <c r="F183" s="156" t="s">
        <v>476</v>
      </c>
      <c r="G183" s="157" t="s">
        <v>476</v>
      </c>
      <c r="H183" s="158" t="s">
        <v>477</v>
      </c>
      <c r="I183" s="155" t="s">
        <v>476</v>
      </c>
      <c r="J183" s="157" t="s">
        <v>476</v>
      </c>
      <c r="K183" s="155" t="s">
        <v>476</v>
      </c>
      <c r="L183" s="157" t="s">
        <v>476</v>
      </c>
      <c r="M183" s="158" t="s">
        <v>477</v>
      </c>
      <c r="N183" s="155" t="s">
        <v>476</v>
      </c>
      <c r="O183" s="159" t="s">
        <v>476</v>
      </c>
      <c r="P183" s="160">
        <v>0</v>
      </c>
      <c r="Q183" s="157" t="s">
        <v>476</v>
      </c>
      <c r="R183" s="155" t="s">
        <v>476</v>
      </c>
      <c r="S183" s="157" t="s">
        <v>476</v>
      </c>
      <c r="T183" s="158" t="s">
        <v>477</v>
      </c>
      <c r="U183" s="161" t="s">
        <v>476</v>
      </c>
      <c r="V183" s="157" t="s">
        <v>476</v>
      </c>
      <c r="W183" s="155" t="s">
        <v>476</v>
      </c>
      <c r="X183" s="157" t="s">
        <v>476</v>
      </c>
      <c r="Y183" s="155" t="s">
        <v>476</v>
      </c>
      <c r="Z183" s="157" t="s">
        <v>476</v>
      </c>
      <c r="AA183" s="158" t="s">
        <v>477</v>
      </c>
      <c r="AB183" s="154" t="s">
        <v>476</v>
      </c>
      <c r="AC183" s="157" t="s">
        <v>476</v>
      </c>
      <c r="AD183" s="162" t="s">
        <v>477</v>
      </c>
      <c r="AE183" s="163">
        <v>12.75</v>
      </c>
      <c r="AF183" s="164">
        <v>12.75</v>
      </c>
      <c r="AG183" s="253">
        <v>99</v>
      </c>
      <c r="AH183" s="165">
        <v>9.7780000000000005</v>
      </c>
      <c r="AI183" s="164">
        <v>9.7780000000000005</v>
      </c>
      <c r="AJ183" s="254">
        <v>162</v>
      </c>
      <c r="AK183" s="166">
        <v>11.263999999999999</v>
      </c>
    </row>
    <row r="184" spans="1:37" ht="16.5" customHeight="1" thickBot="1" x14ac:dyDescent="0.35">
      <c r="A184" s="190" t="s">
        <v>216</v>
      </c>
      <c r="B184" s="252">
        <v>22012704</v>
      </c>
      <c r="C184" s="235" t="s">
        <v>373</v>
      </c>
      <c r="D184" s="235" t="s">
        <v>128</v>
      </c>
      <c r="E184" s="155">
        <v>12</v>
      </c>
      <c r="F184" s="156">
        <v>15.5</v>
      </c>
      <c r="G184" s="157">
        <v>9</v>
      </c>
      <c r="H184" s="158">
        <v>9</v>
      </c>
      <c r="I184" s="155">
        <v>3.02</v>
      </c>
      <c r="J184" s="157">
        <v>20</v>
      </c>
      <c r="K184" s="155">
        <v>6.81</v>
      </c>
      <c r="L184" s="157">
        <v>11</v>
      </c>
      <c r="M184" s="158">
        <v>15.5</v>
      </c>
      <c r="N184" s="155">
        <v>99</v>
      </c>
      <c r="O184" s="159">
        <v>70</v>
      </c>
      <c r="P184" s="160">
        <v>1.4142857142857144</v>
      </c>
      <c r="Q184" s="157">
        <v>7.5</v>
      </c>
      <c r="R184" s="155">
        <v>47.7</v>
      </c>
      <c r="S184" s="157">
        <v>5</v>
      </c>
      <c r="T184" s="158">
        <v>12.5</v>
      </c>
      <c r="U184" s="161">
        <v>24</v>
      </c>
      <c r="V184" s="157">
        <v>5.75</v>
      </c>
      <c r="W184" s="155">
        <v>-6</v>
      </c>
      <c r="X184" s="157">
        <v>1.25</v>
      </c>
      <c r="Y184" s="155">
        <v>4</v>
      </c>
      <c r="Z184" s="157">
        <v>3</v>
      </c>
      <c r="AA184" s="158">
        <v>10</v>
      </c>
      <c r="AB184" s="154">
        <v>43.41</v>
      </c>
      <c r="AC184" s="157">
        <v>8</v>
      </c>
      <c r="AD184" s="162">
        <v>8</v>
      </c>
      <c r="AE184" s="163">
        <v>11</v>
      </c>
      <c r="AF184" s="164">
        <v>11</v>
      </c>
      <c r="AG184" s="253">
        <v>318</v>
      </c>
      <c r="AH184" s="165">
        <v>7.1109999999999998</v>
      </c>
      <c r="AI184" s="164">
        <v>7.1109999999999998</v>
      </c>
      <c r="AJ184" s="254">
        <v>430</v>
      </c>
      <c r="AK184" s="166">
        <v>9.0555000000000003</v>
      </c>
    </row>
    <row r="185" spans="1:37" ht="16.5" customHeight="1" thickBot="1" x14ac:dyDescent="0.35">
      <c r="A185" s="190" t="s">
        <v>216</v>
      </c>
      <c r="B185" s="252">
        <v>22012755</v>
      </c>
      <c r="C185" s="230" t="s">
        <v>976</v>
      </c>
      <c r="D185" s="230" t="s">
        <v>977</v>
      </c>
      <c r="E185" s="155" t="s">
        <v>157</v>
      </c>
      <c r="F185" s="156" t="s">
        <v>157</v>
      </c>
      <c r="G185" s="157">
        <v>0</v>
      </c>
      <c r="H185" s="158">
        <v>0</v>
      </c>
      <c r="I185" s="155" t="s">
        <v>157</v>
      </c>
      <c r="J185" s="157">
        <v>0</v>
      </c>
      <c r="K185" s="155" t="s">
        <v>157</v>
      </c>
      <c r="L185" s="157">
        <v>0</v>
      </c>
      <c r="M185" s="158">
        <v>0</v>
      </c>
      <c r="N185" s="155" t="s">
        <v>157</v>
      </c>
      <c r="O185" s="159" t="s">
        <v>157</v>
      </c>
      <c r="P185" s="160" t="s">
        <v>480</v>
      </c>
      <c r="Q185" s="157">
        <v>0</v>
      </c>
      <c r="R185" s="155" t="s">
        <v>157</v>
      </c>
      <c r="S185" s="157">
        <v>0</v>
      </c>
      <c r="T185" s="158">
        <v>0</v>
      </c>
      <c r="U185" s="161" t="s">
        <v>157</v>
      </c>
      <c r="V185" s="157">
        <v>0</v>
      </c>
      <c r="W185" s="155" t="s">
        <v>157</v>
      </c>
      <c r="X185" s="157">
        <v>0</v>
      </c>
      <c r="Y185" s="155" t="s">
        <v>157</v>
      </c>
      <c r="Z185" s="157">
        <v>0</v>
      </c>
      <c r="AA185" s="158">
        <v>0</v>
      </c>
      <c r="AB185" s="154" t="s">
        <v>157</v>
      </c>
      <c r="AC185" s="157">
        <v>0</v>
      </c>
      <c r="AD185" s="162">
        <v>0</v>
      </c>
      <c r="AE185" s="163">
        <v>0</v>
      </c>
      <c r="AF185" s="164">
        <v>0</v>
      </c>
      <c r="AG185" s="253">
        <v>621</v>
      </c>
      <c r="AH185" s="165" t="s">
        <v>157</v>
      </c>
      <c r="AI185" s="164" t="s">
        <v>157</v>
      </c>
      <c r="AJ185" s="254">
        <v>599</v>
      </c>
      <c r="AK185" s="166" t="s">
        <v>481</v>
      </c>
    </row>
    <row r="186" spans="1:37" ht="16.5" customHeight="1" thickBot="1" x14ac:dyDescent="0.35">
      <c r="A186" s="190" t="s">
        <v>216</v>
      </c>
      <c r="B186" s="252">
        <v>22012782</v>
      </c>
      <c r="C186" s="234" t="s">
        <v>255</v>
      </c>
      <c r="D186" s="234" t="s">
        <v>123</v>
      </c>
      <c r="E186" s="155">
        <v>11</v>
      </c>
      <c r="F186" s="156">
        <v>15</v>
      </c>
      <c r="G186" s="157">
        <v>8</v>
      </c>
      <c r="H186" s="158">
        <v>8</v>
      </c>
      <c r="I186" s="155">
        <v>3.28</v>
      </c>
      <c r="J186" s="157">
        <v>16</v>
      </c>
      <c r="K186" s="155">
        <v>7.07</v>
      </c>
      <c r="L186" s="157">
        <v>9</v>
      </c>
      <c r="M186" s="158">
        <v>12.5</v>
      </c>
      <c r="N186" s="155">
        <v>58</v>
      </c>
      <c r="O186" s="159">
        <v>63</v>
      </c>
      <c r="P186" s="160">
        <v>0.92063492063492058</v>
      </c>
      <c r="Q186" s="157">
        <v>5</v>
      </c>
      <c r="R186" s="155">
        <v>41.5</v>
      </c>
      <c r="S186" s="157">
        <v>3.5</v>
      </c>
      <c r="T186" s="158">
        <v>8.5</v>
      </c>
      <c r="U186" s="161">
        <v>24.2</v>
      </c>
      <c r="V186" s="157">
        <v>5.75</v>
      </c>
      <c r="W186" s="155">
        <v>0</v>
      </c>
      <c r="X186" s="157">
        <v>2.5</v>
      </c>
      <c r="Y186" s="155">
        <v>3</v>
      </c>
      <c r="Z186" s="157">
        <v>3.5</v>
      </c>
      <c r="AA186" s="158">
        <v>11.75</v>
      </c>
      <c r="AB186" s="154">
        <v>33.46</v>
      </c>
      <c r="AC186" s="157">
        <v>14</v>
      </c>
      <c r="AD186" s="162">
        <v>14</v>
      </c>
      <c r="AE186" s="163">
        <v>10.95</v>
      </c>
      <c r="AF186" s="164">
        <v>10.95</v>
      </c>
      <c r="AG186" s="253">
        <v>329</v>
      </c>
      <c r="AH186" s="165">
        <v>6.6669999999999998</v>
      </c>
      <c r="AI186" s="164">
        <v>6.6669999999999998</v>
      </c>
      <c r="AJ186" s="254">
        <v>483</v>
      </c>
      <c r="AK186" s="166">
        <v>8.8084999999999987</v>
      </c>
    </row>
    <row r="187" spans="1:37" ht="16.5" customHeight="1" thickBot="1" x14ac:dyDescent="0.35">
      <c r="A187" s="190" t="s">
        <v>53</v>
      </c>
      <c r="B187" s="252">
        <v>22012861</v>
      </c>
      <c r="C187" s="236" t="s">
        <v>323</v>
      </c>
      <c r="D187" s="236" t="s">
        <v>324</v>
      </c>
      <c r="E187" s="155" t="s">
        <v>476</v>
      </c>
      <c r="F187" s="156" t="s">
        <v>476</v>
      </c>
      <c r="G187" s="157" t="s">
        <v>476</v>
      </c>
      <c r="H187" s="158" t="s">
        <v>477</v>
      </c>
      <c r="I187" s="155" t="s">
        <v>476</v>
      </c>
      <c r="J187" s="157" t="s">
        <v>476</v>
      </c>
      <c r="K187" s="155" t="s">
        <v>476</v>
      </c>
      <c r="L187" s="157" t="s">
        <v>476</v>
      </c>
      <c r="M187" s="158" t="s">
        <v>477</v>
      </c>
      <c r="N187" s="155" t="s">
        <v>476</v>
      </c>
      <c r="O187" s="159" t="s">
        <v>476</v>
      </c>
      <c r="P187" s="160">
        <v>0</v>
      </c>
      <c r="Q187" s="157" t="s">
        <v>476</v>
      </c>
      <c r="R187" s="155" t="s">
        <v>476</v>
      </c>
      <c r="S187" s="157" t="s">
        <v>476</v>
      </c>
      <c r="T187" s="158" t="s">
        <v>477</v>
      </c>
      <c r="U187" s="161" t="s">
        <v>476</v>
      </c>
      <c r="V187" s="157" t="s">
        <v>476</v>
      </c>
      <c r="W187" s="155" t="s">
        <v>476</v>
      </c>
      <c r="X187" s="157" t="s">
        <v>476</v>
      </c>
      <c r="Y187" s="155" t="s">
        <v>476</v>
      </c>
      <c r="Z187" s="157" t="s">
        <v>476</v>
      </c>
      <c r="AA187" s="158" t="s">
        <v>477</v>
      </c>
      <c r="AB187" s="154" t="s">
        <v>476</v>
      </c>
      <c r="AC187" s="157" t="s">
        <v>476</v>
      </c>
      <c r="AD187" s="162" t="s">
        <v>477</v>
      </c>
      <c r="AE187" s="163" t="s">
        <v>477</v>
      </c>
      <c r="AF187" s="164" t="s">
        <v>477</v>
      </c>
      <c r="AG187" s="253">
        <v>611</v>
      </c>
      <c r="AH187" s="165" t="s">
        <v>477</v>
      </c>
      <c r="AI187" s="164" t="s">
        <v>477</v>
      </c>
      <c r="AJ187" s="254">
        <v>599</v>
      </c>
      <c r="AK187" s="166" t="s">
        <v>477</v>
      </c>
    </row>
    <row r="188" spans="1:37" ht="16.5" customHeight="1" thickBot="1" x14ac:dyDescent="0.35">
      <c r="A188" s="190" t="s">
        <v>216</v>
      </c>
      <c r="B188" s="252">
        <v>22012984</v>
      </c>
      <c r="C188" s="230" t="s">
        <v>547</v>
      </c>
      <c r="D188" s="230" t="s">
        <v>118</v>
      </c>
      <c r="E188" s="155">
        <v>13</v>
      </c>
      <c r="F188" s="156">
        <v>16</v>
      </c>
      <c r="G188" s="157">
        <v>10</v>
      </c>
      <c r="H188" s="158">
        <v>10</v>
      </c>
      <c r="I188" s="155">
        <v>3.42</v>
      </c>
      <c r="J188" s="157">
        <v>13</v>
      </c>
      <c r="K188" s="155">
        <v>7.36</v>
      </c>
      <c r="L188" s="157">
        <v>7</v>
      </c>
      <c r="M188" s="158">
        <v>10</v>
      </c>
      <c r="N188" s="155">
        <v>95.5</v>
      </c>
      <c r="O188" s="159">
        <v>84</v>
      </c>
      <c r="P188" s="160">
        <v>1.1369047619047619</v>
      </c>
      <c r="Q188" s="157">
        <v>6</v>
      </c>
      <c r="R188" s="155">
        <v>44.1</v>
      </c>
      <c r="S188" s="157">
        <v>4</v>
      </c>
      <c r="T188" s="158">
        <v>10</v>
      </c>
      <c r="U188" s="161">
        <v>28.2</v>
      </c>
      <c r="V188" s="157">
        <v>3.75</v>
      </c>
      <c r="W188" s="155">
        <v>-2</v>
      </c>
      <c r="X188" s="157">
        <v>2</v>
      </c>
      <c r="Y188" s="155">
        <v>10</v>
      </c>
      <c r="Z188" s="157">
        <v>0</v>
      </c>
      <c r="AA188" s="158">
        <v>5.75</v>
      </c>
      <c r="AB188" s="154">
        <v>37.08</v>
      </c>
      <c r="AC188" s="157">
        <v>12</v>
      </c>
      <c r="AD188" s="162">
        <v>12</v>
      </c>
      <c r="AE188" s="163">
        <v>9.5500000000000007</v>
      </c>
      <c r="AF188" s="164">
        <v>9.5500000000000007</v>
      </c>
      <c r="AG188" s="253">
        <v>472</v>
      </c>
      <c r="AH188" s="165">
        <v>8</v>
      </c>
      <c r="AI188" s="164">
        <v>8</v>
      </c>
      <c r="AJ188" s="254">
        <v>331</v>
      </c>
      <c r="AK188" s="166">
        <v>8.7750000000000004</v>
      </c>
    </row>
    <row r="189" spans="1:37" ht="16.5" customHeight="1" thickBot="1" x14ac:dyDescent="0.35">
      <c r="A189" s="190" t="s">
        <v>216</v>
      </c>
      <c r="B189" s="252">
        <v>22013061</v>
      </c>
      <c r="C189" s="231" t="s">
        <v>369</v>
      </c>
      <c r="D189" s="231" t="s">
        <v>31</v>
      </c>
      <c r="E189" s="155" t="s">
        <v>476</v>
      </c>
      <c r="F189" s="156" t="s">
        <v>476</v>
      </c>
      <c r="G189" s="157" t="s">
        <v>476</v>
      </c>
      <c r="H189" s="158" t="s">
        <v>477</v>
      </c>
      <c r="I189" s="155" t="s">
        <v>476</v>
      </c>
      <c r="J189" s="157" t="s">
        <v>476</v>
      </c>
      <c r="K189" s="155" t="s">
        <v>476</v>
      </c>
      <c r="L189" s="157" t="s">
        <v>476</v>
      </c>
      <c r="M189" s="158" t="s">
        <v>477</v>
      </c>
      <c r="N189" s="155" t="s">
        <v>476</v>
      </c>
      <c r="O189" s="159" t="s">
        <v>476</v>
      </c>
      <c r="P189" s="160">
        <v>0</v>
      </c>
      <c r="Q189" s="157" t="s">
        <v>476</v>
      </c>
      <c r="R189" s="155" t="s">
        <v>476</v>
      </c>
      <c r="S189" s="157" t="s">
        <v>476</v>
      </c>
      <c r="T189" s="158" t="s">
        <v>477</v>
      </c>
      <c r="U189" s="161" t="s">
        <v>476</v>
      </c>
      <c r="V189" s="157" t="s">
        <v>476</v>
      </c>
      <c r="W189" s="155" t="s">
        <v>476</v>
      </c>
      <c r="X189" s="157" t="s">
        <v>476</v>
      </c>
      <c r="Y189" s="155" t="s">
        <v>476</v>
      </c>
      <c r="Z189" s="157" t="s">
        <v>476</v>
      </c>
      <c r="AA189" s="158" t="s">
        <v>477</v>
      </c>
      <c r="AB189" s="154" t="s">
        <v>476</v>
      </c>
      <c r="AC189" s="157" t="s">
        <v>476</v>
      </c>
      <c r="AD189" s="162" t="s">
        <v>477</v>
      </c>
      <c r="AE189" s="163" t="s">
        <v>477</v>
      </c>
      <c r="AF189" s="164" t="s">
        <v>477</v>
      </c>
      <c r="AG189" s="253">
        <v>611</v>
      </c>
      <c r="AH189" s="165" t="s">
        <v>477</v>
      </c>
      <c r="AI189" s="164" t="s">
        <v>477</v>
      </c>
      <c r="AJ189" s="254">
        <v>599</v>
      </c>
      <c r="AK189" s="166" t="s">
        <v>477</v>
      </c>
    </row>
    <row r="190" spans="1:37" ht="16.5" customHeight="1" thickBot="1" x14ac:dyDescent="0.35">
      <c r="A190" s="190" t="s">
        <v>216</v>
      </c>
      <c r="B190" s="252">
        <v>22013113</v>
      </c>
      <c r="C190" s="230" t="s">
        <v>1018</v>
      </c>
      <c r="D190" s="230" t="s">
        <v>106</v>
      </c>
      <c r="E190" s="155">
        <v>16</v>
      </c>
      <c r="F190" s="156">
        <v>17.5</v>
      </c>
      <c r="G190" s="157">
        <v>13</v>
      </c>
      <c r="H190" s="158">
        <v>13</v>
      </c>
      <c r="I190" s="155">
        <v>3.23</v>
      </c>
      <c r="J190" s="157">
        <v>16</v>
      </c>
      <c r="K190" s="155">
        <v>7.21</v>
      </c>
      <c r="L190" s="157">
        <v>8</v>
      </c>
      <c r="M190" s="158">
        <v>12</v>
      </c>
      <c r="N190" s="155">
        <v>53</v>
      </c>
      <c r="O190" s="159">
        <v>62</v>
      </c>
      <c r="P190" s="160">
        <v>0.85483870967741937</v>
      </c>
      <c r="Q190" s="157">
        <v>4.5</v>
      </c>
      <c r="R190" s="155">
        <v>36.5</v>
      </c>
      <c r="S190" s="157">
        <v>2</v>
      </c>
      <c r="T190" s="158">
        <v>6.5</v>
      </c>
      <c r="U190" s="161">
        <v>25.75</v>
      </c>
      <c r="V190" s="157">
        <v>5</v>
      </c>
      <c r="W190" s="155">
        <v>-9</v>
      </c>
      <c r="X190" s="157">
        <v>1</v>
      </c>
      <c r="Y190" s="155">
        <v>4</v>
      </c>
      <c r="Z190" s="157">
        <v>3</v>
      </c>
      <c r="AA190" s="158">
        <v>9</v>
      </c>
      <c r="AB190" s="154">
        <v>36.15</v>
      </c>
      <c r="AC190" s="157">
        <v>12</v>
      </c>
      <c r="AD190" s="162">
        <v>12</v>
      </c>
      <c r="AE190" s="163">
        <v>10.5</v>
      </c>
      <c r="AF190" s="164">
        <v>10.5</v>
      </c>
      <c r="AG190" s="253">
        <v>378</v>
      </c>
      <c r="AH190" s="165">
        <v>6.6669999999999998</v>
      </c>
      <c r="AI190" s="164">
        <v>6.6669999999999998</v>
      </c>
      <c r="AJ190" s="254">
        <v>483</v>
      </c>
      <c r="AK190" s="166">
        <v>8.5835000000000008</v>
      </c>
    </row>
    <row r="191" spans="1:37" ht="16.5" customHeight="1" thickBot="1" x14ac:dyDescent="0.35">
      <c r="A191" s="190" t="s">
        <v>53</v>
      </c>
      <c r="B191" s="252">
        <v>22013186</v>
      </c>
      <c r="C191" s="236" t="s">
        <v>35</v>
      </c>
      <c r="D191" s="236" t="s">
        <v>415</v>
      </c>
      <c r="E191" s="155" t="s">
        <v>476</v>
      </c>
      <c r="F191" s="156" t="s">
        <v>476</v>
      </c>
      <c r="G191" s="157" t="s">
        <v>476</v>
      </c>
      <c r="H191" s="158" t="s">
        <v>477</v>
      </c>
      <c r="I191" s="155" t="s">
        <v>476</v>
      </c>
      <c r="J191" s="157" t="s">
        <v>476</v>
      </c>
      <c r="K191" s="155" t="s">
        <v>476</v>
      </c>
      <c r="L191" s="157" t="s">
        <v>476</v>
      </c>
      <c r="M191" s="158" t="s">
        <v>477</v>
      </c>
      <c r="N191" s="155" t="s">
        <v>476</v>
      </c>
      <c r="O191" s="159" t="s">
        <v>476</v>
      </c>
      <c r="P191" s="160">
        <v>0</v>
      </c>
      <c r="Q191" s="157" t="s">
        <v>476</v>
      </c>
      <c r="R191" s="155" t="s">
        <v>476</v>
      </c>
      <c r="S191" s="157" t="s">
        <v>476</v>
      </c>
      <c r="T191" s="158" t="s">
        <v>477</v>
      </c>
      <c r="U191" s="161" t="s">
        <v>476</v>
      </c>
      <c r="V191" s="157" t="s">
        <v>476</v>
      </c>
      <c r="W191" s="155" t="s">
        <v>476</v>
      </c>
      <c r="X191" s="157" t="s">
        <v>476</v>
      </c>
      <c r="Y191" s="155" t="s">
        <v>476</v>
      </c>
      <c r="Z191" s="157" t="s">
        <v>476</v>
      </c>
      <c r="AA191" s="158" t="s">
        <v>477</v>
      </c>
      <c r="AB191" s="154" t="s">
        <v>476</v>
      </c>
      <c r="AC191" s="157" t="s">
        <v>476</v>
      </c>
      <c r="AD191" s="162" t="s">
        <v>477</v>
      </c>
      <c r="AE191" s="163">
        <v>11.5</v>
      </c>
      <c r="AF191" s="164">
        <v>11.5</v>
      </c>
      <c r="AG191" s="253">
        <v>260</v>
      </c>
      <c r="AH191" s="165">
        <v>9.7780000000000005</v>
      </c>
      <c r="AI191" s="164">
        <v>9.7780000000000005</v>
      </c>
      <c r="AJ191" s="254">
        <v>162</v>
      </c>
      <c r="AK191" s="166">
        <v>10.638999999999999</v>
      </c>
    </row>
    <row r="192" spans="1:37" ht="16.5" customHeight="1" thickBot="1" x14ac:dyDescent="0.35">
      <c r="A192" s="190" t="s">
        <v>216</v>
      </c>
      <c r="B192" s="252">
        <v>22013263</v>
      </c>
      <c r="C192" s="235" t="s">
        <v>362</v>
      </c>
      <c r="D192" s="235" t="s">
        <v>131</v>
      </c>
      <c r="E192" s="155" t="s">
        <v>476</v>
      </c>
      <c r="F192" s="156" t="s">
        <v>476</v>
      </c>
      <c r="G192" s="157" t="s">
        <v>476</v>
      </c>
      <c r="H192" s="158" t="s">
        <v>477</v>
      </c>
      <c r="I192" s="155" t="s">
        <v>476</v>
      </c>
      <c r="J192" s="157" t="s">
        <v>476</v>
      </c>
      <c r="K192" s="155" t="s">
        <v>476</v>
      </c>
      <c r="L192" s="157" t="s">
        <v>476</v>
      </c>
      <c r="M192" s="158" t="s">
        <v>477</v>
      </c>
      <c r="N192" s="155" t="s">
        <v>476</v>
      </c>
      <c r="O192" s="159" t="s">
        <v>476</v>
      </c>
      <c r="P192" s="160">
        <v>0</v>
      </c>
      <c r="Q192" s="157" t="s">
        <v>476</v>
      </c>
      <c r="R192" s="155" t="s">
        <v>476</v>
      </c>
      <c r="S192" s="157" t="s">
        <v>476</v>
      </c>
      <c r="T192" s="158" t="s">
        <v>477</v>
      </c>
      <c r="U192" s="161" t="s">
        <v>476</v>
      </c>
      <c r="V192" s="157" t="s">
        <v>476</v>
      </c>
      <c r="W192" s="155" t="s">
        <v>476</v>
      </c>
      <c r="X192" s="157" t="s">
        <v>476</v>
      </c>
      <c r="Y192" s="155" t="s">
        <v>476</v>
      </c>
      <c r="Z192" s="157" t="s">
        <v>476</v>
      </c>
      <c r="AA192" s="158" t="s">
        <v>477</v>
      </c>
      <c r="AB192" s="154" t="s">
        <v>476</v>
      </c>
      <c r="AC192" s="157" t="s">
        <v>476</v>
      </c>
      <c r="AD192" s="162" t="s">
        <v>477</v>
      </c>
      <c r="AE192" s="163">
        <v>10</v>
      </c>
      <c r="AF192" s="164">
        <v>10</v>
      </c>
      <c r="AG192" s="253">
        <v>433</v>
      </c>
      <c r="AH192" s="165">
        <v>7.556</v>
      </c>
      <c r="AI192" s="164">
        <v>7.556</v>
      </c>
      <c r="AJ192" s="254">
        <v>384</v>
      </c>
      <c r="AK192" s="166">
        <v>8.7780000000000005</v>
      </c>
    </row>
    <row r="193" spans="1:37" ht="16.5" customHeight="1" thickBot="1" x14ac:dyDescent="0.35">
      <c r="A193" s="190" t="s">
        <v>53</v>
      </c>
      <c r="B193" s="252">
        <v>22013296</v>
      </c>
      <c r="C193" s="232" t="s">
        <v>302</v>
      </c>
      <c r="D193" s="232" t="s">
        <v>30</v>
      </c>
      <c r="E193" s="155" t="s">
        <v>476</v>
      </c>
      <c r="F193" s="156" t="s">
        <v>476</v>
      </c>
      <c r="G193" s="157" t="s">
        <v>476</v>
      </c>
      <c r="H193" s="158" t="s">
        <v>477</v>
      </c>
      <c r="I193" s="155" t="s">
        <v>476</v>
      </c>
      <c r="J193" s="157" t="s">
        <v>476</v>
      </c>
      <c r="K193" s="155" t="s">
        <v>476</v>
      </c>
      <c r="L193" s="157" t="s">
        <v>476</v>
      </c>
      <c r="M193" s="158" t="s">
        <v>477</v>
      </c>
      <c r="N193" s="155" t="s">
        <v>476</v>
      </c>
      <c r="O193" s="159" t="s">
        <v>476</v>
      </c>
      <c r="P193" s="160">
        <v>0</v>
      </c>
      <c r="Q193" s="157" t="s">
        <v>476</v>
      </c>
      <c r="R193" s="155" t="s">
        <v>476</v>
      </c>
      <c r="S193" s="157" t="s">
        <v>476</v>
      </c>
      <c r="T193" s="158" t="s">
        <v>477</v>
      </c>
      <c r="U193" s="161" t="s">
        <v>476</v>
      </c>
      <c r="V193" s="157" t="s">
        <v>476</v>
      </c>
      <c r="W193" s="155" t="s">
        <v>476</v>
      </c>
      <c r="X193" s="157" t="s">
        <v>476</v>
      </c>
      <c r="Y193" s="155" t="s">
        <v>476</v>
      </c>
      <c r="Z193" s="157" t="s">
        <v>476</v>
      </c>
      <c r="AA193" s="158" t="s">
        <v>477</v>
      </c>
      <c r="AB193" s="154" t="s">
        <v>476</v>
      </c>
      <c r="AC193" s="157" t="s">
        <v>476</v>
      </c>
      <c r="AD193" s="162" t="s">
        <v>477</v>
      </c>
      <c r="AE193" s="163">
        <v>10.333</v>
      </c>
      <c r="AF193" s="164">
        <v>10.333</v>
      </c>
      <c r="AG193" s="253">
        <v>403</v>
      </c>
      <c r="AH193" s="165">
        <v>8.8889999999999993</v>
      </c>
      <c r="AI193" s="164">
        <v>8.8889999999999993</v>
      </c>
      <c r="AJ193" s="254">
        <v>231</v>
      </c>
      <c r="AK193" s="166">
        <v>9.6110000000000007</v>
      </c>
    </row>
    <row r="194" spans="1:37" ht="16.5" customHeight="1" thickBot="1" x14ac:dyDescent="0.35">
      <c r="A194" s="190" t="s">
        <v>216</v>
      </c>
      <c r="B194" s="256">
        <v>22013568</v>
      </c>
      <c r="C194" s="303" t="s">
        <v>457</v>
      </c>
      <c r="D194" s="304" t="s">
        <v>458</v>
      </c>
      <c r="E194" s="155">
        <v>20</v>
      </c>
      <c r="F194" s="156">
        <v>19.5</v>
      </c>
      <c r="G194" s="157">
        <v>17</v>
      </c>
      <c r="H194" s="158">
        <v>17</v>
      </c>
      <c r="I194" s="155">
        <v>3.16</v>
      </c>
      <c r="J194" s="157">
        <v>18</v>
      </c>
      <c r="K194" s="155">
        <v>6.61</v>
      </c>
      <c r="L194" s="157">
        <v>13</v>
      </c>
      <c r="M194" s="158">
        <v>15.5</v>
      </c>
      <c r="N194" s="171">
        <v>55</v>
      </c>
      <c r="O194" s="159">
        <v>53</v>
      </c>
      <c r="P194" s="160">
        <v>1.0377358490566038</v>
      </c>
      <c r="Q194" s="157">
        <v>5.5</v>
      </c>
      <c r="R194" s="155">
        <v>40.799999999999997</v>
      </c>
      <c r="S194" s="157">
        <v>3</v>
      </c>
      <c r="T194" s="158">
        <v>8.5</v>
      </c>
      <c r="U194" s="161">
        <v>22.75</v>
      </c>
      <c r="V194" s="157">
        <v>6.5</v>
      </c>
      <c r="W194" s="155">
        <v>-17</v>
      </c>
      <c r="X194" s="157">
        <v>0</v>
      </c>
      <c r="Y194" s="155">
        <v>7</v>
      </c>
      <c r="Z194" s="157">
        <v>1.5</v>
      </c>
      <c r="AA194" s="158">
        <v>8</v>
      </c>
      <c r="AB194" s="154">
        <v>48.94</v>
      </c>
      <c r="AC194" s="157">
        <v>6</v>
      </c>
      <c r="AD194" s="162">
        <v>6</v>
      </c>
      <c r="AE194" s="163">
        <v>11</v>
      </c>
      <c r="AF194" s="164">
        <v>11</v>
      </c>
      <c r="AG194" s="253">
        <v>318</v>
      </c>
      <c r="AH194" s="165">
        <v>8.4440000000000008</v>
      </c>
      <c r="AI194" s="164">
        <v>8.4440000000000008</v>
      </c>
      <c r="AJ194" s="254">
        <v>274</v>
      </c>
      <c r="AK194" s="166">
        <v>9.7220000000000013</v>
      </c>
    </row>
    <row r="195" spans="1:37" ht="16.5" customHeight="1" thickBot="1" x14ac:dyDescent="0.35">
      <c r="A195" s="190" t="s">
        <v>53</v>
      </c>
      <c r="B195" s="252">
        <v>22013616</v>
      </c>
      <c r="C195" s="233" t="s">
        <v>376</v>
      </c>
      <c r="D195" s="233" t="s">
        <v>377</v>
      </c>
      <c r="E195" s="155">
        <v>8</v>
      </c>
      <c r="F195" s="156">
        <v>13.5</v>
      </c>
      <c r="G195" s="157">
        <v>8</v>
      </c>
      <c r="H195" s="158">
        <v>8</v>
      </c>
      <c r="I195" s="155">
        <v>3.96</v>
      </c>
      <c r="J195" s="157">
        <v>9</v>
      </c>
      <c r="K195" s="155">
        <v>8.98</v>
      </c>
      <c r="L195" s="157">
        <v>2</v>
      </c>
      <c r="M195" s="158">
        <v>5.5</v>
      </c>
      <c r="N195" s="155">
        <v>35</v>
      </c>
      <c r="O195" s="159">
        <v>76</v>
      </c>
      <c r="P195" s="160">
        <v>0.46052631578947367</v>
      </c>
      <c r="Q195" s="157">
        <v>4.5</v>
      </c>
      <c r="R195" s="155">
        <v>18.7</v>
      </c>
      <c r="S195" s="157">
        <v>2</v>
      </c>
      <c r="T195" s="158">
        <v>6.5</v>
      </c>
      <c r="U195" s="161">
        <v>30.54</v>
      </c>
      <c r="V195" s="157">
        <v>3.5</v>
      </c>
      <c r="W195" s="155">
        <v>-20</v>
      </c>
      <c r="X195" s="157">
        <v>0</v>
      </c>
      <c r="Y195" s="155">
        <v>8</v>
      </c>
      <c r="Z195" s="157">
        <v>1</v>
      </c>
      <c r="AA195" s="158">
        <v>4.5</v>
      </c>
      <c r="AB195" s="154">
        <v>53.28</v>
      </c>
      <c r="AC195" s="157">
        <v>7</v>
      </c>
      <c r="AD195" s="162">
        <v>7</v>
      </c>
      <c r="AE195" s="163">
        <v>6.3</v>
      </c>
      <c r="AF195" s="164">
        <v>6.3</v>
      </c>
      <c r="AG195" s="253">
        <v>603</v>
      </c>
      <c r="AH195" s="165">
        <v>8.4440000000000008</v>
      </c>
      <c r="AI195" s="164">
        <v>8.4440000000000008</v>
      </c>
      <c r="AJ195" s="254">
        <v>274</v>
      </c>
      <c r="AK195" s="166">
        <v>7.3719999999999999</v>
      </c>
    </row>
    <row r="196" spans="1:37" ht="16.5" customHeight="1" thickBot="1" x14ac:dyDescent="0.35">
      <c r="A196" s="190" t="s">
        <v>216</v>
      </c>
      <c r="B196" s="252">
        <v>22013642</v>
      </c>
      <c r="C196" s="230" t="s">
        <v>1165</v>
      </c>
      <c r="D196" s="230" t="s">
        <v>197</v>
      </c>
      <c r="E196" s="155">
        <v>19</v>
      </c>
      <c r="F196" s="156">
        <v>19</v>
      </c>
      <c r="G196" s="157">
        <v>16</v>
      </c>
      <c r="H196" s="158">
        <v>16</v>
      </c>
      <c r="I196" s="155">
        <v>3.3</v>
      </c>
      <c r="J196" s="157">
        <v>15</v>
      </c>
      <c r="K196" s="155">
        <v>6.66</v>
      </c>
      <c r="L196" s="157">
        <v>12</v>
      </c>
      <c r="M196" s="158">
        <v>13.5</v>
      </c>
      <c r="N196" s="155">
        <v>77</v>
      </c>
      <c r="O196" s="159">
        <v>73</v>
      </c>
      <c r="P196" s="160">
        <v>1.0547945205479452</v>
      </c>
      <c r="Q196" s="157">
        <v>5.5</v>
      </c>
      <c r="R196" s="155">
        <v>46.7</v>
      </c>
      <c r="S196" s="157">
        <v>4.5</v>
      </c>
      <c r="T196" s="158">
        <v>10</v>
      </c>
      <c r="U196" s="161">
        <v>30.1</v>
      </c>
      <c r="V196" s="157">
        <v>2.75</v>
      </c>
      <c r="W196" s="155">
        <v>-13</v>
      </c>
      <c r="X196" s="157">
        <v>0.5</v>
      </c>
      <c r="Y196" s="155">
        <v>10</v>
      </c>
      <c r="Z196" s="157">
        <v>0</v>
      </c>
      <c r="AA196" s="158">
        <v>3.25</v>
      </c>
      <c r="AB196" s="154">
        <v>36.159999999999997</v>
      </c>
      <c r="AC196" s="157">
        <v>12</v>
      </c>
      <c r="AD196" s="162">
        <v>12</v>
      </c>
      <c r="AE196" s="163">
        <v>10.95</v>
      </c>
      <c r="AF196" s="164">
        <v>10.95</v>
      </c>
      <c r="AG196" s="253">
        <v>329</v>
      </c>
      <c r="AH196" s="165">
        <v>11.111000000000001</v>
      </c>
      <c r="AI196" s="164">
        <v>11.111000000000001</v>
      </c>
      <c r="AJ196" s="254">
        <v>62</v>
      </c>
      <c r="AK196" s="166">
        <v>11.0305</v>
      </c>
    </row>
    <row r="197" spans="1:37" ht="16.5" customHeight="1" thickBot="1" x14ac:dyDescent="0.35">
      <c r="A197" s="190" t="s">
        <v>216</v>
      </c>
      <c r="B197" s="252">
        <v>22013728</v>
      </c>
      <c r="C197" s="236" t="s">
        <v>368</v>
      </c>
      <c r="D197" s="236" t="s">
        <v>131</v>
      </c>
      <c r="E197" s="155">
        <v>8</v>
      </c>
      <c r="F197" s="156">
        <v>13.5</v>
      </c>
      <c r="G197" s="157">
        <v>5</v>
      </c>
      <c r="H197" s="158">
        <v>5</v>
      </c>
      <c r="I197" s="155">
        <v>3.49</v>
      </c>
      <c r="J197" s="157">
        <v>12</v>
      </c>
      <c r="K197" s="155">
        <v>7.84</v>
      </c>
      <c r="L197" s="157">
        <v>4</v>
      </c>
      <c r="M197" s="158">
        <v>8</v>
      </c>
      <c r="N197" s="155">
        <v>85</v>
      </c>
      <c r="O197" s="159">
        <v>130</v>
      </c>
      <c r="P197" s="160">
        <v>0.65384615384615385</v>
      </c>
      <c r="Q197" s="157">
        <v>3.5</v>
      </c>
      <c r="R197" s="155">
        <v>30</v>
      </c>
      <c r="S197" s="157">
        <v>0.5</v>
      </c>
      <c r="T197" s="158">
        <v>4</v>
      </c>
      <c r="U197" s="161">
        <v>27.15</v>
      </c>
      <c r="V197" s="157">
        <v>4.25</v>
      </c>
      <c r="W197" s="155">
        <v>-14</v>
      </c>
      <c r="X197" s="157">
        <v>0.25</v>
      </c>
      <c r="Y197" s="155">
        <v>10</v>
      </c>
      <c r="Z197" s="157">
        <v>0</v>
      </c>
      <c r="AA197" s="158">
        <v>4.5</v>
      </c>
      <c r="AB197" s="154">
        <v>40.56</v>
      </c>
      <c r="AC197" s="157">
        <v>10</v>
      </c>
      <c r="AD197" s="162">
        <v>10</v>
      </c>
      <c r="AE197" s="163">
        <v>6.3</v>
      </c>
      <c r="AF197" s="164">
        <v>6.3</v>
      </c>
      <c r="AG197" s="253">
        <v>603</v>
      </c>
      <c r="AH197" s="165">
        <v>6.6669999999999998</v>
      </c>
      <c r="AI197" s="164">
        <v>6.6669999999999998</v>
      </c>
      <c r="AJ197" s="254">
        <v>483</v>
      </c>
      <c r="AK197" s="166">
        <v>6.4834999999999994</v>
      </c>
    </row>
    <row r="198" spans="1:37" ht="16.5" customHeight="1" thickBot="1" x14ac:dyDescent="0.35">
      <c r="A198" s="190" t="s">
        <v>216</v>
      </c>
      <c r="B198" s="252">
        <v>22013767</v>
      </c>
      <c r="C198" s="233" t="s">
        <v>1117</v>
      </c>
      <c r="D198" s="233" t="s">
        <v>1052</v>
      </c>
      <c r="E198" s="155">
        <v>10</v>
      </c>
      <c r="F198" s="156">
        <v>14.5</v>
      </c>
      <c r="G198" s="157">
        <v>7</v>
      </c>
      <c r="H198" s="158">
        <v>7</v>
      </c>
      <c r="I198" s="155">
        <v>3.39</v>
      </c>
      <c r="J198" s="157">
        <v>14</v>
      </c>
      <c r="K198" s="155">
        <v>7.33</v>
      </c>
      <c r="L198" s="157">
        <v>7</v>
      </c>
      <c r="M198" s="158">
        <v>10.5</v>
      </c>
      <c r="N198" s="155">
        <v>65</v>
      </c>
      <c r="O198" s="159">
        <v>72</v>
      </c>
      <c r="P198" s="160">
        <v>0.90277777777777779</v>
      </c>
      <c r="Q198" s="157">
        <v>5</v>
      </c>
      <c r="R198" s="155">
        <v>33.700000000000003</v>
      </c>
      <c r="S198" s="157">
        <v>1.5</v>
      </c>
      <c r="T198" s="158">
        <v>6.5</v>
      </c>
      <c r="U198" s="161">
        <v>27.1</v>
      </c>
      <c r="V198" s="157">
        <v>4.25</v>
      </c>
      <c r="W198" s="155">
        <v>-5</v>
      </c>
      <c r="X198" s="157">
        <v>1.5</v>
      </c>
      <c r="Y198" s="155">
        <v>10</v>
      </c>
      <c r="Z198" s="157">
        <v>0</v>
      </c>
      <c r="AA198" s="158">
        <v>5.75</v>
      </c>
      <c r="AB198" s="154">
        <v>41.93</v>
      </c>
      <c r="AC198" s="157">
        <v>9</v>
      </c>
      <c r="AD198" s="162">
        <v>9</v>
      </c>
      <c r="AE198" s="163">
        <v>7.75</v>
      </c>
      <c r="AF198" s="164">
        <v>7.75</v>
      </c>
      <c r="AG198" s="253">
        <v>565</v>
      </c>
      <c r="AH198" s="165">
        <v>6.6669999999999998</v>
      </c>
      <c r="AI198" s="164">
        <v>6.6669999999999998</v>
      </c>
      <c r="AJ198" s="254">
        <v>483</v>
      </c>
      <c r="AK198" s="166">
        <v>7.2084999999999999</v>
      </c>
    </row>
    <row r="199" spans="1:37" ht="16.5" customHeight="1" thickBot="1" x14ac:dyDescent="0.35">
      <c r="A199" s="190" t="s">
        <v>216</v>
      </c>
      <c r="B199" s="252">
        <v>22013896</v>
      </c>
      <c r="C199" s="231" t="s">
        <v>283</v>
      </c>
      <c r="D199" s="231" t="s">
        <v>284</v>
      </c>
      <c r="E199" s="155">
        <v>18</v>
      </c>
      <c r="F199" s="156">
        <v>18.5</v>
      </c>
      <c r="G199" s="157">
        <v>15</v>
      </c>
      <c r="H199" s="158">
        <v>15</v>
      </c>
      <c r="I199" s="155">
        <v>2.83</v>
      </c>
      <c r="J199" s="157">
        <v>20</v>
      </c>
      <c r="K199" s="155">
        <v>6.1</v>
      </c>
      <c r="L199" s="157">
        <v>16</v>
      </c>
      <c r="M199" s="158">
        <v>18</v>
      </c>
      <c r="N199" s="155">
        <v>93</v>
      </c>
      <c r="O199" s="159">
        <v>71</v>
      </c>
      <c r="P199" s="160">
        <v>1.3098591549295775</v>
      </c>
      <c r="Q199" s="157">
        <v>7</v>
      </c>
      <c r="R199" s="155">
        <v>53.9</v>
      </c>
      <c r="S199" s="157">
        <v>6.5</v>
      </c>
      <c r="T199" s="158">
        <v>13.5</v>
      </c>
      <c r="U199" s="161">
        <v>21.6</v>
      </c>
      <c r="V199" s="157">
        <v>7</v>
      </c>
      <c r="W199" s="155">
        <v>5</v>
      </c>
      <c r="X199" s="157">
        <v>3.5</v>
      </c>
      <c r="Y199" s="155">
        <v>3</v>
      </c>
      <c r="Z199" s="157">
        <v>3.5</v>
      </c>
      <c r="AA199" s="158">
        <v>14</v>
      </c>
      <c r="AB199" s="154">
        <v>36.97</v>
      </c>
      <c r="AC199" s="157">
        <v>12</v>
      </c>
      <c r="AD199" s="162">
        <v>12</v>
      </c>
      <c r="AE199" s="163">
        <v>14.5</v>
      </c>
      <c r="AF199" s="164">
        <v>14.5</v>
      </c>
      <c r="AG199" s="253">
        <v>9</v>
      </c>
      <c r="AH199" s="165">
        <v>12.888999999999999</v>
      </c>
      <c r="AI199" s="164">
        <v>12.888999999999999</v>
      </c>
      <c r="AJ199" s="254">
        <v>15</v>
      </c>
      <c r="AK199" s="166">
        <v>13.6945</v>
      </c>
    </row>
    <row r="200" spans="1:37" ht="16.5" customHeight="1" thickBot="1" x14ac:dyDescent="0.35">
      <c r="A200" s="190" t="s">
        <v>216</v>
      </c>
      <c r="B200" s="252">
        <v>22014146</v>
      </c>
      <c r="C200" s="231" t="s">
        <v>315</v>
      </c>
      <c r="D200" s="231" t="s">
        <v>31</v>
      </c>
      <c r="E200" s="155" t="s">
        <v>476</v>
      </c>
      <c r="F200" s="156" t="s">
        <v>476</v>
      </c>
      <c r="G200" s="157" t="s">
        <v>476</v>
      </c>
      <c r="H200" s="158" t="s">
        <v>477</v>
      </c>
      <c r="I200" s="155" t="s">
        <v>476</v>
      </c>
      <c r="J200" s="157" t="s">
        <v>476</v>
      </c>
      <c r="K200" s="155" t="s">
        <v>476</v>
      </c>
      <c r="L200" s="157" t="s">
        <v>476</v>
      </c>
      <c r="M200" s="158" t="s">
        <v>477</v>
      </c>
      <c r="N200" s="155" t="s">
        <v>476</v>
      </c>
      <c r="O200" s="159" t="s">
        <v>476</v>
      </c>
      <c r="P200" s="160">
        <v>0</v>
      </c>
      <c r="Q200" s="157" t="s">
        <v>476</v>
      </c>
      <c r="R200" s="155" t="s">
        <v>476</v>
      </c>
      <c r="S200" s="157" t="s">
        <v>476</v>
      </c>
      <c r="T200" s="158" t="s">
        <v>477</v>
      </c>
      <c r="U200" s="161" t="s">
        <v>476</v>
      </c>
      <c r="V200" s="157" t="s">
        <v>476</v>
      </c>
      <c r="W200" s="155" t="s">
        <v>476</v>
      </c>
      <c r="X200" s="157" t="s">
        <v>476</v>
      </c>
      <c r="Y200" s="155" t="s">
        <v>476</v>
      </c>
      <c r="Z200" s="157" t="s">
        <v>476</v>
      </c>
      <c r="AA200" s="158" t="s">
        <v>477</v>
      </c>
      <c r="AB200" s="154" t="s">
        <v>476</v>
      </c>
      <c r="AC200" s="157" t="s">
        <v>476</v>
      </c>
      <c r="AD200" s="162" t="s">
        <v>477</v>
      </c>
      <c r="AE200" s="163">
        <v>12.25</v>
      </c>
      <c r="AF200" s="164">
        <v>12.25</v>
      </c>
      <c r="AG200" s="253">
        <v>153</v>
      </c>
      <c r="AH200" s="165">
        <v>8.4440000000000008</v>
      </c>
      <c r="AI200" s="164">
        <v>8.4440000000000008</v>
      </c>
      <c r="AJ200" s="254">
        <v>274</v>
      </c>
      <c r="AK200" s="166">
        <v>10.347000000000001</v>
      </c>
    </row>
    <row r="201" spans="1:37" ht="16.5" customHeight="1" thickBot="1" x14ac:dyDescent="0.35">
      <c r="A201" s="190" t="s">
        <v>216</v>
      </c>
      <c r="B201" s="252">
        <v>22014202</v>
      </c>
      <c r="C201" s="236" t="s">
        <v>402</v>
      </c>
      <c r="D201" s="236" t="s">
        <v>403</v>
      </c>
      <c r="E201" s="155" t="s">
        <v>476</v>
      </c>
      <c r="F201" s="156" t="s">
        <v>476</v>
      </c>
      <c r="G201" s="157" t="s">
        <v>476</v>
      </c>
      <c r="H201" s="158" t="s">
        <v>477</v>
      </c>
      <c r="I201" s="155" t="s">
        <v>476</v>
      </c>
      <c r="J201" s="157" t="s">
        <v>476</v>
      </c>
      <c r="K201" s="155" t="s">
        <v>476</v>
      </c>
      <c r="L201" s="157" t="s">
        <v>476</v>
      </c>
      <c r="M201" s="158" t="s">
        <v>477</v>
      </c>
      <c r="N201" s="155" t="s">
        <v>476</v>
      </c>
      <c r="O201" s="159" t="s">
        <v>476</v>
      </c>
      <c r="P201" s="160">
        <v>0</v>
      </c>
      <c r="Q201" s="157" t="s">
        <v>476</v>
      </c>
      <c r="R201" s="155" t="s">
        <v>476</v>
      </c>
      <c r="S201" s="157" t="s">
        <v>476</v>
      </c>
      <c r="T201" s="158" t="s">
        <v>477</v>
      </c>
      <c r="U201" s="161" t="s">
        <v>476</v>
      </c>
      <c r="V201" s="157" t="s">
        <v>476</v>
      </c>
      <c r="W201" s="155" t="s">
        <v>476</v>
      </c>
      <c r="X201" s="157" t="s">
        <v>476</v>
      </c>
      <c r="Y201" s="155" t="s">
        <v>476</v>
      </c>
      <c r="Z201" s="157" t="s">
        <v>476</v>
      </c>
      <c r="AA201" s="158" t="s">
        <v>477</v>
      </c>
      <c r="AB201" s="154" t="s">
        <v>476</v>
      </c>
      <c r="AC201" s="157" t="s">
        <v>476</v>
      </c>
      <c r="AD201" s="162" t="s">
        <v>477</v>
      </c>
      <c r="AE201" s="163">
        <v>11.95</v>
      </c>
      <c r="AF201" s="164">
        <v>11.95</v>
      </c>
      <c r="AG201" s="253">
        <v>201</v>
      </c>
      <c r="AH201" s="165">
        <v>7.1109999999999998</v>
      </c>
      <c r="AI201" s="164">
        <v>7.1109999999999998</v>
      </c>
      <c r="AJ201" s="254">
        <v>430</v>
      </c>
      <c r="AK201" s="166">
        <v>9.5305</v>
      </c>
    </row>
    <row r="202" spans="1:37" ht="16.5" customHeight="1" thickBot="1" x14ac:dyDescent="0.35">
      <c r="A202" s="190" t="s">
        <v>216</v>
      </c>
      <c r="B202" s="252">
        <v>22014343</v>
      </c>
      <c r="C202" s="228" t="s">
        <v>395</v>
      </c>
      <c r="D202" s="228" t="s">
        <v>100</v>
      </c>
      <c r="E202" s="155" t="s">
        <v>476</v>
      </c>
      <c r="F202" s="156" t="s">
        <v>476</v>
      </c>
      <c r="G202" s="157" t="s">
        <v>476</v>
      </c>
      <c r="H202" s="158" t="s">
        <v>477</v>
      </c>
      <c r="I202" s="155" t="s">
        <v>476</v>
      </c>
      <c r="J202" s="157" t="s">
        <v>476</v>
      </c>
      <c r="K202" s="155" t="s">
        <v>476</v>
      </c>
      <c r="L202" s="157" t="s">
        <v>476</v>
      </c>
      <c r="M202" s="158" t="s">
        <v>477</v>
      </c>
      <c r="N202" s="155" t="s">
        <v>476</v>
      </c>
      <c r="O202" s="159" t="s">
        <v>476</v>
      </c>
      <c r="P202" s="160">
        <v>0</v>
      </c>
      <c r="Q202" s="157" t="s">
        <v>476</v>
      </c>
      <c r="R202" s="155" t="s">
        <v>476</v>
      </c>
      <c r="S202" s="157" t="s">
        <v>476</v>
      </c>
      <c r="T202" s="158" t="s">
        <v>477</v>
      </c>
      <c r="U202" s="161" t="s">
        <v>476</v>
      </c>
      <c r="V202" s="157" t="s">
        <v>476</v>
      </c>
      <c r="W202" s="155" t="s">
        <v>476</v>
      </c>
      <c r="X202" s="157" t="s">
        <v>476</v>
      </c>
      <c r="Y202" s="155" t="s">
        <v>476</v>
      </c>
      <c r="Z202" s="157" t="s">
        <v>476</v>
      </c>
      <c r="AA202" s="158" t="s">
        <v>477</v>
      </c>
      <c r="AB202" s="154" t="s">
        <v>476</v>
      </c>
      <c r="AC202" s="157" t="s">
        <v>476</v>
      </c>
      <c r="AD202" s="162" t="s">
        <v>477</v>
      </c>
      <c r="AE202" s="163">
        <v>10.5</v>
      </c>
      <c r="AF202" s="164">
        <v>10.5</v>
      </c>
      <c r="AG202" s="253">
        <v>378</v>
      </c>
      <c r="AH202" s="165">
        <v>11.111000000000001</v>
      </c>
      <c r="AI202" s="164">
        <v>11.111000000000001</v>
      </c>
      <c r="AJ202" s="254">
        <v>62</v>
      </c>
      <c r="AK202" s="166">
        <v>10.8055</v>
      </c>
    </row>
    <row r="203" spans="1:37" ht="16.5" customHeight="1" thickBot="1" x14ac:dyDescent="0.35">
      <c r="A203" s="190" t="s">
        <v>53</v>
      </c>
      <c r="B203" s="252">
        <v>22014390</v>
      </c>
      <c r="C203" s="230" t="s">
        <v>1025</v>
      </c>
      <c r="D203" s="230" t="s">
        <v>405</v>
      </c>
      <c r="E203" s="155">
        <v>10</v>
      </c>
      <c r="F203" s="156">
        <v>14.5</v>
      </c>
      <c r="G203" s="157">
        <v>10</v>
      </c>
      <c r="H203" s="158">
        <v>10</v>
      </c>
      <c r="I203" s="155">
        <v>3.97</v>
      </c>
      <c r="J203" s="157">
        <v>9</v>
      </c>
      <c r="K203" s="155">
        <v>8.94</v>
      </c>
      <c r="L203" s="157">
        <v>2</v>
      </c>
      <c r="M203" s="158">
        <v>5.5</v>
      </c>
      <c r="N203" s="155">
        <v>18</v>
      </c>
      <c r="O203" s="159">
        <v>58</v>
      </c>
      <c r="P203" s="160">
        <v>0.31034482758620691</v>
      </c>
      <c r="Q203" s="157">
        <v>3</v>
      </c>
      <c r="R203" s="155">
        <v>18.600000000000001</v>
      </c>
      <c r="S203" s="157">
        <v>2</v>
      </c>
      <c r="T203" s="158">
        <v>5</v>
      </c>
      <c r="U203" s="161">
        <v>28.35</v>
      </c>
      <c r="V203" s="157">
        <v>4.75</v>
      </c>
      <c r="W203" s="155">
        <v>2</v>
      </c>
      <c r="X203" s="157">
        <v>3</v>
      </c>
      <c r="Y203" s="155">
        <v>0</v>
      </c>
      <c r="Z203" s="157">
        <v>5</v>
      </c>
      <c r="AA203" s="158">
        <v>12.75</v>
      </c>
      <c r="AB203" s="154">
        <v>49.59</v>
      </c>
      <c r="AC203" s="157">
        <v>9</v>
      </c>
      <c r="AD203" s="162">
        <v>9</v>
      </c>
      <c r="AE203" s="163">
        <v>8.4499999999999993</v>
      </c>
      <c r="AF203" s="164">
        <v>8.4499999999999993</v>
      </c>
      <c r="AG203" s="253">
        <v>538</v>
      </c>
      <c r="AH203" s="165">
        <v>6.2220000000000004</v>
      </c>
      <c r="AI203" s="164">
        <v>6.2220000000000004</v>
      </c>
      <c r="AJ203" s="254">
        <v>519</v>
      </c>
      <c r="AK203" s="166">
        <v>7.3360000000000003</v>
      </c>
    </row>
    <row r="204" spans="1:37" ht="16.5" customHeight="1" thickBot="1" x14ac:dyDescent="0.35">
      <c r="A204" s="190" t="s">
        <v>216</v>
      </c>
      <c r="B204" s="252">
        <v>22014730</v>
      </c>
      <c r="C204" s="229" t="s">
        <v>242</v>
      </c>
      <c r="D204" s="229" t="s">
        <v>243</v>
      </c>
      <c r="E204" s="155" t="s">
        <v>476</v>
      </c>
      <c r="F204" s="156" t="s">
        <v>476</v>
      </c>
      <c r="G204" s="157" t="s">
        <v>476</v>
      </c>
      <c r="H204" s="158" t="s">
        <v>477</v>
      </c>
      <c r="I204" s="155" t="s">
        <v>476</v>
      </c>
      <c r="J204" s="157" t="s">
        <v>476</v>
      </c>
      <c r="K204" s="155" t="s">
        <v>476</v>
      </c>
      <c r="L204" s="157" t="s">
        <v>476</v>
      </c>
      <c r="M204" s="158" t="s">
        <v>477</v>
      </c>
      <c r="N204" s="155" t="s">
        <v>476</v>
      </c>
      <c r="O204" s="159" t="s">
        <v>476</v>
      </c>
      <c r="P204" s="160">
        <v>0</v>
      </c>
      <c r="Q204" s="157" t="s">
        <v>476</v>
      </c>
      <c r="R204" s="155" t="s">
        <v>476</v>
      </c>
      <c r="S204" s="157" t="s">
        <v>476</v>
      </c>
      <c r="T204" s="158" t="s">
        <v>477</v>
      </c>
      <c r="U204" s="161" t="s">
        <v>476</v>
      </c>
      <c r="V204" s="157" t="s">
        <v>476</v>
      </c>
      <c r="W204" s="155" t="s">
        <v>476</v>
      </c>
      <c r="X204" s="157" t="s">
        <v>476</v>
      </c>
      <c r="Y204" s="155" t="s">
        <v>476</v>
      </c>
      <c r="Z204" s="157" t="s">
        <v>476</v>
      </c>
      <c r="AA204" s="158" t="s">
        <v>477</v>
      </c>
      <c r="AB204" s="154" t="s">
        <v>476</v>
      </c>
      <c r="AC204" s="157" t="s">
        <v>476</v>
      </c>
      <c r="AD204" s="162" t="s">
        <v>477</v>
      </c>
      <c r="AE204" s="163">
        <v>14.6</v>
      </c>
      <c r="AF204" s="164">
        <v>14.6</v>
      </c>
      <c r="AG204" s="253">
        <v>6</v>
      </c>
      <c r="AH204" s="165">
        <v>6.2220000000000004</v>
      </c>
      <c r="AI204" s="164">
        <v>6.2220000000000004</v>
      </c>
      <c r="AJ204" s="254">
        <v>519</v>
      </c>
      <c r="AK204" s="166">
        <v>10.411</v>
      </c>
    </row>
    <row r="205" spans="1:37" ht="16.5" customHeight="1" thickBot="1" x14ac:dyDescent="0.35">
      <c r="A205" s="190" t="s">
        <v>216</v>
      </c>
      <c r="B205" s="252">
        <v>22014733</v>
      </c>
      <c r="C205" s="228" t="s">
        <v>343</v>
      </c>
      <c r="D205" s="228" t="s">
        <v>344</v>
      </c>
      <c r="E205" s="155" t="s">
        <v>476</v>
      </c>
      <c r="F205" s="156" t="s">
        <v>476</v>
      </c>
      <c r="G205" s="157" t="s">
        <v>476</v>
      </c>
      <c r="H205" s="158" t="s">
        <v>477</v>
      </c>
      <c r="I205" s="155" t="s">
        <v>476</v>
      </c>
      <c r="J205" s="157" t="s">
        <v>476</v>
      </c>
      <c r="K205" s="155" t="s">
        <v>476</v>
      </c>
      <c r="L205" s="157" t="s">
        <v>476</v>
      </c>
      <c r="M205" s="158" t="s">
        <v>477</v>
      </c>
      <c r="N205" s="155" t="s">
        <v>476</v>
      </c>
      <c r="O205" s="159" t="s">
        <v>476</v>
      </c>
      <c r="P205" s="160">
        <v>0</v>
      </c>
      <c r="Q205" s="157" t="s">
        <v>476</v>
      </c>
      <c r="R205" s="155" t="s">
        <v>476</v>
      </c>
      <c r="S205" s="157" t="s">
        <v>476</v>
      </c>
      <c r="T205" s="158" t="s">
        <v>477</v>
      </c>
      <c r="U205" s="161" t="s">
        <v>476</v>
      </c>
      <c r="V205" s="157" t="s">
        <v>476</v>
      </c>
      <c r="W205" s="155" t="s">
        <v>476</v>
      </c>
      <c r="X205" s="157" t="s">
        <v>476</v>
      </c>
      <c r="Y205" s="155" t="s">
        <v>476</v>
      </c>
      <c r="Z205" s="157" t="s">
        <v>476</v>
      </c>
      <c r="AA205" s="158" t="s">
        <v>477</v>
      </c>
      <c r="AB205" s="154" t="s">
        <v>476</v>
      </c>
      <c r="AC205" s="157" t="s">
        <v>476</v>
      </c>
      <c r="AD205" s="162" t="s">
        <v>477</v>
      </c>
      <c r="AE205" s="163">
        <v>10.1</v>
      </c>
      <c r="AF205" s="164">
        <v>10.1</v>
      </c>
      <c r="AG205" s="253">
        <v>419</v>
      </c>
      <c r="AH205" s="165">
        <v>8</v>
      </c>
      <c r="AI205" s="164">
        <v>8</v>
      </c>
      <c r="AJ205" s="254">
        <v>331</v>
      </c>
      <c r="AK205" s="166">
        <v>9.0500000000000007</v>
      </c>
    </row>
    <row r="206" spans="1:37" ht="16.5" customHeight="1" thickBot="1" x14ac:dyDescent="0.35">
      <c r="A206" s="190" t="s">
        <v>216</v>
      </c>
      <c r="B206" s="252">
        <v>22014743</v>
      </c>
      <c r="C206" s="230" t="s">
        <v>385</v>
      </c>
      <c r="D206" s="230" t="s">
        <v>386</v>
      </c>
      <c r="E206" s="155" t="s">
        <v>476</v>
      </c>
      <c r="F206" s="156" t="s">
        <v>476</v>
      </c>
      <c r="G206" s="157" t="s">
        <v>476</v>
      </c>
      <c r="H206" s="158" t="s">
        <v>477</v>
      </c>
      <c r="I206" s="155" t="s">
        <v>476</v>
      </c>
      <c r="J206" s="157" t="s">
        <v>476</v>
      </c>
      <c r="K206" s="155" t="s">
        <v>476</v>
      </c>
      <c r="L206" s="157" t="s">
        <v>476</v>
      </c>
      <c r="M206" s="158" t="s">
        <v>477</v>
      </c>
      <c r="N206" s="155" t="s">
        <v>476</v>
      </c>
      <c r="O206" s="159" t="s">
        <v>476</v>
      </c>
      <c r="P206" s="160">
        <v>0</v>
      </c>
      <c r="Q206" s="157" t="s">
        <v>476</v>
      </c>
      <c r="R206" s="155" t="s">
        <v>476</v>
      </c>
      <c r="S206" s="157" t="s">
        <v>476</v>
      </c>
      <c r="T206" s="158" t="s">
        <v>477</v>
      </c>
      <c r="U206" s="161" t="s">
        <v>476</v>
      </c>
      <c r="V206" s="157" t="s">
        <v>476</v>
      </c>
      <c r="W206" s="155" t="s">
        <v>476</v>
      </c>
      <c r="X206" s="157" t="s">
        <v>476</v>
      </c>
      <c r="Y206" s="155" t="s">
        <v>476</v>
      </c>
      <c r="Z206" s="157" t="s">
        <v>476</v>
      </c>
      <c r="AA206" s="158" t="s">
        <v>477</v>
      </c>
      <c r="AB206" s="154" t="s">
        <v>476</v>
      </c>
      <c r="AC206" s="157" t="s">
        <v>476</v>
      </c>
      <c r="AD206" s="162" t="s">
        <v>477</v>
      </c>
      <c r="AE206" s="163">
        <v>10.1</v>
      </c>
      <c r="AF206" s="164">
        <v>10.1</v>
      </c>
      <c r="AG206" s="253">
        <v>419</v>
      </c>
      <c r="AH206" s="165">
        <v>9.7780000000000005</v>
      </c>
      <c r="AI206" s="164">
        <v>9.7780000000000005</v>
      </c>
      <c r="AJ206" s="254">
        <v>162</v>
      </c>
      <c r="AK206" s="166">
        <v>9.9390000000000001</v>
      </c>
    </row>
    <row r="207" spans="1:37" ht="16.5" customHeight="1" thickBot="1" x14ac:dyDescent="0.35">
      <c r="A207" s="190" t="s">
        <v>216</v>
      </c>
      <c r="B207" s="252">
        <v>22014833</v>
      </c>
      <c r="C207" s="229" t="s">
        <v>446</v>
      </c>
      <c r="D207" s="229" t="s">
        <v>447</v>
      </c>
      <c r="E207" s="155" t="s">
        <v>476</v>
      </c>
      <c r="F207" s="156" t="s">
        <v>476</v>
      </c>
      <c r="G207" s="157" t="s">
        <v>476</v>
      </c>
      <c r="H207" s="158" t="s">
        <v>477</v>
      </c>
      <c r="I207" s="155" t="s">
        <v>476</v>
      </c>
      <c r="J207" s="157" t="s">
        <v>476</v>
      </c>
      <c r="K207" s="155" t="s">
        <v>476</v>
      </c>
      <c r="L207" s="157" t="s">
        <v>476</v>
      </c>
      <c r="M207" s="158" t="s">
        <v>477</v>
      </c>
      <c r="N207" s="155" t="s">
        <v>476</v>
      </c>
      <c r="O207" s="159" t="s">
        <v>476</v>
      </c>
      <c r="P207" s="160">
        <v>0</v>
      </c>
      <c r="Q207" s="157" t="s">
        <v>476</v>
      </c>
      <c r="R207" s="155" t="s">
        <v>476</v>
      </c>
      <c r="S207" s="157" t="s">
        <v>476</v>
      </c>
      <c r="T207" s="158" t="s">
        <v>477</v>
      </c>
      <c r="U207" s="161" t="s">
        <v>476</v>
      </c>
      <c r="V207" s="157" t="s">
        <v>476</v>
      </c>
      <c r="W207" s="155" t="s">
        <v>476</v>
      </c>
      <c r="X207" s="157" t="s">
        <v>476</v>
      </c>
      <c r="Y207" s="155" t="s">
        <v>476</v>
      </c>
      <c r="Z207" s="157" t="s">
        <v>476</v>
      </c>
      <c r="AA207" s="158" t="s">
        <v>477</v>
      </c>
      <c r="AB207" s="154" t="s">
        <v>476</v>
      </c>
      <c r="AC207" s="157" t="s">
        <v>476</v>
      </c>
      <c r="AD207" s="162" t="s">
        <v>477</v>
      </c>
      <c r="AE207" s="163">
        <v>10.6</v>
      </c>
      <c r="AF207" s="164">
        <v>10.6</v>
      </c>
      <c r="AG207" s="253">
        <v>363</v>
      </c>
      <c r="AH207" s="165">
        <v>7.556</v>
      </c>
      <c r="AI207" s="164">
        <v>7.556</v>
      </c>
      <c r="AJ207" s="254">
        <v>384</v>
      </c>
      <c r="AK207" s="166">
        <v>9.0779999999999994</v>
      </c>
    </row>
    <row r="208" spans="1:37" ht="16.5" customHeight="1" thickBot="1" x14ac:dyDescent="0.35">
      <c r="A208" s="190" t="s">
        <v>216</v>
      </c>
      <c r="B208" s="252">
        <v>22014861</v>
      </c>
      <c r="C208" s="233" t="s">
        <v>453</v>
      </c>
      <c r="D208" s="233" t="s">
        <v>144</v>
      </c>
      <c r="E208" s="155" t="s">
        <v>476</v>
      </c>
      <c r="F208" s="156" t="s">
        <v>476</v>
      </c>
      <c r="G208" s="157" t="s">
        <v>476</v>
      </c>
      <c r="H208" s="158" t="s">
        <v>477</v>
      </c>
      <c r="I208" s="155" t="s">
        <v>476</v>
      </c>
      <c r="J208" s="157" t="s">
        <v>476</v>
      </c>
      <c r="K208" s="155" t="s">
        <v>476</v>
      </c>
      <c r="L208" s="157" t="s">
        <v>476</v>
      </c>
      <c r="M208" s="158" t="s">
        <v>477</v>
      </c>
      <c r="N208" s="155" t="s">
        <v>476</v>
      </c>
      <c r="O208" s="159" t="s">
        <v>476</v>
      </c>
      <c r="P208" s="160">
        <v>0</v>
      </c>
      <c r="Q208" s="157" t="s">
        <v>476</v>
      </c>
      <c r="R208" s="155" t="s">
        <v>476</v>
      </c>
      <c r="S208" s="157" t="s">
        <v>476</v>
      </c>
      <c r="T208" s="158" t="s">
        <v>477</v>
      </c>
      <c r="U208" s="161" t="s">
        <v>476</v>
      </c>
      <c r="V208" s="157" t="s">
        <v>476</v>
      </c>
      <c r="W208" s="155" t="s">
        <v>476</v>
      </c>
      <c r="X208" s="157" t="s">
        <v>476</v>
      </c>
      <c r="Y208" s="155" t="s">
        <v>476</v>
      </c>
      <c r="Z208" s="157" t="s">
        <v>476</v>
      </c>
      <c r="AA208" s="158" t="s">
        <v>477</v>
      </c>
      <c r="AB208" s="154" t="s">
        <v>476</v>
      </c>
      <c r="AC208" s="157" t="s">
        <v>476</v>
      </c>
      <c r="AD208" s="162" t="s">
        <v>477</v>
      </c>
      <c r="AE208" s="163">
        <v>11.15</v>
      </c>
      <c r="AF208" s="164">
        <v>11.15</v>
      </c>
      <c r="AG208" s="253">
        <v>300</v>
      </c>
      <c r="AH208" s="165">
        <v>7.556</v>
      </c>
      <c r="AI208" s="164">
        <v>7.556</v>
      </c>
      <c r="AJ208" s="254">
        <v>384</v>
      </c>
      <c r="AK208" s="166">
        <v>9.3529999999999998</v>
      </c>
    </row>
    <row r="209" spans="1:37" ht="16.5" customHeight="1" thickBot="1" x14ac:dyDescent="0.35">
      <c r="A209" s="190" t="s">
        <v>216</v>
      </c>
      <c r="B209" s="252">
        <v>22014863</v>
      </c>
      <c r="C209" s="232" t="s">
        <v>194</v>
      </c>
      <c r="D209" s="232" t="s">
        <v>111</v>
      </c>
      <c r="E209" s="155" t="s">
        <v>476</v>
      </c>
      <c r="F209" s="156" t="s">
        <v>476</v>
      </c>
      <c r="G209" s="157" t="s">
        <v>476</v>
      </c>
      <c r="H209" s="158" t="s">
        <v>477</v>
      </c>
      <c r="I209" s="155" t="s">
        <v>476</v>
      </c>
      <c r="J209" s="157" t="s">
        <v>476</v>
      </c>
      <c r="K209" s="155" t="s">
        <v>476</v>
      </c>
      <c r="L209" s="157" t="s">
        <v>476</v>
      </c>
      <c r="M209" s="158" t="s">
        <v>477</v>
      </c>
      <c r="N209" s="155" t="s">
        <v>476</v>
      </c>
      <c r="O209" s="159" t="s">
        <v>476</v>
      </c>
      <c r="P209" s="160">
        <v>0</v>
      </c>
      <c r="Q209" s="157" t="s">
        <v>476</v>
      </c>
      <c r="R209" s="155" t="s">
        <v>476</v>
      </c>
      <c r="S209" s="157" t="s">
        <v>476</v>
      </c>
      <c r="T209" s="158" t="s">
        <v>477</v>
      </c>
      <c r="U209" s="161" t="s">
        <v>476</v>
      </c>
      <c r="V209" s="157" t="s">
        <v>476</v>
      </c>
      <c r="W209" s="155" t="s">
        <v>476</v>
      </c>
      <c r="X209" s="157" t="s">
        <v>476</v>
      </c>
      <c r="Y209" s="155" t="s">
        <v>476</v>
      </c>
      <c r="Z209" s="157" t="s">
        <v>476</v>
      </c>
      <c r="AA209" s="158" t="s">
        <v>477</v>
      </c>
      <c r="AB209" s="154" t="s">
        <v>476</v>
      </c>
      <c r="AC209" s="157" t="s">
        <v>476</v>
      </c>
      <c r="AD209" s="162" t="s">
        <v>477</v>
      </c>
      <c r="AE209" s="163">
        <v>11</v>
      </c>
      <c r="AF209" s="164">
        <v>11</v>
      </c>
      <c r="AG209" s="253">
        <v>318</v>
      </c>
      <c r="AH209" s="165">
        <v>8.8889999999999993</v>
      </c>
      <c r="AI209" s="164">
        <v>8.8889999999999993</v>
      </c>
      <c r="AJ209" s="254">
        <v>231</v>
      </c>
      <c r="AK209" s="166">
        <v>9.9444999999999997</v>
      </c>
    </row>
    <row r="210" spans="1:37" ht="16.5" customHeight="1" thickBot="1" x14ac:dyDescent="0.35">
      <c r="A210" s="190" t="s">
        <v>216</v>
      </c>
      <c r="B210" s="252">
        <v>22015056</v>
      </c>
      <c r="C210" s="230" t="s">
        <v>958</v>
      </c>
      <c r="D210" s="230" t="s">
        <v>91</v>
      </c>
      <c r="E210" s="155">
        <v>17</v>
      </c>
      <c r="F210" s="156">
        <v>18</v>
      </c>
      <c r="G210" s="157">
        <v>14</v>
      </c>
      <c r="H210" s="158">
        <v>14</v>
      </c>
      <c r="I210" s="155">
        <v>3.23</v>
      </c>
      <c r="J210" s="157">
        <v>16</v>
      </c>
      <c r="K210" s="155">
        <v>6.94</v>
      </c>
      <c r="L210" s="157">
        <v>10</v>
      </c>
      <c r="M210" s="158">
        <v>13</v>
      </c>
      <c r="N210" s="155">
        <v>95</v>
      </c>
      <c r="O210" s="159">
        <v>81</v>
      </c>
      <c r="P210" s="160">
        <v>1.1728395061728396</v>
      </c>
      <c r="Q210" s="157">
        <v>6</v>
      </c>
      <c r="R210" s="155">
        <v>46.5</v>
      </c>
      <c r="S210" s="157">
        <v>4.5</v>
      </c>
      <c r="T210" s="158">
        <v>10.5</v>
      </c>
      <c r="U210" s="161">
        <v>24.25</v>
      </c>
      <c r="V210" s="157">
        <v>5.75</v>
      </c>
      <c r="W210" s="155">
        <v>3</v>
      </c>
      <c r="X210" s="157">
        <v>3.25</v>
      </c>
      <c r="Y210" s="155">
        <v>3</v>
      </c>
      <c r="Z210" s="157">
        <v>3.5</v>
      </c>
      <c r="AA210" s="158">
        <v>12.5</v>
      </c>
      <c r="AB210" s="154">
        <v>39.03</v>
      </c>
      <c r="AC210" s="157">
        <v>11</v>
      </c>
      <c r="AD210" s="162">
        <v>11</v>
      </c>
      <c r="AE210" s="163">
        <v>12.2</v>
      </c>
      <c r="AF210" s="164">
        <v>12.2</v>
      </c>
      <c r="AG210" s="253">
        <v>164</v>
      </c>
      <c r="AH210" s="165">
        <v>11.111000000000001</v>
      </c>
      <c r="AI210" s="164">
        <v>11.111000000000001</v>
      </c>
      <c r="AJ210" s="254">
        <v>62</v>
      </c>
      <c r="AK210" s="166">
        <v>11.6555</v>
      </c>
    </row>
    <row r="211" spans="1:37" ht="16.5" customHeight="1" thickBot="1" x14ac:dyDescent="0.35">
      <c r="A211" s="190" t="s">
        <v>216</v>
      </c>
      <c r="B211" s="252">
        <v>22015109</v>
      </c>
      <c r="C211" s="232" t="s">
        <v>425</v>
      </c>
      <c r="D211" s="232" t="s">
        <v>426</v>
      </c>
      <c r="E211" s="155">
        <v>13</v>
      </c>
      <c r="F211" s="156">
        <v>16</v>
      </c>
      <c r="G211" s="157">
        <v>10</v>
      </c>
      <c r="H211" s="158">
        <v>10</v>
      </c>
      <c r="I211" s="155">
        <v>2.98</v>
      </c>
      <c r="J211" s="157">
        <v>20</v>
      </c>
      <c r="K211" s="155">
        <v>6.37</v>
      </c>
      <c r="L211" s="157">
        <v>14</v>
      </c>
      <c r="M211" s="158">
        <v>17</v>
      </c>
      <c r="N211" s="155">
        <v>82</v>
      </c>
      <c r="O211" s="159">
        <v>95</v>
      </c>
      <c r="P211" s="160">
        <v>0.86315789473684212</v>
      </c>
      <c r="Q211" s="157">
        <v>4.5</v>
      </c>
      <c r="R211" s="155">
        <v>51.3</v>
      </c>
      <c r="S211" s="157">
        <v>6</v>
      </c>
      <c r="T211" s="158">
        <v>10.5</v>
      </c>
      <c r="U211" s="161">
        <v>24.3</v>
      </c>
      <c r="V211" s="157">
        <v>5.75</v>
      </c>
      <c r="W211" s="155">
        <v>-1</v>
      </c>
      <c r="X211" s="157">
        <v>2.25</v>
      </c>
      <c r="Y211" s="155">
        <v>10</v>
      </c>
      <c r="Z211" s="157">
        <v>0</v>
      </c>
      <c r="AA211" s="158">
        <v>8</v>
      </c>
      <c r="AB211" s="154">
        <v>47.04</v>
      </c>
      <c r="AC211" s="157">
        <v>7</v>
      </c>
      <c r="AD211" s="162">
        <v>7</v>
      </c>
      <c r="AE211" s="163">
        <v>10.5</v>
      </c>
      <c r="AF211" s="164">
        <v>10.5</v>
      </c>
      <c r="AG211" s="253">
        <v>378</v>
      </c>
      <c r="AH211" s="165">
        <v>5.7779999999999996</v>
      </c>
      <c r="AI211" s="164">
        <v>5.7779999999999996</v>
      </c>
      <c r="AJ211" s="254">
        <v>551</v>
      </c>
      <c r="AK211" s="166">
        <v>8.1389999999999993</v>
      </c>
    </row>
    <row r="212" spans="1:37" ht="16.5" customHeight="1" thickBot="1" x14ac:dyDescent="0.35">
      <c r="A212" s="190" t="s">
        <v>216</v>
      </c>
      <c r="B212" s="252">
        <v>22015233</v>
      </c>
      <c r="C212" s="230" t="s">
        <v>971</v>
      </c>
      <c r="D212" s="230" t="s">
        <v>972</v>
      </c>
      <c r="E212" s="155" t="s">
        <v>157</v>
      </c>
      <c r="F212" s="156" t="s">
        <v>157</v>
      </c>
      <c r="G212" s="157">
        <v>0</v>
      </c>
      <c r="H212" s="158">
        <v>0</v>
      </c>
      <c r="I212" s="155" t="s">
        <v>157</v>
      </c>
      <c r="J212" s="157">
        <v>0</v>
      </c>
      <c r="K212" s="155" t="s">
        <v>157</v>
      </c>
      <c r="L212" s="157">
        <v>0</v>
      </c>
      <c r="M212" s="158">
        <v>0</v>
      </c>
      <c r="N212" s="155" t="s">
        <v>157</v>
      </c>
      <c r="O212" s="159" t="s">
        <v>157</v>
      </c>
      <c r="P212" s="160" t="s">
        <v>480</v>
      </c>
      <c r="Q212" s="157">
        <v>0</v>
      </c>
      <c r="R212" s="155" t="s">
        <v>157</v>
      </c>
      <c r="S212" s="157">
        <v>0</v>
      </c>
      <c r="T212" s="158">
        <v>0</v>
      </c>
      <c r="U212" s="161" t="s">
        <v>157</v>
      </c>
      <c r="V212" s="157">
        <v>0</v>
      </c>
      <c r="W212" s="155" t="s">
        <v>157</v>
      </c>
      <c r="X212" s="157">
        <v>0</v>
      </c>
      <c r="Y212" s="155" t="s">
        <v>157</v>
      </c>
      <c r="Z212" s="157">
        <v>0</v>
      </c>
      <c r="AA212" s="158">
        <v>0</v>
      </c>
      <c r="AB212" s="154" t="s">
        <v>157</v>
      </c>
      <c r="AC212" s="157">
        <v>0</v>
      </c>
      <c r="AD212" s="162">
        <v>0</v>
      </c>
      <c r="AE212" s="163">
        <v>0</v>
      </c>
      <c r="AF212" s="164">
        <v>0</v>
      </c>
      <c r="AG212" s="253">
        <v>621</v>
      </c>
      <c r="AH212" s="165" t="s">
        <v>157</v>
      </c>
      <c r="AI212" s="164" t="s">
        <v>157</v>
      </c>
      <c r="AJ212" s="254">
        <v>599</v>
      </c>
      <c r="AK212" s="166" t="s">
        <v>481</v>
      </c>
    </row>
    <row r="213" spans="1:37" ht="16.5" customHeight="1" thickBot="1" x14ac:dyDescent="0.35">
      <c r="A213" s="190" t="s">
        <v>216</v>
      </c>
      <c r="B213" s="252">
        <v>22015397</v>
      </c>
      <c r="C213" s="230" t="s">
        <v>409</v>
      </c>
      <c r="D213" s="230" t="s">
        <v>410</v>
      </c>
      <c r="E213" s="155">
        <v>14</v>
      </c>
      <c r="F213" s="156">
        <v>16.5</v>
      </c>
      <c r="G213" s="157">
        <v>11</v>
      </c>
      <c r="H213" s="158">
        <v>11</v>
      </c>
      <c r="I213" s="155">
        <v>3.3</v>
      </c>
      <c r="J213" s="157">
        <v>15</v>
      </c>
      <c r="K213" s="155">
        <v>6.94</v>
      </c>
      <c r="L213" s="157">
        <v>10</v>
      </c>
      <c r="M213" s="158">
        <v>12.5</v>
      </c>
      <c r="N213" s="155">
        <v>69</v>
      </c>
      <c r="O213" s="159">
        <v>64</v>
      </c>
      <c r="P213" s="160">
        <v>1.078125</v>
      </c>
      <c r="Q213" s="157">
        <v>5.5</v>
      </c>
      <c r="R213" s="155">
        <v>52.9</v>
      </c>
      <c r="S213" s="157">
        <v>6</v>
      </c>
      <c r="T213" s="158">
        <v>11.5</v>
      </c>
      <c r="U213" s="161">
        <v>27.12</v>
      </c>
      <c r="V213" s="157">
        <v>4.25</v>
      </c>
      <c r="W213" s="155">
        <v>0</v>
      </c>
      <c r="X213" s="157">
        <v>2.5</v>
      </c>
      <c r="Y213" s="155">
        <v>2</v>
      </c>
      <c r="Z213" s="157">
        <v>4</v>
      </c>
      <c r="AA213" s="158">
        <v>10.75</v>
      </c>
      <c r="AB213" s="154">
        <v>49.92</v>
      </c>
      <c r="AC213" s="157">
        <v>5</v>
      </c>
      <c r="AD213" s="162">
        <v>5</v>
      </c>
      <c r="AE213" s="163">
        <v>10.15</v>
      </c>
      <c r="AF213" s="164">
        <v>10.15</v>
      </c>
      <c r="AG213" s="253">
        <v>413</v>
      </c>
      <c r="AH213" s="165">
        <v>5.7779999999999996</v>
      </c>
      <c r="AI213" s="164">
        <v>5.7779999999999996</v>
      </c>
      <c r="AJ213" s="254">
        <v>551</v>
      </c>
      <c r="AK213" s="166">
        <v>7.9640000000000004</v>
      </c>
    </row>
    <row r="214" spans="1:37" ht="16.5" customHeight="1" thickBot="1" x14ac:dyDescent="0.35">
      <c r="A214" s="190" t="s">
        <v>53</v>
      </c>
      <c r="B214" s="252">
        <v>22015482</v>
      </c>
      <c r="C214" s="236" t="s">
        <v>411</v>
      </c>
      <c r="D214" s="236" t="s">
        <v>412</v>
      </c>
      <c r="E214" s="155">
        <v>8</v>
      </c>
      <c r="F214" s="156">
        <v>13.5</v>
      </c>
      <c r="G214" s="157">
        <v>8</v>
      </c>
      <c r="H214" s="158">
        <v>8</v>
      </c>
      <c r="I214" s="155">
        <v>3.56</v>
      </c>
      <c r="J214" s="157">
        <v>15</v>
      </c>
      <c r="K214" s="155">
        <v>7.82</v>
      </c>
      <c r="L214" s="157">
        <v>10</v>
      </c>
      <c r="M214" s="158">
        <v>12.5</v>
      </c>
      <c r="N214" s="155">
        <v>38.5</v>
      </c>
      <c r="O214" s="159">
        <v>72</v>
      </c>
      <c r="P214" s="160">
        <v>0.53472222222222221</v>
      </c>
      <c r="Q214" s="157">
        <v>5</v>
      </c>
      <c r="R214" s="155">
        <v>33.700000000000003</v>
      </c>
      <c r="S214" s="157">
        <v>5.5</v>
      </c>
      <c r="T214" s="158">
        <v>10.5</v>
      </c>
      <c r="U214" s="161">
        <v>28.44</v>
      </c>
      <c r="V214" s="157">
        <v>4.75</v>
      </c>
      <c r="W214" s="155">
        <v>-4</v>
      </c>
      <c r="X214" s="157">
        <v>1.5</v>
      </c>
      <c r="Y214" s="155">
        <v>6</v>
      </c>
      <c r="Z214" s="157">
        <v>2</v>
      </c>
      <c r="AA214" s="158">
        <v>8.25</v>
      </c>
      <c r="AB214" s="154" t="s">
        <v>215</v>
      </c>
      <c r="AC214" s="157" t="s">
        <v>215</v>
      </c>
      <c r="AD214" s="162" t="s">
        <v>215</v>
      </c>
      <c r="AE214" s="163">
        <v>9.8125</v>
      </c>
      <c r="AF214" s="164">
        <v>9.8125</v>
      </c>
      <c r="AG214" s="253">
        <v>450</v>
      </c>
      <c r="AH214" s="165">
        <v>10.222</v>
      </c>
      <c r="AI214" s="164">
        <v>10.222</v>
      </c>
      <c r="AJ214" s="254">
        <v>123</v>
      </c>
      <c r="AK214" s="166">
        <v>10.017250000000001</v>
      </c>
    </row>
    <row r="215" spans="1:37" ht="16.5" customHeight="1" thickBot="1" x14ac:dyDescent="0.35">
      <c r="A215" s="190" t="s">
        <v>216</v>
      </c>
      <c r="B215" s="252">
        <v>22015504</v>
      </c>
      <c r="C215" s="230" t="s">
        <v>305</v>
      </c>
      <c r="D215" s="230" t="s">
        <v>179</v>
      </c>
      <c r="E215" s="155" t="s">
        <v>476</v>
      </c>
      <c r="F215" s="156" t="s">
        <v>476</v>
      </c>
      <c r="G215" s="157" t="s">
        <v>476</v>
      </c>
      <c r="H215" s="158" t="s">
        <v>477</v>
      </c>
      <c r="I215" s="155" t="s">
        <v>476</v>
      </c>
      <c r="J215" s="157" t="s">
        <v>476</v>
      </c>
      <c r="K215" s="155" t="s">
        <v>476</v>
      </c>
      <c r="L215" s="157" t="s">
        <v>476</v>
      </c>
      <c r="M215" s="158" t="s">
        <v>477</v>
      </c>
      <c r="N215" s="155" t="s">
        <v>476</v>
      </c>
      <c r="O215" s="159" t="s">
        <v>476</v>
      </c>
      <c r="P215" s="160">
        <v>0</v>
      </c>
      <c r="Q215" s="157" t="s">
        <v>476</v>
      </c>
      <c r="R215" s="155" t="s">
        <v>476</v>
      </c>
      <c r="S215" s="157" t="s">
        <v>476</v>
      </c>
      <c r="T215" s="158" t="s">
        <v>477</v>
      </c>
      <c r="U215" s="161" t="s">
        <v>476</v>
      </c>
      <c r="V215" s="157" t="s">
        <v>476</v>
      </c>
      <c r="W215" s="155" t="s">
        <v>476</v>
      </c>
      <c r="X215" s="157" t="s">
        <v>476</v>
      </c>
      <c r="Y215" s="155" t="s">
        <v>476</v>
      </c>
      <c r="Z215" s="157" t="s">
        <v>476</v>
      </c>
      <c r="AA215" s="158" t="s">
        <v>477</v>
      </c>
      <c r="AB215" s="154" t="s">
        <v>476</v>
      </c>
      <c r="AC215" s="157" t="s">
        <v>476</v>
      </c>
      <c r="AD215" s="162" t="s">
        <v>477</v>
      </c>
      <c r="AE215" s="163">
        <v>11.15</v>
      </c>
      <c r="AF215" s="164">
        <v>11.15</v>
      </c>
      <c r="AG215" s="253">
        <v>300</v>
      </c>
      <c r="AH215" s="165">
        <v>10.667</v>
      </c>
      <c r="AI215" s="164">
        <v>10.667</v>
      </c>
      <c r="AJ215" s="254">
        <v>85</v>
      </c>
      <c r="AK215" s="166">
        <v>10.9085</v>
      </c>
    </row>
    <row r="216" spans="1:37" ht="16.5" customHeight="1" thickBot="1" x14ac:dyDescent="0.35">
      <c r="A216" s="190" t="s">
        <v>216</v>
      </c>
      <c r="B216" s="252">
        <v>22015623</v>
      </c>
      <c r="C216" s="229" t="s">
        <v>299</v>
      </c>
      <c r="D216" s="229" t="s">
        <v>31</v>
      </c>
      <c r="E216" s="155">
        <v>14</v>
      </c>
      <c r="F216" s="156">
        <v>16.5</v>
      </c>
      <c r="G216" s="157">
        <v>11</v>
      </c>
      <c r="H216" s="158">
        <v>11</v>
      </c>
      <c r="I216" s="155">
        <v>3.18</v>
      </c>
      <c r="J216" s="157">
        <v>17</v>
      </c>
      <c r="K216" s="155">
        <v>6.9</v>
      </c>
      <c r="L216" s="157">
        <v>10</v>
      </c>
      <c r="M216" s="158">
        <v>13.5</v>
      </c>
      <c r="N216" s="155">
        <v>99</v>
      </c>
      <c r="O216" s="159">
        <v>76</v>
      </c>
      <c r="P216" s="160">
        <v>1.3026315789473684</v>
      </c>
      <c r="Q216" s="157">
        <v>7</v>
      </c>
      <c r="R216" s="155">
        <v>34.799999999999997</v>
      </c>
      <c r="S216" s="157">
        <v>1.5</v>
      </c>
      <c r="T216" s="158">
        <v>8.5</v>
      </c>
      <c r="U216" s="161">
        <v>24.1</v>
      </c>
      <c r="V216" s="157">
        <v>5.75</v>
      </c>
      <c r="W216" s="155">
        <v>0</v>
      </c>
      <c r="X216" s="157">
        <v>2.5</v>
      </c>
      <c r="Y216" s="155">
        <v>4</v>
      </c>
      <c r="Z216" s="157">
        <v>3</v>
      </c>
      <c r="AA216" s="158">
        <v>11.25</v>
      </c>
      <c r="AB216" s="154">
        <v>55.03</v>
      </c>
      <c r="AC216" s="157">
        <v>3</v>
      </c>
      <c r="AD216" s="162">
        <v>3</v>
      </c>
      <c r="AE216" s="163">
        <v>9.4499999999999993</v>
      </c>
      <c r="AF216" s="164">
        <v>9.4499999999999993</v>
      </c>
      <c r="AG216" s="253">
        <v>480</v>
      </c>
      <c r="AH216" s="165">
        <v>11.555999999999999</v>
      </c>
      <c r="AI216" s="164">
        <v>11.555999999999999</v>
      </c>
      <c r="AJ216" s="254">
        <v>45</v>
      </c>
      <c r="AK216" s="166">
        <v>10.503</v>
      </c>
    </row>
    <row r="217" spans="1:37" ht="16.5" customHeight="1" thickBot="1" x14ac:dyDescent="0.35">
      <c r="A217" s="190" t="s">
        <v>216</v>
      </c>
      <c r="B217" s="252">
        <v>22015982</v>
      </c>
      <c r="C217" s="232" t="s">
        <v>293</v>
      </c>
      <c r="D217" s="232" t="s">
        <v>294</v>
      </c>
      <c r="E217" s="155" t="s">
        <v>476</v>
      </c>
      <c r="F217" s="156" t="s">
        <v>476</v>
      </c>
      <c r="G217" s="157" t="s">
        <v>476</v>
      </c>
      <c r="H217" s="158" t="s">
        <v>477</v>
      </c>
      <c r="I217" s="155" t="s">
        <v>476</v>
      </c>
      <c r="J217" s="157" t="s">
        <v>476</v>
      </c>
      <c r="K217" s="155" t="s">
        <v>476</v>
      </c>
      <c r="L217" s="157" t="s">
        <v>476</v>
      </c>
      <c r="M217" s="158" t="s">
        <v>477</v>
      </c>
      <c r="N217" s="155" t="s">
        <v>476</v>
      </c>
      <c r="O217" s="159" t="s">
        <v>476</v>
      </c>
      <c r="P217" s="160">
        <v>0</v>
      </c>
      <c r="Q217" s="157" t="s">
        <v>476</v>
      </c>
      <c r="R217" s="155" t="s">
        <v>476</v>
      </c>
      <c r="S217" s="157" t="s">
        <v>476</v>
      </c>
      <c r="T217" s="158" t="s">
        <v>477</v>
      </c>
      <c r="U217" s="161" t="s">
        <v>476</v>
      </c>
      <c r="V217" s="157" t="s">
        <v>476</v>
      </c>
      <c r="W217" s="155" t="s">
        <v>476</v>
      </c>
      <c r="X217" s="157" t="s">
        <v>476</v>
      </c>
      <c r="Y217" s="155" t="s">
        <v>476</v>
      </c>
      <c r="Z217" s="157" t="s">
        <v>476</v>
      </c>
      <c r="AA217" s="158" t="s">
        <v>477</v>
      </c>
      <c r="AB217" s="154" t="s">
        <v>476</v>
      </c>
      <c r="AC217" s="157" t="s">
        <v>476</v>
      </c>
      <c r="AD217" s="162" t="s">
        <v>477</v>
      </c>
      <c r="AE217" s="163">
        <v>10.199999999999999</v>
      </c>
      <c r="AF217" s="164">
        <v>10.199999999999999</v>
      </c>
      <c r="AG217" s="253">
        <v>409</v>
      </c>
      <c r="AH217" s="165" t="s">
        <v>157</v>
      </c>
      <c r="AI217" s="164" t="s">
        <v>157</v>
      </c>
      <c r="AJ217" s="254">
        <v>599</v>
      </c>
      <c r="AK217" s="166" t="s">
        <v>481</v>
      </c>
    </row>
    <row r="218" spans="1:37" ht="16.5" customHeight="1" thickBot="1" x14ac:dyDescent="0.35">
      <c r="A218" s="190" t="s">
        <v>216</v>
      </c>
      <c r="B218" s="252">
        <v>22016064</v>
      </c>
      <c r="C218" s="236" t="s">
        <v>38</v>
      </c>
      <c r="D218" s="236" t="s">
        <v>355</v>
      </c>
      <c r="E218" s="155" t="s">
        <v>476</v>
      </c>
      <c r="F218" s="156" t="s">
        <v>476</v>
      </c>
      <c r="G218" s="157" t="s">
        <v>476</v>
      </c>
      <c r="H218" s="158" t="s">
        <v>477</v>
      </c>
      <c r="I218" s="155" t="s">
        <v>476</v>
      </c>
      <c r="J218" s="157" t="s">
        <v>476</v>
      </c>
      <c r="K218" s="155" t="s">
        <v>476</v>
      </c>
      <c r="L218" s="157" t="s">
        <v>476</v>
      </c>
      <c r="M218" s="158" t="s">
        <v>477</v>
      </c>
      <c r="N218" s="155" t="s">
        <v>476</v>
      </c>
      <c r="O218" s="159" t="s">
        <v>476</v>
      </c>
      <c r="P218" s="160">
        <v>0</v>
      </c>
      <c r="Q218" s="157" t="s">
        <v>476</v>
      </c>
      <c r="R218" s="155" t="s">
        <v>476</v>
      </c>
      <c r="S218" s="157" t="s">
        <v>476</v>
      </c>
      <c r="T218" s="158" t="s">
        <v>477</v>
      </c>
      <c r="U218" s="161" t="s">
        <v>476</v>
      </c>
      <c r="V218" s="157" t="s">
        <v>476</v>
      </c>
      <c r="W218" s="155" t="s">
        <v>476</v>
      </c>
      <c r="X218" s="157" t="s">
        <v>476</v>
      </c>
      <c r="Y218" s="155" t="s">
        <v>476</v>
      </c>
      <c r="Z218" s="157" t="s">
        <v>476</v>
      </c>
      <c r="AA218" s="158" t="s">
        <v>477</v>
      </c>
      <c r="AB218" s="154" t="s">
        <v>476</v>
      </c>
      <c r="AC218" s="157" t="s">
        <v>476</v>
      </c>
      <c r="AD218" s="162" t="s">
        <v>477</v>
      </c>
      <c r="AE218" s="163" t="s">
        <v>477</v>
      </c>
      <c r="AF218" s="164" t="s">
        <v>477</v>
      </c>
      <c r="AG218" s="253">
        <v>611</v>
      </c>
      <c r="AH218" s="165" t="s">
        <v>477</v>
      </c>
      <c r="AI218" s="164" t="s">
        <v>477</v>
      </c>
      <c r="AJ218" s="254">
        <v>599</v>
      </c>
      <c r="AK218" s="166" t="s">
        <v>477</v>
      </c>
    </row>
    <row r="219" spans="1:37" ht="16.5" customHeight="1" thickBot="1" x14ac:dyDescent="0.35">
      <c r="A219" s="190" t="s">
        <v>216</v>
      </c>
      <c r="B219" s="252">
        <v>22016086</v>
      </c>
      <c r="C219" s="233" t="s">
        <v>633</v>
      </c>
      <c r="D219" s="233" t="s">
        <v>284</v>
      </c>
      <c r="E219" s="155">
        <v>16</v>
      </c>
      <c r="F219" s="156">
        <v>17.5</v>
      </c>
      <c r="G219" s="157">
        <v>13</v>
      </c>
      <c r="H219" s="158">
        <v>13</v>
      </c>
      <c r="I219" s="155">
        <v>3.21</v>
      </c>
      <c r="J219" s="157">
        <v>17</v>
      </c>
      <c r="K219" s="155">
        <v>6.54</v>
      </c>
      <c r="L219" s="157">
        <v>13</v>
      </c>
      <c r="M219" s="158">
        <v>15</v>
      </c>
      <c r="N219" s="155">
        <v>69</v>
      </c>
      <c r="O219" s="159">
        <v>73</v>
      </c>
      <c r="P219" s="160">
        <v>0.9452054794520548</v>
      </c>
      <c r="Q219" s="157">
        <v>5</v>
      </c>
      <c r="R219" s="155">
        <v>46.2</v>
      </c>
      <c r="S219" s="157">
        <v>4.5</v>
      </c>
      <c r="T219" s="158">
        <v>9.5</v>
      </c>
      <c r="U219" s="161">
        <v>24.15</v>
      </c>
      <c r="V219" s="157">
        <v>5.75</v>
      </c>
      <c r="W219" s="155">
        <v>3</v>
      </c>
      <c r="X219" s="157">
        <v>3.25</v>
      </c>
      <c r="Y219" s="155">
        <v>6</v>
      </c>
      <c r="Z219" s="157">
        <v>2</v>
      </c>
      <c r="AA219" s="158">
        <v>11</v>
      </c>
      <c r="AB219" s="154">
        <v>35.49</v>
      </c>
      <c r="AC219" s="157">
        <v>13</v>
      </c>
      <c r="AD219" s="162">
        <v>13</v>
      </c>
      <c r="AE219" s="163">
        <v>12.3</v>
      </c>
      <c r="AF219" s="164">
        <v>12.3</v>
      </c>
      <c r="AG219" s="253">
        <v>151</v>
      </c>
      <c r="AH219" s="165">
        <v>13.333</v>
      </c>
      <c r="AI219" s="164">
        <v>13.333</v>
      </c>
      <c r="AJ219" s="254">
        <v>13</v>
      </c>
      <c r="AK219" s="166">
        <v>12.816500000000001</v>
      </c>
    </row>
    <row r="220" spans="1:37" ht="16.5" customHeight="1" thickBot="1" x14ac:dyDescent="0.35">
      <c r="A220" s="190" t="s">
        <v>216</v>
      </c>
      <c r="B220" s="252">
        <v>22016106</v>
      </c>
      <c r="C220" s="236" t="s">
        <v>228</v>
      </c>
      <c r="D220" s="236" t="s">
        <v>229</v>
      </c>
      <c r="E220" s="155" t="s">
        <v>476</v>
      </c>
      <c r="F220" s="156" t="s">
        <v>476</v>
      </c>
      <c r="G220" s="157" t="s">
        <v>476</v>
      </c>
      <c r="H220" s="158" t="s">
        <v>477</v>
      </c>
      <c r="I220" s="155" t="s">
        <v>476</v>
      </c>
      <c r="J220" s="157" t="s">
        <v>476</v>
      </c>
      <c r="K220" s="155" t="s">
        <v>476</v>
      </c>
      <c r="L220" s="157" t="s">
        <v>476</v>
      </c>
      <c r="M220" s="158" t="s">
        <v>477</v>
      </c>
      <c r="N220" s="155" t="s">
        <v>476</v>
      </c>
      <c r="O220" s="159" t="s">
        <v>476</v>
      </c>
      <c r="P220" s="160">
        <v>0</v>
      </c>
      <c r="Q220" s="157" t="s">
        <v>476</v>
      </c>
      <c r="R220" s="155" t="s">
        <v>476</v>
      </c>
      <c r="S220" s="157" t="s">
        <v>476</v>
      </c>
      <c r="T220" s="158" t="s">
        <v>477</v>
      </c>
      <c r="U220" s="161" t="s">
        <v>476</v>
      </c>
      <c r="V220" s="157" t="s">
        <v>476</v>
      </c>
      <c r="W220" s="155" t="s">
        <v>476</v>
      </c>
      <c r="X220" s="157" t="s">
        <v>476</v>
      </c>
      <c r="Y220" s="155" t="s">
        <v>476</v>
      </c>
      <c r="Z220" s="157" t="s">
        <v>476</v>
      </c>
      <c r="AA220" s="158" t="s">
        <v>477</v>
      </c>
      <c r="AB220" s="154" t="s">
        <v>476</v>
      </c>
      <c r="AC220" s="157" t="s">
        <v>476</v>
      </c>
      <c r="AD220" s="162" t="s">
        <v>477</v>
      </c>
      <c r="AE220" s="163">
        <v>12.05</v>
      </c>
      <c r="AF220" s="164">
        <v>12.05</v>
      </c>
      <c r="AG220" s="253">
        <v>186</v>
      </c>
      <c r="AH220" s="165">
        <v>6.6669999999999998</v>
      </c>
      <c r="AI220" s="164">
        <v>6.6669999999999998</v>
      </c>
      <c r="AJ220" s="254">
        <v>483</v>
      </c>
      <c r="AK220" s="166">
        <v>9.3584999999999994</v>
      </c>
    </row>
    <row r="221" spans="1:37" ht="16.5" customHeight="1" thickBot="1" x14ac:dyDescent="0.35">
      <c r="A221" s="190" t="s">
        <v>216</v>
      </c>
      <c r="B221" s="252">
        <v>22016691</v>
      </c>
      <c r="C221" s="232" t="s">
        <v>358</v>
      </c>
      <c r="D221" s="232" t="s">
        <v>359</v>
      </c>
      <c r="E221" s="155" t="s">
        <v>476</v>
      </c>
      <c r="F221" s="156" t="s">
        <v>476</v>
      </c>
      <c r="G221" s="157" t="s">
        <v>476</v>
      </c>
      <c r="H221" s="158" t="s">
        <v>477</v>
      </c>
      <c r="I221" s="155" t="s">
        <v>476</v>
      </c>
      <c r="J221" s="157" t="s">
        <v>476</v>
      </c>
      <c r="K221" s="155" t="s">
        <v>476</v>
      </c>
      <c r="L221" s="157" t="s">
        <v>476</v>
      </c>
      <c r="M221" s="158" t="s">
        <v>477</v>
      </c>
      <c r="N221" s="155" t="s">
        <v>476</v>
      </c>
      <c r="O221" s="159" t="s">
        <v>476</v>
      </c>
      <c r="P221" s="160">
        <v>0</v>
      </c>
      <c r="Q221" s="157" t="s">
        <v>476</v>
      </c>
      <c r="R221" s="155" t="s">
        <v>476</v>
      </c>
      <c r="S221" s="157" t="s">
        <v>476</v>
      </c>
      <c r="T221" s="158" t="s">
        <v>477</v>
      </c>
      <c r="U221" s="161" t="s">
        <v>476</v>
      </c>
      <c r="V221" s="157" t="s">
        <v>476</v>
      </c>
      <c r="W221" s="155" t="s">
        <v>476</v>
      </c>
      <c r="X221" s="157" t="s">
        <v>476</v>
      </c>
      <c r="Y221" s="155" t="s">
        <v>476</v>
      </c>
      <c r="Z221" s="157" t="s">
        <v>476</v>
      </c>
      <c r="AA221" s="158" t="s">
        <v>477</v>
      </c>
      <c r="AB221" s="154" t="s">
        <v>476</v>
      </c>
      <c r="AC221" s="157" t="s">
        <v>476</v>
      </c>
      <c r="AD221" s="162" t="s">
        <v>477</v>
      </c>
      <c r="AE221" s="163">
        <v>11.25</v>
      </c>
      <c r="AF221" s="164">
        <v>11.25</v>
      </c>
      <c r="AG221" s="253">
        <v>290</v>
      </c>
      <c r="AH221" s="165">
        <v>8.8889999999999993</v>
      </c>
      <c r="AI221" s="164">
        <v>8.8889999999999993</v>
      </c>
      <c r="AJ221" s="254">
        <v>231</v>
      </c>
      <c r="AK221" s="166">
        <v>10.0695</v>
      </c>
    </row>
    <row r="222" spans="1:37" ht="16.5" customHeight="1" thickBot="1" x14ac:dyDescent="0.35">
      <c r="A222" s="190" t="s">
        <v>216</v>
      </c>
      <c r="B222" s="252">
        <v>22016921</v>
      </c>
      <c r="C222" s="235" t="s">
        <v>241</v>
      </c>
      <c r="D222" s="235" t="s">
        <v>116</v>
      </c>
      <c r="E222" s="155">
        <v>12</v>
      </c>
      <c r="F222" s="156">
        <v>15.5</v>
      </c>
      <c r="G222" s="157">
        <v>9</v>
      </c>
      <c r="H222" s="158">
        <v>9</v>
      </c>
      <c r="I222" s="155" t="s">
        <v>215</v>
      </c>
      <c r="J222" s="157" t="s">
        <v>215</v>
      </c>
      <c r="K222" s="155" t="s">
        <v>215</v>
      </c>
      <c r="L222" s="157" t="s">
        <v>215</v>
      </c>
      <c r="M222" s="158" t="s">
        <v>215</v>
      </c>
      <c r="N222" s="155">
        <v>55</v>
      </c>
      <c r="O222" s="159">
        <v>66</v>
      </c>
      <c r="P222" s="160">
        <v>0.83333333333333337</v>
      </c>
      <c r="Q222" s="157">
        <v>4.5</v>
      </c>
      <c r="R222" s="155">
        <v>36.4</v>
      </c>
      <c r="S222" s="157">
        <v>2</v>
      </c>
      <c r="T222" s="158">
        <v>6.5</v>
      </c>
      <c r="U222" s="161" t="s">
        <v>215</v>
      </c>
      <c r="V222" s="157" t="s">
        <v>215</v>
      </c>
      <c r="W222" s="155" t="s">
        <v>215</v>
      </c>
      <c r="X222" s="157" t="s">
        <v>215</v>
      </c>
      <c r="Y222" s="155" t="s">
        <v>215</v>
      </c>
      <c r="Z222" s="157" t="s">
        <v>215</v>
      </c>
      <c r="AA222" s="158" t="s">
        <v>215</v>
      </c>
      <c r="AB222" s="154" t="s">
        <v>215</v>
      </c>
      <c r="AC222" s="157" t="s">
        <v>215</v>
      </c>
      <c r="AD222" s="162" t="s">
        <v>215</v>
      </c>
      <c r="AE222" s="163">
        <v>7.75</v>
      </c>
      <c r="AF222" s="164">
        <v>7.75</v>
      </c>
      <c r="AG222" s="253">
        <v>565</v>
      </c>
      <c r="AH222" s="165">
        <v>8</v>
      </c>
      <c r="AI222" s="164">
        <v>8</v>
      </c>
      <c r="AJ222" s="254">
        <v>331</v>
      </c>
      <c r="AK222" s="166">
        <v>7.875</v>
      </c>
    </row>
    <row r="223" spans="1:37" ht="16.5" customHeight="1" thickBot="1" x14ac:dyDescent="0.35">
      <c r="A223" s="190" t="s">
        <v>216</v>
      </c>
      <c r="B223" s="252">
        <v>22017022</v>
      </c>
      <c r="C223" s="232" t="s">
        <v>1062</v>
      </c>
      <c r="D223" s="232" t="s">
        <v>1063</v>
      </c>
      <c r="E223" s="155">
        <v>14</v>
      </c>
      <c r="F223" s="156">
        <v>16.5</v>
      </c>
      <c r="G223" s="157">
        <v>11</v>
      </c>
      <c r="H223" s="158">
        <v>11</v>
      </c>
      <c r="I223" s="155">
        <v>3.47</v>
      </c>
      <c r="J223" s="157">
        <v>12</v>
      </c>
      <c r="K223" s="155">
        <v>7.47</v>
      </c>
      <c r="L223" s="157">
        <v>6</v>
      </c>
      <c r="M223" s="158">
        <v>9</v>
      </c>
      <c r="N223" s="155">
        <v>58</v>
      </c>
      <c r="O223" s="159">
        <v>69</v>
      </c>
      <c r="P223" s="160">
        <v>0.84057971014492749</v>
      </c>
      <c r="Q223" s="157">
        <v>4.5</v>
      </c>
      <c r="R223" s="155">
        <v>35.299999999999997</v>
      </c>
      <c r="S223" s="157">
        <v>2</v>
      </c>
      <c r="T223" s="158">
        <v>6.5</v>
      </c>
      <c r="U223" s="161">
        <v>27.21</v>
      </c>
      <c r="V223" s="157">
        <v>4.25</v>
      </c>
      <c r="W223" s="155">
        <v>0</v>
      </c>
      <c r="X223" s="157">
        <v>2.5</v>
      </c>
      <c r="Y223" s="155">
        <v>10</v>
      </c>
      <c r="Z223" s="157">
        <v>0</v>
      </c>
      <c r="AA223" s="158">
        <v>6.75</v>
      </c>
      <c r="AB223" s="154">
        <v>39.28</v>
      </c>
      <c r="AC223" s="157">
        <v>11</v>
      </c>
      <c r="AD223" s="162">
        <v>11</v>
      </c>
      <c r="AE223" s="163">
        <v>8.85</v>
      </c>
      <c r="AF223" s="164">
        <v>8.85</v>
      </c>
      <c r="AG223" s="253">
        <v>512</v>
      </c>
      <c r="AH223" s="165">
        <v>2.222</v>
      </c>
      <c r="AI223" s="164">
        <v>2.222</v>
      </c>
      <c r="AJ223" s="254">
        <v>615</v>
      </c>
      <c r="AK223" s="166">
        <v>5.5359999999999996</v>
      </c>
    </row>
    <row r="224" spans="1:37" ht="16.5" customHeight="1" thickBot="1" x14ac:dyDescent="0.35">
      <c r="A224" s="190" t="s">
        <v>216</v>
      </c>
      <c r="B224" s="252">
        <v>22017391</v>
      </c>
      <c r="C224" s="235" t="s">
        <v>570</v>
      </c>
      <c r="D224" s="235" t="s">
        <v>571</v>
      </c>
      <c r="E224" s="155">
        <v>14</v>
      </c>
      <c r="F224" s="156">
        <v>16.5</v>
      </c>
      <c r="G224" s="157">
        <v>11</v>
      </c>
      <c r="H224" s="158">
        <v>11</v>
      </c>
      <c r="I224" s="155">
        <v>3.23</v>
      </c>
      <c r="J224" s="157">
        <v>16</v>
      </c>
      <c r="K224" s="155">
        <v>7.01</v>
      </c>
      <c r="L224" s="157">
        <v>10</v>
      </c>
      <c r="M224" s="158">
        <v>13</v>
      </c>
      <c r="N224" s="155">
        <v>35</v>
      </c>
      <c r="O224" s="159">
        <v>53</v>
      </c>
      <c r="P224" s="160">
        <v>0.660377358490566</v>
      </c>
      <c r="Q224" s="157">
        <v>3.5</v>
      </c>
      <c r="R224" s="155">
        <v>39.5</v>
      </c>
      <c r="S224" s="157">
        <v>3</v>
      </c>
      <c r="T224" s="158">
        <v>6.5</v>
      </c>
      <c r="U224" s="161">
        <v>23.5</v>
      </c>
      <c r="V224" s="157">
        <v>6</v>
      </c>
      <c r="W224" s="155">
        <v>1</v>
      </c>
      <c r="X224" s="157">
        <v>2.75</v>
      </c>
      <c r="Y224" s="155">
        <v>5</v>
      </c>
      <c r="Z224" s="157">
        <v>2.5</v>
      </c>
      <c r="AA224" s="158">
        <v>11.25</v>
      </c>
      <c r="AB224" s="154">
        <v>37.39</v>
      </c>
      <c r="AC224" s="157">
        <v>12</v>
      </c>
      <c r="AD224" s="162">
        <v>12</v>
      </c>
      <c r="AE224" s="163">
        <v>10.75</v>
      </c>
      <c r="AF224" s="164">
        <v>10.75</v>
      </c>
      <c r="AG224" s="253">
        <v>346</v>
      </c>
      <c r="AH224" s="165">
        <v>5.3330000000000002</v>
      </c>
      <c r="AI224" s="164">
        <v>5.3330000000000002</v>
      </c>
      <c r="AJ224" s="254">
        <v>568</v>
      </c>
      <c r="AK224" s="166">
        <v>8.0414999999999992</v>
      </c>
    </row>
    <row r="225" spans="1:37" ht="16.5" customHeight="1" thickBot="1" x14ac:dyDescent="0.35">
      <c r="A225" s="190" t="s">
        <v>216</v>
      </c>
      <c r="B225" s="252">
        <v>22017400</v>
      </c>
      <c r="C225" s="232" t="s">
        <v>438</v>
      </c>
      <c r="D225" s="232" t="s">
        <v>439</v>
      </c>
      <c r="E225" s="155" t="s">
        <v>476</v>
      </c>
      <c r="F225" s="156" t="s">
        <v>476</v>
      </c>
      <c r="G225" s="157" t="s">
        <v>476</v>
      </c>
      <c r="H225" s="158" t="s">
        <v>477</v>
      </c>
      <c r="I225" s="155" t="s">
        <v>476</v>
      </c>
      <c r="J225" s="157" t="s">
        <v>476</v>
      </c>
      <c r="K225" s="155" t="s">
        <v>476</v>
      </c>
      <c r="L225" s="157" t="s">
        <v>476</v>
      </c>
      <c r="M225" s="158" t="s">
        <v>477</v>
      </c>
      <c r="N225" s="155" t="s">
        <v>476</v>
      </c>
      <c r="O225" s="159" t="s">
        <v>476</v>
      </c>
      <c r="P225" s="160">
        <v>0</v>
      </c>
      <c r="Q225" s="157" t="s">
        <v>476</v>
      </c>
      <c r="R225" s="155" t="s">
        <v>476</v>
      </c>
      <c r="S225" s="157" t="s">
        <v>476</v>
      </c>
      <c r="T225" s="158" t="s">
        <v>477</v>
      </c>
      <c r="U225" s="255" t="s">
        <v>476</v>
      </c>
      <c r="V225" s="157" t="s">
        <v>476</v>
      </c>
      <c r="W225" s="155" t="s">
        <v>476</v>
      </c>
      <c r="X225" s="157" t="s">
        <v>476</v>
      </c>
      <c r="Y225" s="155" t="s">
        <v>476</v>
      </c>
      <c r="Z225" s="157" t="s">
        <v>476</v>
      </c>
      <c r="AA225" s="158" t="s">
        <v>477</v>
      </c>
      <c r="AB225" s="154" t="s">
        <v>476</v>
      </c>
      <c r="AC225" s="157" t="s">
        <v>476</v>
      </c>
      <c r="AD225" s="162" t="s">
        <v>477</v>
      </c>
      <c r="AE225" s="163">
        <v>12.25</v>
      </c>
      <c r="AF225" s="164">
        <v>12.25</v>
      </c>
      <c r="AG225" s="253">
        <v>153</v>
      </c>
      <c r="AH225" s="165" t="s">
        <v>157</v>
      </c>
      <c r="AI225" s="164" t="s">
        <v>157</v>
      </c>
      <c r="AJ225" s="254">
        <v>599</v>
      </c>
      <c r="AK225" s="166" t="s">
        <v>481</v>
      </c>
    </row>
    <row r="226" spans="1:37" ht="16.5" customHeight="1" thickBot="1" x14ac:dyDescent="0.35">
      <c r="A226" s="190" t="s">
        <v>53</v>
      </c>
      <c r="B226" s="252">
        <v>22017548</v>
      </c>
      <c r="C226" s="230" t="s">
        <v>346</v>
      </c>
      <c r="D226" s="230" t="s">
        <v>347</v>
      </c>
      <c r="E226" s="155">
        <v>5</v>
      </c>
      <c r="F226" s="156">
        <v>12</v>
      </c>
      <c r="G226" s="157">
        <v>5</v>
      </c>
      <c r="H226" s="158">
        <v>5</v>
      </c>
      <c r="I226" s="155">
        <v>3.79</v>
      </c>
      <c r="J226" s="157">
        <v>12</v>
      </c>
      <c r="K226" s="155">
        <v>8.2799999999999994</v>
      </c>
      <c r="L226" s="157">
        <v>7</v>
      </c>
      <c r="M226" s="158">
        <v>9.5</v>
      </c>
      <c r="N226" s="155">
        <v>32</v>
      </c>
      <c r="O226" s="159">
        <v>53</v>
      </c>
      <c r="P226" s="160">
        <v>0.60377358490566035</v>
      </c>
      <c r="Q226" s="157">
        <v>6</v>
      </c>
      <c r="R226" s="155">
        <v>23.7</v>
      </c>
      <c r="S226" s="157">
        <v>3</v>
      </c>
      <c r="T226" s="158">
        <v>9</v>
      </c>
      <c r="U226" s="161">
        <v>27.05</v>
      </c>
      <c r="V226" s="157">
        <v>5.25</v>
      </c>
      <c r="W226" s="155">
        <v>5</v>
      </c>
      <c r="X226" s="157">
        <v>3.5</v>
      </c>
      <c r="Y226" s="155">
        <v>0</v>
      </c>
      <c r="Z226" s="157">
        <v>5</v>
      </c>
      <c r="AA226" s="158">
        <v>13.75</v>
      </c>
      <c r="AB226" s="154" t="s">
        <v>215</v>
      </c>
      <c r="AC226" s="157" t="s">
        <v>215</v>
      </c>
      <c r="AD226" s="162" t="s">
        <v>215</v>
      </c>
      <c r="AE226" s="163">
        <v>9.3125</v>
      </c>
      <c r="AF226" s="164">
        <v>9.3125</v>
      </c>
      <c r="AG226" s="253">
        <v>491</v>
      </c>
      <c r="AH226" s="165">
        <v>8.8889999999999993</v>
      </c>
      <c r="AI226" s="164">
        <v>8.8889999999999993</v>
      </c>
      <c r="AJ226" s="254">
        <v>231</v>
      </c>
      <c r="AK226" s="166">
        <v>9.1007499999999997</v>
      </c>
    </row>
    <row r="227" spans="1:37" ht="16.5" customHeight="1" thickBot="1" x14ac:dyDescent="0.35">
      <c r="A227" s="190" t="s">
        <v>53</v>
      </c>
      <c r="B227" s="252">
        <v>22017921</v>
      </c>
      <c r="C227" s="229" t="s">
        <v>173</v>
      </c>
      <c r="D227" s="229" t="s">
        <v>828</v>
      </c>
      <c r="E227" s="155">
        <v>9</v>
      </c>
      <c r="F227" s="156">
        <v>14</v>
      </c>
      <c r="G227" s="157">
        <v>9</v>
      </c>
      <c r="H227" s="158">
        <v>9</v>
      </c>
      <c r="I227" s="155">
        <v>3.62</v>
      </c>
      <c r="J227" s="157">
        <v>14</v>
      </c>
      <c r="K227" s="155">
        <v>7.77</v>
      </c>
      <c r="L227" s="157">
        <v>11</v>
      </c>
      <c r="M227" s="158">
        <v>12.5</v>
      </c>
      <c r="N227" s="155">
        <v>32</v>
      </c>
      <c r="O227" s="159">
        <v>65</v>
      </c>
      <c r="P227" s="160">
        <v>0.49230769230769234</v>
      </c>
      <c r="Q227" s="157">
        <v>4.5</v>
      </c>
      <c r="R227" s="155">
        <v>26.8</v>
      </c>
      <c r="S227" s="157">
        <v>4</v>
      </c>
      <c r="T227" s="158">
        <v>8.5</v>
      </c>
      <c r="U227" s="161">
        <v>27.2</v>
      </c>
      <c r="V227" s="157">
        <v>5.25</v>
      </c>
      <c r="W227" s="155">
        <v>-5</v>
      </c>
      <c r="X227" s="157">
        <v>1.5</v>
      </c>
      <c r="Y227" s="155">
        <v>7</v>
      </c>
      <c r="Z227" s="157">
        <v>1.5</v>
      </c>
      <c r="AA227" s="158">
        <v>8.25</v>
      </c>
      <c r="AB227" s="154">
        <v>52.24</v>
      </c>
      <c r="AC227" s="157">
        <v>8</v>
      </c>
      <c r="AD227" s="162">
        <v>8</v>
      </c>
      <c r="AE227" s="163">
        <v>9.25</v>
      </c>
      <c r="AF227" s="164">
        <v>9.25</v>
      </c>
      <c r="AG227" s="253">
        <v>497</v>
      </c>
      <c r="AH227" s="165">
        <v>7.1109999999999998</v>
      </c>
      <c r="AI227" s="164">
        <v>7.1109999999999998</v>
      </c>
      <c r="AJ227" s="254">
        <v>430</v>
      </c>
      <c r="AK227" s="166">
        <v>8.1805000000000003</v>
      </c>
    </row>
    <row r="228" spans="1:37" ht="16.5" customHeight="1" thickBot="1" x14ac:dyDescent="0.35">
      <c r="A228" s="190" t="s">
        <v>216</v>
      </c>
      <c r="B228" s="252">
        <v>22018168</v>
      </c>
      <c r="C228" s="236" t="s">
        <v>464</v>
      </c>
      <c r="D228" s="236" t="s">
        <v>146</v>
      </c>
      <c r="E228" s="155" t="s">
        <v>476</v>
      </c>
      <c r="F228" s="156" t="s">
        <v>476</v>
      </c>
      <c r="G228" s="157" t="s">
        <v>476</v>
      </c>
      <c r="H228" s="158" t="s">
        <v>477</v>
      </c>
      <c r="I228" s="155" t="s">
        <v>476</v>
      </c>
      <c r="J228" s="157" t="s">
        <v>476</v>
      </c>
      <c r="K228" s="155" t="s">
        <v>476</v>
      </c>
      <c r="L228" s="157" t="s">
        <v>476</v>
      </c>
      <c r="M228" s="158" t="s">
        <v>477</v>
      </c>
      <c r="N228" s="155" t="s">
        <v>476</v>
      </c>
      <c r="O228" s="159" t="s">
        <v>476</v>
      </c>
      <c r="P228" s="160">
        <v>0</v>
      </c>
      <c r="Q228" s="157" t="s">
        <v>476</v>
      </c>
      <c r="R228" s="155" t="s">
        <v>476</v>
      </c>
      <c r="S228" s="157" t="s">
        <v>476</v>
      </c>
      <c r="T228" s="158" t="s">
        <v>477</v>
      </c>
      <c r="U228" s="161" t="s">
        <v>476</v>
      </c>
      <c r="V228" s="157" t="s">
        <v>476</v>
      </c>
      <c r="W228" s="155" t="s">
        <v>476</v>
      </c>
      <c r="X228" s="157" t="s">
        <v>476</v>
      </c>
      <c r="Y228" s="155" t="s">
        <v>476</v>
      </c>
      <c r="Z228" s="157" t="s">
        <v>476</v>
      </c>
      <c r="AA228" s="158" t="s">
        <v>477</v>
      </c>
      <c r="AB228" s="154" t="s">
        <v>476</v>
      </c>
      <c r="AC228" s="157" t="s">
        <v>476</v>
      </c>
      <c r="AD228" s="162" t="s">
        <v>477</v>
      </c>
      <c r="AE228" s="163">
        <v>15.95</v>
      </c>
      <c r="AF228" s="164">
        <v>15.95</v>
      </c>
      <c r="AG228" s="253">
        <v>1</v>
      </c>
      <c r="AH228" s="165">
        <v>10.222</v>
      </c>
      <c r="AI228" s="164">
        <v>10.222</v>
      </c>
      <c r="AJ228" s="254">
        <v>123</v>
      </c>
      <c r="AK228" s="166">
        <v>13.085999999999999</v>
      </c>
    </row>
    <row r="229" spans="1:37" ht="16.5" customHeight="1" thickBot="1" x14ac:dyDescent="0.35">
      <c r="A229" s="190" t="s">
        <v>216</v>
      </c>
      <c r="B229" s="252">
        <v>22019828</v>
      </c>
      <c r="C229" s="245" t="s">
        <v>256</v>
      </c>
      <c r="D229" s="245" t="s">
        <v>78</v>
      </c>
      <c r="E229" s="155">
        <v>16</v>
      </c>
      <c r="F229" s="156">
        <v>17.5</v>
      </c>
      <c r="G229" s="157">
        <v>13</v>
      </c>
      <c r="H229" s="158">
        <v>13</v>
      </c>
      <c r="I229" s="155">
        <v>3.62</v>
      </c>
      <c r="J229" s="157">
        <v>10</v>
      </c>
      <c r="K229" s="155">
        <v>7.61</v>
      </c>
      <c r="L229" s="157">
        <v>5</v>
      </c>
      <c r="M229" s="158">
        <v>7.5</v>
      </c>
      <c r="N229" s="155">
        <v>82</v>
      </c>
      <c r="O229" s="159">
        <v>74</v>
      </c>
      <c r="P229" s="160">
        <v>1.1081081081081081</v>
      </c>
      <c r="Q229" s="157">
        <v>6</v>
      </c>
      <c r="R229" s="155">
        <v>32</v>
      </c>
      <c r="S229" s="157">
        <v>1</v>
      </c>
      <c r="T229" s="158">
        <v>7</v>
      </c>
      <c r="U229" s="161">
        <v>26.85</v>
      </c>
      <c r="V229" s="157">
        <v>4.5</v>
      </c>
      <c r="W229" s="155">
        <v>2</v>
      </c>
      <c r="X229" s="157">
        <v>3</v>
      </c>
      <c r="Y229" s="155">
        <v>10</v>
      </c>
      <c r="Z229" s="157">
        <v>0</v>
      </c>
      <c r="AA229" s="158">
        <v>7.5</v>
      </c>
      <c r="AB229" s="154" t="s">
        <v>215</v>
      </c>
      <c r="AC229" s="157" t="s">
        <v>215</v>
      </c>
      <c r="AD229" s="162" t="s">
        <v>215</v>
      </c>
      <c r="AE229" s="163">
        <v>8.75</v>
      </c>
      <c r="AF229" s="164">
        <v>8.75</v>
      </c>
      <c r="AG229" s="253">
        <v>520</v>
      </c>
      <c r="AH229" s="165" t="s">
        <v>157</v>
      </c>
      <c r="AI229" s="164" t="s">
        <v>157</v>
      </c>
      <c r="AJ229" s="254">
        <v>599</v>
      </c>
      <c r="AK229" s="166" t="s">
        <v>481</v>
      </c>
    </row>
    <row r="230" spans="1:37" ht="16.5" customHeight="1" thickBot="1" x14ac:dyDescent="0.35">
      <c r="A230" s="190" t="s">
        <v>53</v>
      </c>
      <c r="B230" s="252">
        <v>22020240</v>
      </c>
      <c r="C230" s="230" t="s">
        <v>1150</v>
      </c>
      <c r="D230" s="230" t="s">
        <v>1151</v>
      </c>
      <c r="E230" s="155">
        <v>15</v>
      </c>
      <c r="F230" s="156">
        <v>17</v>
      </c>
      <c r="G230" s="157">
        <v>15</v>
      </c>
      <c r="H230" s="158">
        <v>15</v>
      </c>
      <c r="I230" s="155">
        <v>3.72</v>
      </c>
      <c r="J230" s="157">
        <v>13</v>
      </c>
      <c r="K230" s="155">
        <v>8.2100000000000009</v>
      </c>
      <c r="L230" s="157">
        <v>7</v>
      </c>
      <c r="M230" s="158">
        <v>10</v>
      </c>
      <c r="N230" s="155">
        <v>23.5</v>
      </c>
      <c r="O230" s="159">
        <v>66</v>
      </c>
      <c r="P230" s="160">
        <v>0.35606060606060608</v>
      </c>
      <c r="Q230" s="157">
        <v>3.5</v>
      </c>
      <c r="R230" s="155">
        <v>28.1</v>
      </c>
      <c r="S230" s="157">
        <v>4.5</v>
      </c>
      <c r="T230" s="158">
        <v>8</v>
      </c>
      <c r="U230" s="161">
        <v>29.7</v>
      </c>
      <c r="V230" s="157">
        <v>4</v>
      </c>
      <c r="W230" s="155">
        <v>-10</v>
      </c>
      <c r="X230" s="157">
        <v>0.75</v>
      </c>
      <c r="Y230" s="155">
        <v>10</v>
      </c>
      <c r="Z230" s="157">
        <v>0</v>
      </c>
      <c r="AA230" s="158">
        <v>4.75</v>
      </c>
      <c r="AB230" s="154" t="s">
        <v>157</v>
      </c>
      <c r="AC230" s="157">
        <v>0</v>
      </c>
      <c r="AD230" s="162">
        <v>0</v>
      </c>
      <c r="AE230" s="163">
        <v>7.55</v>
      </c>
      <c r="AF230" s="164">
        <v>7.55</v>
      </c>
      <c r="AG230" s="253">
        <v>571</v>
      </c>
      <c r="AH230" s="165" t="s">
        <v>157</v>
      </c>
      <c r="AI230" s="164" t="s">
        <v>157</v>
      </c>
      <c r="AJ230" s="254">
        <v>599</v>
      </c>
      <c r="AK230" s="166" t="s">
        <v>481</v>
      </c>
    </row>
    <row r="231" spans="1:37" ht="16.5" customHeight="1" thickBot="1" x14ac:dyDescent="0.35">
      <c r="A231" s="190" t="s">
        <v>216</v>
      </c>
      <c r="B231" s="252">
        <v>22022262</v>
      </c>
      <c r="C231" s="233" t="s">
        <v>484</v>
      </c>
      <c r="D231" s="233" t="s">
        <v>70</v>
      </c>
      <c r="E231" s="155">
        <v>14</v>
      </c>
      <c r="F231" s="156">
        <v>16.5</v>
      </c>
      <c r="G231" s="157">
        <v>11</v>
      </c>
      <c r="H231" s="158">
        <v>11</v>
      </c>
      <c r="I231" s="155">
        <v>3.16</v>
      </c>
      <c r="J231" s="157">
        <v>18</v>
      </c>
      <c r="K231" s="155">
        <v>6.87</v>
      </c>
      <c r="L231" s="157">
        <v>11</v>
      </c>
      <c r="M231" s="158">
        <v>14.5</v>
      </c>
      <c r="N231" s="155">
        <v>72</v>
      </c>
      <c r="O231" s="159">
        <v>69</v>
      </c>
      <c r="P231" s="160">
        <v>1.0434782608695652</v>
      </c>
      <c r="Q231" s="157">
        <v>5.5</v>
      </c>
      <c r="R231" s="155">
        <v>47.9</v>
      </c>
      <c r="S231" s="157">
        <v>5</v>
      </c>
      <c r="T231" s="158">
        <v>10.5</v>
      </c>
      <c r="U231" s="161">
        <v>23.9</v>
      </c>
      <c r="V231" s="157">
        <v>6</v>
      </c>
      <c r="W231" s="155">
        <v>9</v>
      </c>
      <c r="X231" s="157">
        <v>4</v>
      </c>
      <c r="Y231" s="155">
        <v>9</v>
      </c>
      <c r="Z231" s="157">
        <v>0.5</v>
      </c>
      <c r="AA231" s="158">
        <v>10.5</v>
      </c>
      <c r="AB231" s="154">
        <v>29.78</v>
      </c>
      <c r="AC231" s="157">
        <v>17</v>
      </c>
      <c r="AD231" s="162">
        <v>17</v>
      </c>
      <c r="AE231" s="163">
        <v>12.7</v>
      </c>
      <c r="AF231" s="164">
        <v>12.7</v>
      </c>
      <c r="AG231" s="253">
        <v>103</v>
      </c>
      <c r="AH231" s="165">
        <v>10.667</v>
      </c>
      <c r="AI231" s="164">
        <v>10.667</v>
      </c>
      <c r="AJ231" s="254">
        <v>85</v>
      </c>
      <c r="AK231" s="166">
        <v>11.683499999999999</v>
      </c>
    </row>
    <row r="232" spans="1:37" ht="16.5" customHeight="1" thickBot="1" x14ac:dyDescent="0.35">
      <c r="A232" s="190" t="s">
        <v>53</v>
      </c>
      <c r="B232" s="252">
        <v>22023438</v>
      </c>
      <c r="C232" s="228" t="s">
        <v>723</v>
      </c>
      <c r="D232" s="228" t="s">
        <v>724</v>
      </c>
      <c r="E232" s="155">
        <v>9</v>
      </c>
      <c r="F232" s="156">
        <v>14</v>
      </c>
      <c r="G232" s="157">
        <v>9</v>
      </c>
      <c r="H232" s="158">
        <v>9</v>
      </c>
      <c r="I232" s="155">
        <v>3.46</v>
      </c>
      <c r="J232" s="157">
        <v>17</v>
      </c>
      <c r="K232" s="155">
        <v>7.74</v>
      </c>
      <c r="L232" s="157">
        <v>11</v>
      </c>
      <c r="M232" s="158">
        <v>14</v>
      </c>
      <c r="N232" s="155">
        <v>28</v>
      </c>
      <c r="O232" s="159">
        <v>54</v>
      </c>
      <c r="P232" s="160">
        <v>0.51851851851851849</v>
      </c>
      <c r="Q232" s="157">
        <v>5</v>
      </c>
      <c r="R232" s="155">
        <v>29</v>
      </c>
      <c r="S232" s="157">
        <v>4.5</v>
      </c>
      <c r="T232" s="158">
        <v>9.5</v>
      </c>
      <c r="U232" s="161">
        <v>28.7</v>
      </c>
      <c r="V232" s="157">
        <v>4.5</v>
      </c>
      <c r="W232" s="155" t="s">
        <v>157</v>
      </c>
      <c r="X232" s="157">
        <v>0</v>
      </c>
      <c r="Y232" s="155">
        <v>8</v>
      </c>
      <c r="Z232" s="157">
        <v>1</v>
      </c>
      <c r="AA232" s="158">
        <v>5.5</v>
      </c>
      <c r="AB232" s="154" t="s">
        <v>157</v>
      </c>
      <c r="AC232" s="157">
        <v>0</v>
      </c>
      <c r="AD232" s="162">
        <v>0</v>
      </c>
      <c r="AE232" s="163">
        <v>7.6</v>
      </c>
      <c r="AF232" s="164">
        <v>7.6</v>
      </c>
      <c r="AG232" s="253">
        <v>569</v>
      </c>
      <c r="AH232" s="165">
        <v>12.888999999999999</v>
      </c>
      <c r="AI232" s="164">
        <v>12.888999999999999</v>
      </c>
      <c r="AJ232" s="254">
        <v>15</v>
      </c>
      <c r="AK232" s="166">
        <v>10.244499999999999</v>
      </c>
    </row>
    <row r="233" spans="1:37" ht="16.5" customHeight="1" thickBot="1" x14ac:dyDescent="0.35">
      <c r="A233" s="190" t="s">
        <v>216</v>
      </c>
      <c r="B233" s="252">
        <v>22100118</v>
      </c>
      <c r="C233" s="228" t="s">
        <v>722</v>
      </c>
      <c r="D233" s="228" t="s">
        <v>70</v>
      </c>
      <c r="E233" s="155">
        <v>18</v>
      </c>
      <c r="F233" s="156">
        <v>18.5</v>
      </c>
      <c r="G233" s="157">
        <v>15</v>
      </c>
      <c r="H233" s="158">
        <v>15</v>
      </c>
      <c r="I233" s="155">
        <v>2.98</v>
      </c>
      <c r="J233" s="157">
        <v>20</v>
      </c>
      <c r="K233" s="155">
        <v>6.41</v>
      </c>
      <c r="L233" s="157">
        <v>14</v>
      </c>
      <c r="M233" s="158">
        <v>17</v>
      </c>
      <c r="N233" s="155">
        <v>70</v>
      </c>
      <c r="O233" s="159">
        <v>78</v>
      </c>
      <c r="P233" s="160">
        <v>0.89743589743589747</v>
      </c>
      <c r="Q233" s="157">
        <v>4.5</v>
      </c>
      <c r="R233" s="155">
        <v>53.7</v>
      </c>
      <c r="S233" s="157">
        <v>6.5</v>
      </c>
      <c r="T233" s="158">
        <v>11</v>
      </c>
      <c r="U233" s="161">
        <v>26.65</v>
      </c>
      <c r="V233" s="157">
        <v>4.5</v>
      </c>
      <c r="W233" s="155">
        <v>-3</v>
      </c>
      <c r="X233" s="157">
        <v>1.75</v>
      </c>
      <c r="Y233" s="155">
        <v>9</v>
      </c>
      <c r="Z233" s="157">
        <v>0.5</v>
      </c>
      <c r="AA233" s="158">
        <v>6.75</v>
      </c>
      <c r="AB233" s="154">
        <v>46.9</v>
      </c>
      <c r="AC233" s="157">
        <v>7</v>
      </c>
      <c r="AD233" s="162">
        <v>7</v>
      </c>
      <c r="AE233" s="163">
        <v>11.35</v>
      </c>
      <c r="AF233" s="164">
        <v>11.35</v>
      </c>
      <c r="AG233" s="253">
        <v>278</v>
      </c>
      <c r="AH233" s="165">
        <v>6.2220000000000004</v>
      </c>
      <c r="AI233" s="164">
        <v>6.2220000000000004</v>
      </c>
      <c r="AJ233" s="254">
        <v>519</v>
      </c>
      <c r="AK233" s="166">
        <v>8.7859999999999996</v>
      </c>
    </row>
    <row r="234" spans="1:37" ht="16.5" customHeight="1" thickBot="1" x14ac:dyDescent="0.35">
      <c r="A234" s="190" t="s">
        <v>53</v>
      </c>
      <c r="B234" s="252">
        <v>22100150</v>
      </c>
      <c r="C234" s="232" t="s">
        <v>1175</v>
      </c>
      <c r="D234" s="232" t="s">
        <v>94</v>
      </c>
      <c r="E234" s="155">
        <v>14</v>
      </c>
      <c r="F234" s="156">
        <v>16.5</v>
      </c>
      <c r="G234" s="157">
        <v>14</v>
      </c>
      <c r="H234" s="158">
        <v>14</v>
      </c>
      <c r="I234" s="155">
        <v>3.58</v>
      </c>
      <c r="J234" s="157">
        <v>15</v>
      </c>
      <c r="K234" s="155">
        <v>7.74</v>
      </c>
      <c r="L234" s="157">
        <v>11</v>
      </c>
      <c r="M234" s="158">
        <v>13</v>
      </c>
      <c r="N234" s="155">
        <v>32</v>
      </c>
      <c r="O234" s="159">
        <v>56</v>
      </c>
      <c r="P234" s="160">
        <v>0.5714285714285714</v>
      </c>
      <c r="Q234" s="157">
        <v>5.5</v>
      </c>
      <c r="R234" s="155">
        <v>36.299999999999997</v>
      </c>
      <c r="S234" s="157">
        <v>6.5</v>
      </c>
      <c r="T234" s="158">
        <v>12</v>
      </c>
      <c r="U234" s="161">
        <v>24.23</v>
      </c>
      <c r="V234" s="157">
        <v>6.75</v>
      </c>
      <c r="W234" s="155">
        <v>5</v>
      </c>
      <c r="X234" s="157">
        <v>3.5</v>
      </c>
      <c r="Y234" s="155">
        <v>3</v>
      </c>
      <c r="Z234" s="157">
        <v>3.5</v>
      </c>
      <c r="AA234" s="158">
        <v>13.75</v>
      </c>
      <c r="AB234" s="154">
        <v>46.22</v>
      </c>
      <c r="AC234" s="157">
        <v>10</v>
      </c>
      <c r="AD234" s="162">
        <v>10</v>
      </c>
      <c r="AE234" s="163">
        <v>12.55</v>
      </c>
      <c r="AF234" s="164">
        <v>12.55</v>
      </c>
      <c r="AG234" s="253">
        <v>124</v>
      </c>
      <c r="AH234" s="165">
        <v>5.3330000000000002</v>
      </c>
      <c r="AI234" s="164">
        <v>5.3330000000000002</v>
      </c>
      <c r="AJ234" s="254">
        <v>568</v>
      </c>
      <c r="AK234" s="166">
        <v>8.9415000000000013</v>
      </c>
    </row>
    <row r="235" spans="1:37" ht="16.5" customHeight="1" thickBot="1" x14ac:dyDescent="0.35">
      <c r="A235" s="190" t="s">
        <v>216</v>
      </c>
      <c r="B235" s="252">
        <v>22100199</v>
      </c>
      <c r="C235" s="230" t="s">
        <v>871</v>
      </c>
      <c r="D235" s="230" t="s">
        <v>872</v>
      </c>
      <c r="E235" s="155">
        <v>14</v>
      </c>
      <c r="F235" s="156">
        <v>16.5</v>
      </c>
      <c r="G235" s="157">
        <v>11</v>
      </c>
      <c r="H235" s="158">
        <v>11</v>
      </c>
      <c r="I235" s="155">
        <v>3.24</v>
      </c>
      <c r="J235" s="157">
        <v>16</v>
      </c>
      <c r="K235" s="155">
        <v>7.2</v>
      </c>
      <c r="L235" s="157">
        <v>8</v>
      </c>
      <c r="M235" s="158">
        <v>12</v>
      </c>
      <c r="N235" s="155">
        <v>90</v>
      </c>
      <c r="O235" s="159" t="s">
        <v>157</v>
      </c>
      <c r="P235" s="160" t="s">
        <v>480</v>
      </c>
      <c r="Q235" s="157">
        <v>0</v>
      </c>
      <c r="R235" s="155">
        <v>44.3</v>
      </c>
      <c r="S235" s="157">
        <v>4</v>
      </c>
      <c r="T235" s="158">
        <v>4</v>
      </c>
      <c r="U235" s="161">
        <v>24.25</v>
      </c>
      <c r="V235" s="157">
        <v>5.75</v>
      </c>
      <c r="W235" s="155">
        <v>6</v>
      </c>
      <c r="X235" s="157">
        <v>3.5</v>
      </c>
      <c r="Y235" s="155">
        <v>10</v>
      </c>
      <c r="Z235" s="157">
        <v>0</v>
      </c>
      <c r="AA235" s="158">
        <v>9.25</v>
      </c>
      <c r="AB235" s="154">
        <v>43.36</v>
      </c>
      <c r="AC235" s="157">
        <v>8</v>
      </c>
      <c r="AD235" s="162">
        <v>8</v>
      </c>
      <c r="AE235" s="163">
        <v>8.85</v>
      </c>
      <c r="AF235" s="164">
        <v>8.85</v>
      </c>
      <c r="AG235" s="253">
        <v>512</v>
      </c>
      <c r="AH235" s="165">
        <v>8.4440000000000008</v>
      </c>
      <c r="AI235" s="164">
        <v>8.4440000000000008</v>
      </c>
      <c r="AJ235" s="254">
        <v>274</v>
      </c>
      <c r="AK235" s="166">
        <v>8.6470000000000002</v>
      </c>
    </row>
    <row r="236" spans="1:37" ht="16.5" customHeight="1" thickBot="1" x14ac:dyDescent="0.35">
      <c r="A236" s="190" t="s">
        <v>53</v>
      </c>
      <c r="B236" s="252">
        <v>22100209</v>
      </c>
      <c r="C236" s="231" t="s">
        <v>908</v>
      </c>
      <c r="D236" s="231" t="s">
        <v>909</v>
      </c>
      <c r="E236" s="155">
        <v>10</v>
      </c>
      <c r="F236" s="156">
        <v>14.5</v>
      </c>
      <c r="G236" s="157">
        <v>10</v>
      </c>
      <c r="H236" s="158">
        <v>10</v>
      </c>
      <c r="I236" s="155">
        <v>3.67</v>
      </c>
      <c r="J236" s="157">
        <v>14</v>
      </c>
      <c r="K236" s="155">
        <v>8.26</v>
      </c>
      <c r="L236" s="157">
        <v>7</v>
      </c>
      <c r="M236" s="158">
        <v>10.5</v>
      </c>
      <c r="N236" s="155">
        <v>31</v>
      </c>
      <c r="O236" s="159">
        <v>52</v>
      </c>
      <c r="P236" s="160">
        <v>0.59615384615384615</v>
      </c>
      <c r="Q236" s="157">
        <v>5.5</v>
      </c>
      <c r="R236" s="155">
        <v>30</v>
      </c>
      <c r="S236" s="157">
        <v>5</v>
      </c>
      <c r="T236" s="158">
        <v>10.5</v>
      </c>
      <c r="U236" s="161">
        <v>26.15</v>
      </c>
      <c r="V236" s="157">
        <v>5.75</v>
      </c>
      <c r="W236" s="155">
        <v>11</v>
      </c>
      <c r="X236" s="157">
        <v>4.25</v>
      </c>
      <c r="Y236" s="155">
        <v>3</v>
      </c>
      <c r="Z236" s="157">
        <v>3.5</v>
      </c>
      <c r="AA236" s="158">
        <v>13.5</v>
      </c>
      <c r="AB236" s="154">
        <v>50.65</v>
      </c>
      <c r="AC236" s="157">
        <v>8</v>
      </c>
      <c r="AD236" s="162">
        <v>8</v>
      </c>
      <c r="AE236" s="163">
        <v>10.5</v>
      </c>
      <c r="AF236" s="164">
        <v>10.5</v>
      </c>
      <c r="AG236" s="253">
        <v>378</v>
      </c>
      <c r="AH236" s="165">
        <v>8</v>
      </c>
      <c r="AI236" s="164">
        <v>8</v>
      </c>
      <c r="AJ236" s="254">
        <v>331</v>
      </c>
      <c r="AK236" s="166">
        <v>9.25</v>
      </c>
    </row>
    <row r="237" spans="1:37" ht="16.5" customHeight="1" thickBot="1" x14ac:dyDescent="0.35">
      <c r="A237" s="190" t="s">
        <v>216</v>
      </c>
      <c r="B237" s="252">
        <v>22100223</v>
      </c>
      <c r="C237" s="245" t="s">
        <v>1074</v>
      </c>
      <c r="D237" s="245" t="s">
        <v>1075</v>
      </c>
      <c r="E237" s="155">
        <v>15</v>
      </c>
      <c r="F237" s="156">
        <v>17</v>
      </c>
      <c r="G237" s="157">
        <v>12</v>
      </c>
      <c r="H237" s="158">
        <v>12</v>
      </c>
      <c r="I237" s="155">
        <v>3.06</v>
      </c>
      <c r="J237" s="157">
        <v>19</v>
      </c>
      <c r="K237" s="155">
        <v>6.72</v>
      </c>
      <c r="L237" s="157">
        <v>12</v>
      </c>
      <c r="M237" s="158">
        <v>15.5</v>
      </c>
      <c r="N237" s="155">
        <v>58</v>
      </c>
      <c r="O237" s="159">
        <v>62</v>
      </c>
      <c r="P237" s="160">
        <v>0.93548387096774188</v>
      </c>
      <c r="Q237" s="157">
        <v>5</v>
      </c>
      <c r="R237" s="155">
        <v>41.8</v>
      </c>
      <c r="S237" s="157">
        <v>3.5</v>
      </c>
      <c r="T237" s="158">
        <v>8.5</v>
      </c>
      <c r="U237" s="161">
        <v>23.97</v>
      </c>
      <c r="V237" s="157">
        <v>6</v>
      </c>
      <c r="W237" s="155">
        <v>-3</v>
      </c>
      <c r="X237" s="157">
        <v>1.75</v>
      </c>
      <c r="Y237" s="155">
        <v>3</v>
      </c>
      <c r="Z237" s="157">
        <v>3.5</v>
      </c>
      <c r="AA237" s="158">
        <v>11.25</v>
      </c>
      <c r="AB237" s="154">
        <v>35.340000000000003</v>
      </c>
      <c r="AC237" s="157">
        <v>13</v>
      </c>
      <c r="AD237" s="162">
        <v>13</v>
      </c>
      <c r="AE237" s="163">
        <v>12.05</v>
      </c>
      <c r="AF237" s="164">
        <v>12.05</v>
      </c>
      <c r="AG237" s="253">
        <v>186</v>
      </c>
      <c r="AH237" s="165">
        <v>11.111000000000001</v>
      </c>
      <c r="AI237" s="164">
        <v>11.111000000000001</v>
      </c>
      <c r="AJ237" s="254">
        <v>62</v>
      </c>
      <c r="AK237" s="166">
        <v>11.580500000000001</v>
      </c>
    </row>
    <row r="238" spans="1:37" ht="16.5" customHeight="1" thickBot="1" x14ac:dyDescent="0.35">
      <c r="A238" s="190" t="s">
        <v>216</v>
      </c>
      <c r="B238" s="252">
        <v>22100234</v>
      </c>
      <c r="C238" s="230" t="s">
        <v>643</v>
      </c>
      <c r="D238" s="230" t="s">
        <v>644</v>
      </c>
      <c r="E238" s="155" t="s">
        <v>215</v>
      </c>
      <c r="F238" s="156" t="s">
        <v>215</v>
      </c>
      <c r="G238" s="157" t="s">
        <v>215</v>
      </c>
      <c r="H238" s="158" t="s">
        <v>215</v>
      </c>
      <c r="I238" s="155" t="s">
        <v>215</v>
      </c>
      <c r="J238" s="157" t="s">
        <v>215</v>
      </c>
      <c r="K238" s="155" t="s">
        <v>215</v>
      </c>
      <c r="L238" s="157" t="s">
        <v>215</v>
      </c>
      <c r="M238" s="158" t="s">
        <v>215</v>
      </c>
      <c r="N238" s="155" t="s">
        <v>215</v>
      </c>
      <c r="O238" s="159" t="s">
        <v>215</v>
      </c>
      <c r="P238" s="160">
        <v>0</v>
      </c>
      <c r="Q238" s="157" t="s">
        <v>215</v>
      </c>
      <c r="R238" s="155" t="s">
        <v>215</v>
      </c>
      <c r="S238" s="157" t="s">
        <v>215</v>
      </c>
      <c r="T238" s="158" t="s">
        <v>215</v>
      </c>
      <c r="U238" s="161" t="s">
        <v>215</v>
      </c>
      <c r="V238" s="157" t="s">
        <v>215</v>
      </c>
      <c r="W238" s="155" t="s">
        <v>215</v>
      </c>
      <c r="X238" s="157" t="s">
        <v>215</v>
      </c>
      <c r="Y238" s="155" t="s">
        <v>215</v>
      </c>
      <c r="Z238" s="157" t="s">
        <v>215</v>
      </c>
      <c r="AA238" s="158" t="s">
        <v>215</v>
      </c>
      <c r="AB238" s="154">
        <v>35.479999999999997</v>
      </c>
      <c r="AC238" s="157">
        <v>13</v>
      </c>
      <c r="AD238" s="162">
        <v>13</v>
      </c>
      <c r="AE238" s="163">
        <v>13</v>
      </c>
      <c r="AF238" s="164">
        <v>13</v>
      </c>
      <c r="AG238" s="253">
        <v>76</v>
      </c>
      <c r="AH238" s="165">
        <v>11.555999999999999</v>
      </c>
      <c r="AI238" s="164">
        <v>11.555999999999999</v>
      </c>
      <c r="AJ238" s="254">
        <v>45</v>
      </c>
      <c r="AK238" s="166">
        <v>12.277999999999999</v>
      </c>
    </row>
    <row r="239" spans="1:37" ht="16.5" customHeight="1" thickBot="1" x14ac:dyDescent="0.35">
      <c r="A239" s="190" t="s">
        <v>216</v>
      </c>
      <c r="B239" s="252">
        <v>22100244</v>
      </c>
      <c r="C239" s="230" t="s">
        <v>814</v>
      </c>
      <c r="D239" s="230" t="s">
        <v>815</v>
      </c>
      <c r="E239" s="155">
        <v>12</v>
      </c>
      <c r="F239" s="156">
        <v>15.5</v>
      </c>
      <c r="G239" s="157">
        <v>9</v>
      </c>
      <c r="H239" s="158">
        <v>9</v>
      </c>
      <c r="I239" s="155">
        <v>3.18</v>
      </c>
      <c r="J239" s="157">
        <v>17</v>
      </c>
      <c r="K239" s="155">
        <v>6.97</v>
      </c>
      <c r="L239" s="157">
        <v>10</v>
      </c>
      <c r="M239" s="158">
        <v>13.5</v>
      </c>
      <c r="N239" s="155">
        <v>41</v>
      </c>
      <c r="O239" s="159">
        <v>56</v>
      </c>
      <c r="P239" s="160">
        <v>0.7321428571428571</v>
      </c>
      <c r="Q239" s="157">
        <v>4</v>
      </c>
      <c r="R239" s="155">
        <v>34.4</v>
      </c>
      <c r="S239" s="157">
        <v>1.5</v>
      </c>
      <c r="T239" s="158">
        <v>5.5</v>
      </c>
      <c r="U239" s="161">
        <v>27.5</v>
      </c>
      <c r="V239" s="157">
        <v>4</v>
      </c>
      <c r="W239" s="155">
        <v>2</v>
      </c>
      <c r="X239" s="157">
        <v>3</v>
      </c>
      <c r="Y239" s="155">
        <v>10</v>
      </c>
      <c r="Z239" s="157">
        <v>0</v>
      </c>
      <c r="AA239" s="158">
        <v>7</v>
      </c>
      <c r="AB239" s="154" t="s">
        <v>157</v>
      </c>
      <c r="AC239" s="157">
        <v>0</v>
      </c>
      <c r="AD239" s="162">
        <v>0</v>
      </c>
      <c r="AE239" s="163">
        <v>7</v>
      </c>
      <c r="AF239" s="164">
        <v>7</v>
      </c>
      <c r="AG239" s="253">
        <v>589</v>
      </c>
      <c r="AH239" s="165">
        <v>6.2220000000000004</v>
      </c>
      <c r="AI239" s="164">
        <v>6.2220000000000004</v>
      </c>
      <c r="AJ239" s="254">
        <v>519</v>
      </c>
      <c r="AK239" s="166">
        <v>6.6110000000000007</v>
      </c>
    </row>
    <row r="240" spans="1:37" ht="16.5" customHeight="1" thickBot="1" x14ac:dyDescent="0.35">
      <c r="A240" s="190" t="s">
        <v>216</v>
      </c>
      <c r="B240" s="252">
        <v>22100282</v>
      </c>
      <c r="C240" s="234" t="s">
        <v>688</v>
      </c>
      <c r="D240" s="234" t="s">
        <v>689</v>
      </c>
      <c r="E240" s="155">
        <v>12</v>
      </c>
      <c r="F240" s="156">
        <v>15.5</v>
      </c>
      <c r="G240" s="157">
        <v>9</v>
      </c>
      <c r="H240" s="158">
        <v>9</v>
      </c>
      <c r="I240" s="155">
        <v>3.65</v>
      </c>
      <c r="J240" s="157">
        <v>9</v>
      </c>
      <c r="K240" s="155">
        <v>8.11</v>
      </c>
      <c r="L240" s="157">
        <v>2</v>
      </c>
      <c r="M240" s="158">
        <v>5.5</v>
      </c>
      <c r="N240" s="155">
        <v>99</v>
      </c>
      <c r="O240" s="159">
        <v>79</v>
      </c>
      <c r="P240" s="160">
        <v>1.2531645569620253</v>
      </c>
      <c r="Q240" s="157">
        <v>6.5</v>
      </c>
      <c r="R240" s="155">
        <v>43.5</v>
      </c>
      <c r="S240" s="157">
        <v>4</v>
      </c>
      <c r="T240" s="158">
        <v>10.5</v>
      </c>
      <c r="U240" s="161">
        <v>32</v>
      </c>
      <c r="V240" s="157">
        <v>1.75</v>
      </c>
      <c r="W240" s="155">
        <v>-5</v>
      </c>
      <c r="X240" s="157">
        <v>1.5</v>
      </c>
      <c r="Y240" s="155">
        <v>4</v>
      </c>
      <c r="Z240" s="157">
        <v>3</v>
      </c>
      <c r="AA240" s="158">
        <v>6.25</v>
      </c>
      <c r="AB240" s="154">
        <v>98.4</v>
      </c>
      <c r="AC240" s="157">
        <v>1</v>
      </c>
      <c r="AD240" s="162">
        <v>1</v>
      </c>
      <c r="AE240" s="163">
        <v>6.45</v>
      </c>
      <c r="AF240" s="164">
        <v>6.45</v>
      </c>
      <c r="AG240" s="253">
        <v>599</v>
      </c>
      <c r="AH240" s="165">
        <v>9.3330000000000002</v>
      </c>
      <c r="AI240" s="164">
        <v>9.3330000000000002</v>
      </c>
      <c r="AJ240" s="254">
        <v>194</v>
      </c>
      <c r="AK240" s="166">
        <v>7.8915000000000006</v>
      </c>
    </row>
    <row r="241" spans="1:37" ht="16.5" customHeight="1" thickBot="1" x14ac:dyDescent="0.35">
      <c r="A241" s="190" t="s">
        <v>216</v>
      </c>
      <c r="B241" s="252">
        <v>22100339</v>
      </c>
      <c r="C241" s="231" t="s">
        <v>1118</v>
      </c>
      <c r="D241" s="231" t="s">
        <v>116</v>
      </c>
      <c r="E241" s="155">
        <v>22</v>
      </c>
      <c r="F241" s="156">
        <v>20.5</v>
      </c>
      <c r="G241" s="157">
        <v>19</v>
      </c>
      <c r="H241" s="158">
        <v>19</v>
      </c>
      <c r="I241" s="155">
        <v>2.92</v>
      </c>
      <c r="J241" s="157">
        <v>20</v>
      </c>
      <c r="K241" s="155">
        <v>6.5</v>
      </c>
      <c r="L241" s="157">
        <v>13</v>
      </c>
      <c r="M241" s="158">
        <v>16.5</v>
      </c>
      <c r="N241" s="155">
        <v>48</v>
      </c>
      <c r="O241" s="159">
        <v>53</v>
      </c>
      <c r="P241" s="160">
        <v>0.90566037735849059</v>
      </c>
      <c r="Q241" s="157">
        <v>5</v>
      </c>
      <c r="R241" s="155">
        <v>48.8</v>
      </c>
      <c r="S241" s="157">
        <v>5</v>
      </c>
      <c r="T241" s="158">
        <v>10</v>
      </c>
      <c r="U241" s="161">
        <v>23.1</v>
      </c>
      <c r="V241" s="157">
        <v>6.25</v>
      </c>
      <c r="W241" s="155">
        <v>-1</v>
      </c>
      <c r="X241" s="157">
        <v>2.25</v>
      </c>
      <c r="Y241" s="155">
        <v>0</v>
      </c>
      <c r="Z241" s="157">
        <v>5</v>
      </c>
      <c r="AA241" s="158">
        <v>13.5</v>
      </c>
      <c r="AB241" s="154">
        <v>44.25</v>
      </c>
      <c r="AC241" s="157">
        <v>8</v>
      </c>
      <c r="AD241" s="162">
        <v>8</v>
      </c>
      <c r="AE241" s="163">
        <v>13.4</v>
      </c>
      <c r="AF241" s="164">
        <v>13.4</v>
      </c>
      <c r="AG241" s="253">
        <v>53</v>
      </c>
      <c r="AH241" s="165">
        <v>9.7780000000000005</v>
      </c>
      <c r="AI241" s="164">
        <v>9.7780000000000005</v>
      </c>
      <c r="AJ241" s="254">
        <v>162</v>
      </c>
      <c r="AK241" s="166">
        <v>11.589</v>
      </c>
    </row>
    <row r="242" spans="1:37" ht="16.5" customHeight="1" thickBot="1" x14ac:dyDescent="0.35">
      <c r="A242" s="190" t="s">
        <v>216</v>
      </c>
      <c r="B242" s="252">
        <v>22101642</v>
      </c>
      <c r="C242" s="229" t="s">
        <v>879</v>
      </c>
      <c r="D242" s="229" t="s">
        <v>113</v>
      </c>
      <c r="E242" s="155">
        <v>19</v>
      </c>
      <c r="F242" s="156">
        <v>19</v>
      </c>
      <c r="G242" s="157">
        <v>16</v>
      </c>
      <c r="H242" s="158">
        <v>16</v>
      </c>
      <c r="I242" s="155">
        <v>3.34</v>
      </c>
      <c r="J242" s="157">
        <v>15</v>
      </c>
      <c r="K242" s="155">
        <v>7.25</v>
      </c>
      <c r="L242" s="157">
        <v>8</v>
      </c>
      <c r="M242" s="158">
        <v>11.5</v>
      </c>
      <c r="N242" s="155">
        <v>45</v>
      </c>
      <c r="O242" s="159">
        <v>73</v>
      </c>
      <c r="P242" s="160">
        <v>0.61643835616438358</v>
      </c>
      <c r="Q242" s="157">
        <v>3.5</v>
      </c>
      <c r="R242" s="155">
        <v>41.2</v>
      </c>
      <c r="S242" s="157">
        <v>3.5</v>
      </c>
      <c r="T242" s="158">
        <v>7</v>
      </c>
      <c r="U242" s="161">
        <v>24.78</v>
      </c>
      <c r="V242" s="157">
        <v>5.5</v>
      </c>
      <c r="W242" s="155">
        <v>-9</v>
      </c>
      <c r="X242" s="157">
        <v>1</v>
      </c>
      <c r="Y242" s="155">
        <v>7</v>
      </c>
      <c r="Z242" s="157">
        <v>1.5</v>
      </c>
      <c r="AA242" s="158">
        <v>8</v>
      </c>
      <c r="AB242" s="154">
        <v>35.31</v>
      </c>
      <c r="AC242" s="157">
        <v>13</v>
      </c>
      <c r="AD242" s="162">
        <v>13</v>
      </c>
      <c r="AE242" s="163">
        <v>11.1</v>
      </c>
      <c r="AF242" s="164">
        <v>11.1</v>
      </c>
      <c r="AG242" s="253">
        <v>309</v>
      </c>
      <c r="AH242" s="165">
        <v>8</v>
      </c>
      <c r="AI242" s="164">
        <v>8</v>
      </c>
      <c r="AJ242" s="254">
        <v>331</v>
      </c>
      <c r="AK242" s="166">
        <v>9.5500000000000007</v>
      </c>
    </row>
    <row r="243" spans="1:37" ht="16.5" customHeight="1" thickBot="1" x14ac:dyDescent="0.35">
      <c r="A243" s="190" t="s">
        <v>216</v>
      </c>
      <c r="B243" s="252">
        <v>22101788</v>
      </c>
      <c r="C243" s="232" t="s">
        <v>514</v>
      </c>
      <c r="D243" s="232" t="s">
        <v>515</v>
      </c>
      <c r="E243" s="155">
        <v>16</v>
      </c>
      <c r="F243" s="156">
        <v>17.5</v>
      </c>
      <c r="G243" s="157">
        <v>13</v>
      </c>
      <c r="H243" s="158">
        <v>13</v>
      </c>
      <c r="I243" s="155">
        <v>3.04</v>
      </c>
      <c r="J243" s="157">
        <v>20</v>
      </c>
      <c r="K243" s="155">
        <v>6.61</v>
      </c>
      <c r="L243" s="157">
        <v>13</v>
      </c>
      <c r="M243" s="158">
        <v>16.5</v>
      </c>
      <c r="N243" s="155">
        <v>96</v>
      </c>
      <c r="O243" s="159">
        <v>63</v>
      </c>
      <c r="P243" s="160">
        <v>1.5238095238095237</v>
      </c>
      <c r="Q243" s="157">
        <v>8</v>
      </c>
      <c r="R243" s="155">
        <v>51.3</v>
      </c>
      <c r="S243" s="157">
        <v>6</v>
      </c>
      <c r="T243" s="158">
        <v>14</v>
      </c>
      <c r="U243" s="161">
        <v>22.3</v>
      </c>
      <c r="V243" s="157">
        <v>6.75</v>
      </c>
      <c r="W243" s="155">
        <v>2</v>
      </c>
      <c r="X243" s="157">
        <v>3</v>
      </c>
      <c r="Y243" s="155">
        <v>2</v>
      </c>
      <c r="Z243" s="157">
        <v>4</v>
      </c>
      <c r="AA243" s="158">
        <v>13.75</v>
      </c>
      <c r="AB243" s="154" t="s">
        <v>215</v>
      </c>
      <c r="AC243" s="157" t="s">
        <v>215</v>
      </c>
      <c r="AD243" s="162" t="s">
        <v>215</v>
      </c>
      <c r="AE243" s="163">
        <v>14.3125</v>
      </c>
      <c r="AF243" s="164">
        <v>14.3125</v>
      </c>
      <c r="AG243" s="253">
        <v>13</v>
      </c>
      <c r="AH243" s="165">
        <v>5.7779999999999996</v>
      </c>
      <c r="AI243" s="164">
        <v>5.7779999999999996</v>
      </c>
      <c r="AJ243" s="254">
        <v>551</v>
      </c>
      <c r="AK243" s="166">
        <v>10.045249999999999</v>
      </c>
    </row>
    <row r="244" spans="1:37" ht="16.5" customHeight="1" thickBot="1" x14ac:dyDescent="0.35">
      <c r="A244" s="190" t="s">
        <v>216</v>
      </c>
      <c r="B244" s="252">
        <v>22101971</v>
      </c>
      <c r="C244" s="228" t="s">
        <v>737</v>
      </c>
      <c r="D244" s="228" t="s">
        <v>413</v>
      </c>
      <c r="E244" s="155">
        <v>16</v>
      </c>
      <c r="F244" s="156">
        <v>17.5</v>
      </c>
      <c r="G244" s="157">
        <v>13</v>
      </c>
      <c r="H244" s="158">
        <v>13</v>
      </c>
      <c r="I244" s="155">
        <v>3.14</v>
      </c>
      <c r="J244" s="157">
        <v>18</v>
      </c>
      <c r="K244" s="155">
        <v>6.66</v>
      </c>
      <c r="L244" s="157">
        <v>12</v>
      </c>
      <c r="M244" s="158">
        <v>15</v>
      </c>
      <c r="N244" s="155">
        <v>50</v>
      </c>
      <c r="O244" s="159">
        <v>83</v>
      </c>
      <c r="P244" s="160">
        <v>0.60240963855421692</v>
      </c>
      <c r="Q244" s="157">
        <v>3.5</v>
      </c>
      <c r="R244" s="155">
        <v>44.7</v>
      </c>
      <c r="S244" s="157">
        <v>4</v>
      </c>
      <c r="T244" s="158">
        <v>7.5</v>
      </c>
      <c r="U244" s="161">
        <v>26.7</v>
      </c>
      <c r="V244" s="157">
        <v>4.5</v>
      </c>
      <c r="W244" s="155">
        <v>-35</v>
      </c>
      <c r="X244" s="157">
        <v>0</v>
      </c>
      <c r="Y244" s="155">
        <v>10</v>
      </c>
      <c r="Z244" s="157">
        <v>0</v>
      </c>
      <c r="AA244" s="158">
        <v>4.5</v>
      </c>
      <c r="AB244" s="154">
        <v>40.369999999999997</v>
      </c>
      <c r="AC244" s="157">
        <v>10</v>
      </c>
      <c r="AD244" s="162">
        <v>10</v>
      </c>
      <c r="AE244" s="163">
        <v>10</v>
      </c>
      <c r="AF244" s="164">
        <v>10</v>
      </c>
      <c r="AG244" s="253">
        <v>433</v>
      </c>
      <c r="AH244" s="165">
        <v>7.556</v>
      </c>
      <c r="AI244" s="164">
        <v>7.556</v>
      </c>
      <c r="AJ244" s="254">
        <v>384</v>
      </c>
      <c r="AK244" s="166">
        <v>8.7780000000000005</v>
      </c>
    </row>
    <row r="245" spans="1:37" ht="16.5" customHeight="1" thickBot="1" x14ac:dyDescent="0.35">
      <c r="A245" s="332" t="s">
        <v>216</v>
      </c>
      <c r="B245" s="252">
        <v>22102043</v>
      </c>
      <c r="C245" s="233" t="s">
        <v>309</v>
      </c>
      <c r="D245" s="233" t="s">
        <v>128</v>
      </c>
      <c r="E245" s="155">
        <v>18</v>
      </c>
      <c r="F245" s="333">
        <v>18.5</v>
      </c>
      <c r="G245" s="334">
        <v>15</v>
      </c>
      <c r="H245" s="172">
        <v>15</v>
      </c>
      <c r="I245" s="155">
        <v>3.24</v>
      </c>
      <c r="J245" s="334">
        <v>16</v>
      </c>
      <c r="K245" s="155">
        <v>6.76</v>
      </c>
      <c r="L245" s="334">
        <v>11</v>
      </c>
      <c r="M245" s="172">
        <v>13.5</v>
      </c>
      <c r="N245" s="155">
        <v>46</v>
      </c>
      <c r="O245" s="159">
        <v>56</v>
      </c>
      <c r="P245" s="160">
        <v>0.8214285714285714</v>
      </c>
      <c r="Q245" s="334">
        <v>4.5</v>
      </c>
      <c r="R245" s="155">
        <v>45.2</v>
      </c>
      <c r="S245" s="334">
        <v>4.5</v>
      </c>
      <c r="T245" s="172">
        <v>9</v>
      </c>
      <c r="U245" s="176">
        <v>21.9</v>
      </c>
      <c r="V245" s="334">
        <v>7</v>
      </c>
      <c r="W245" s="155">
        <v>2</v>
      </c>
      <c r="X245" s="334">
        <v>3</v>
      </c>
      <c r="Y245" s="155">
        <v>2</v>
      </c>
      <c r="Z245" s="334">
        <v>4</v>
      </c>
      <c r="AA245" s="172">
        <v>14</v>
      </c>
      <c r="AB245" s="154">
        <v>36.630000000000003</v>
      </c>
      <c r="AC245" s="334">
        <v>12</v>
      </c>
      <c r="AD245" s="172">
        <v>12</v>
      </c>
      <c r="AE245" s="335">
        <v>12.7</v>
      </c>
      <c r="AF245" s="336">
        <v>12.7</v>
      </c>
      <c r="AG245" s="337">
        <v>103</v>
      </c>
      <c r="AH245" s="338">
        <v>8.8889999999999993</v>
      </c>
      <c r="AI245" s="336">
        <v>8.8889999999999993</v>
      </c>
      <c r="AJ245" s="339">
        <v>231</v>
      </c>
      <c r="AK245" s="340">
        <v>10.794499999999999</v>
      </c>
    </row>
    <row r="246" spans="1:37" ht="16.5" customHeight="1" thickBot="1" x14ac:dyDescent="0.35">
      <c r="A246" s="190" t="s">
        <v>53</v>
      </c>
      <c r="B246" s="252">
        <v>22102067</v>
      </c>
      <c r="C246" s="230" t="s">
        <v>1126</v>
      </c>
      <c r="D246" s="230" t="s">
        <v>366</v>
      </c>
      <c r="E246" s="155">
        <v>14</v>
      </c>
      <c r="F246" s="333">
        <v>16.5</v>
      </c>
      <c r="G246" s="334">
        <v>14</v>
      </c>
      <c r="H246" s="172">
        <v>14</v>
      </c>
      <c r="I246" s="155">
        <v>3.57</v>
      </c>
      <c r="J246" s="334">
        <v>15</v>
      </c>
      <c r="K246" s="155">
        <v>7.89</v>
      </c>
      <c r="L246" s="334">
        <v>10</v>
      </c>
      <c r="M246" s="172">
        <v>12.5</v>
      </c>
      <c r="N246" s="155">
        <v>35</v>
      </c>
      <c r="O246" s="159">
        <v>53</v>
      </c>
      <c r="P246" s="160">
        <v>0.660377358490566</v>
      </c>
      <c r="Q246" s="334">
        <v>6</v>
      </c>
      <c r="R246" s="155">
        <v>35.5</v>
      </c>
      <c r="S246" s="334">
        <v>6</v>
      </c>
      <c r="T246" s="172">
        <v>12</v>
      </c>
      <c r="U246" s="176">
        <v>24.05</v>
      </c>
      <c r="V246" s="334">
        <v>6.75</v>
      </c>
      <c r="W246" s="155">
        <v>0</v>
      </c>
      <c r="X246" s="334">
        <v>2.5</v>
      </c>
      <c r="Y246" s="155">
        <v>1</v>
      </c>
      <c r="Z246" s="334">
        <v>4.5</v>
      </c>
      <c r="AA246" s="172">
        <v>13.75</v>
      </c>
      <c r="AB246" s="154">
        <v>44.4</v>
      </c>
      <c r="AC246" s="334">
        <v>11</v>
      </c>
      <c r="AD246" s="172">
        <v>11</v>
      </c>
      <c r="AE246" s="335">
        <v>12.65</v>
      </c>
      <c r="AF246" s="336">
        <v>12.65</v>
      </c>
      <c r="AG246" s="337">
        <v>109</v>
      </c>
      <c r="AH246" s="338">
        <v>11.111000000000001</v>
      </c>
      <c r="AI246" s="336">
        <v>11.111000000000001</v>
      </c>
      <c r="AJ246" s="339">
        <v>62</v>
      </c>
      <c r="AK246" s="340">
        <v>11.880500000000001</v>
      </c>
    </row>
    <row r="247" spans="1:37" ht="16.5" customHeight="1" thickBot="1" x14ac:dyDescent="0.35">
      <c r="A247" s="190" t="s">
        <v>216</v>
      </c>
      <c r="B247" s="252">
        <v>22102117</v>
      </c>
      <c r="C247" s="230" t="s">
        <v>930</v>
      </c>
      <c r="D247" s="230" t="s">
        <v>931</v>
      </c>
      <c r="E247" s="155">
        <v>15</v>
      </c>
      <c r="F247" s="156">
        <v>17</v>
      </c>
      <c r="G247" s="157">
        <v>12</v>
      </c>
      <c r="H247" s="158">
        <v>12</v>
      </c>
      <c r="I247" s="155">
        <v>3.26</v>
      </c>
      <c r="J247" s="157">
        <v>16</v>
      </c>
      <c r="K247" s="155">
        <v>7.03</v>
      </c>
      <c r="L247" s="157">
        <v>10</v>
      </c>
      <c r="M247" s="158">
        <v>13</v>
      </c>
      <c r="N247" s="155">
        <v>82</v>
      </c>
      <c r="O247" s="159">
        <v>81</v>
      </c>
      <c r="P247" s="160">
        <v>1.0123456790123457</v>
      </c>
      <c r="Q247" s="157">
        <v>5.5</v>
      </c>
      <c r="R247" s="155">
        <v>47.4</v>
      </c>
      <c r="S247" s="157">
        <v>5</v>
      </c>
      <c r="T247" s="158">
        <v>10.5</v>
      </c>
      <c r="U247" s="161">
        <v>24.1</v>
      </c>
      <c r="V247" s="157">
        <v>5.75</v>
      </c>
      <c r="W247" s="155">
        <v>4</v>
      </c>
      <c r="X247" s="157">
        <v>3.25</v>
      </c>
      <c r="Y247" s="155">
        <v>2</v>
      </c>
      <c r="Z247" s="157">
        <v>4</v>
      </c>
      <c r="AA247" s="158">
        <v>13</v>
      </c>
      <c r="AB247" s="154">
        <v>32.9</v>
      </c>
      <c r="AC247" s="157">
        <v>15</v>
      </c>
      <c r="AD247" s="162">
        <v>15</v>
      </c>
      <c r="AE247" s="163">
        <v>12.7</v>
      </c>
      <c r="AF247" s="164">
        <v>12.7</v>
      </c>
      <c r="AG247" s="253">
        <v>103</v>
      </c>
      <c r="AH247" s="165">
        <v>11.111000000000001</v>
      </c>
      <c r="AI247" s="164">
        <v>11.111000000000001</v>
      </c>
      <c r="AJ247" s="254">
        <v>62</v>
      </c>
      <c r="AK247" s="166">
        <v>11.9055</v>
      </c>
    </row>
    <row r="248" spans="1:37" ht="16.5" customHeight="1" thickBot="1" x14ac:dyDescent="0.35">
      <c r="A248" s="190" t="s">
        <v>53</v>
      </c>
      <c r="B248" s="252">
        <v>22102162</v>
      </c>
      <c r="C248" s="235" t="s">
        <v>68</v>
      </c>
      <c r="D248" s="235" t="s">
        <v>30</v>
      </c>
      <c r="E248" s="155">
        <v>14</v>
      </c>
      <c r="F248" s="156">
        <v>16.5</v>
      </c>
      <c r="G248" s="157">
        <v>14</v>
      </c>
      <c r="H248" s="158">
        <v>14</v>
      </c>
      <c r="I248" s="155">
        <v>3.41</v>
      </c>
      <c r="J248" s="157">
        <v>18</v>
      </c>
      <c r="K248" s="155">
        <v>7.34</v>
      </c>
      <c r="L248" s="157">
        <v>14</v>
      </c>
      <c r="M248" s="158">
        <v>16</v>
      </c>
      <c r="N248" s="155">
        <v>46</v>
      </c>
      <c r="O248" s="159">
        <v>57</v>
      </c>
      <c r="P248" s="160">
        <v>0.80701754385964908</v>
      </c>
      <c r="Q248" s="157">
        <v>7</v>
      </c>
      <c r="R248" s="155">
        <v>39</v>
      </c>
      <c r="S248" s="157">
        <v>7</v>
      </c>
      <c r="T248" s="158">
        <v>14</v>
      </c>
      <c r="U248" s="161">
        <v>25</v>
      </c>
      <c r="V248" s="157">
        <v>6.25</v>
      </c>
      <c r="W248" s="155">
        <v>5</v>
      </c>
      <c r="X248" s="157">
        <v>3.5</v>
      </c>
      <c r="Y248" s="155">
        <v>4</v>
      </c>
      <c r="Z248" s="157">
        <v>3</v>
      </c>
      <c r="AA248" s="158">
        <v>12.75</v>
      </c>
      <c r="AB248" s="154">
        <v>37.83</v>
      </c>
      <c r="AC248" s="157">
        <v>15</v>
      </c>
      <c r="AD248" s="162">
        <v>15</v>
      </c>
      <c r="AE248" s="163">
        <v>14.35</v>
      </c>
      <c r="AF248" s="164">
        <v>14.35</v>
      </c>
      <c r="AG248" s="253">
        <v>12</v>
      </c>
      <c r="AH248" s="165">
        <v>11.111000000000001</v>
      </c>
      <c r="AI248" s="164">
        <v>11.111000000000001</v>
      </c>
      <c r="AJ248" s="254">
        <v>62</v>
      </c>
      <c r="AK248" s="166">
        <v>12.730499999999999</v>
      </c>
    </row>
    <row r="249" spans="1:37" ht="16.5" customHeight="1" thickBot="1" x14ac:dyDescent="0.35">
      <c r="A249" s="190" t="s">
        <v>216</v>
      </c>
      <c r="B249" s="252">
        <v>22102255</v>
      </c>
      <c r="C249" s="230" t="s">
        <v>348</v>
      </c>
      <c r="D249" s="230" t="s">
        <v>33</v>
      </c>
      <c r="E249" s="155" t="s">
        <v>157</v>
      </c>
      <c r="F249" s="156" t="s">
        <v>157</v>
      </c>
      <c r="G249" s="157">
        <v>0</v>
      </c>
      <c r="H249" s="158">
        <v>0</v>
      </c>
      <c r="I249" s="155" t="s">
        <v>157</v>
      </c>
      <c r="J249" s="157">
        <v>0</v>
      </c>
      <c r="K249" s="155" t="s">
        <v>157</v>
      </c>
      <c r="L249" s="157">
        <v>0</v>
      </c>
      <c r="M249" s="158">
        <v>0</v>
      </c>
      <c r="N249" s="155" t="s">
        <v>157</v>
      </c>
      <c r="O249" s="159" t="s">
        <v>157</v>
      </c>
      <c r="P249" s="160" t="s">
        <v>480</v>
      </c>
      <c r="Q249" s="157">
        <v>0</v>
      </c>
      <c r="R249" s="155" t="s">
        <v>157</v>
      </c>
      <c r="S249" s="157">
        <v>0</v>
      </c>
      <c r="T249" s="158">
        <v>0</v>
      </c>
      <c r="U249" s="161" t="s">
        <v>157</v>
      </c>
      <c r="V249" s="157">
        <v>0</v>
      </c>
      <c r="W249" s="155" t="s">
        <v>157</v>
      </c>
      <c r="X249" s="157">
        <v>0</v>
      </c>
      <c r="Y249" s="155" t="s">
        <v>157</v>
      </c>
      <c r="Z249" s="157">
        <v>0</v>
      </c>
      <c r="AA249" s="158">
        <v>0</v>
      </c>
      <c r="AB249" s="154" t="s">
        <v>157</v>
      </c>
      <c r="AC249" s="157">
        <v>0</v>
      </c>
      <c r="AD249" s="162">
        <v>0</v>
      </c>
      <c r="AE249" s="163">
        <v>0</v>
      </c>
      <c r="AF249" s="164">
        <v>0</v>
      </c>
      <c r="AG249" s="253">
        <v>621</v>
      </c>
      <c r="AH249" s="165" t="s">
        <v>157</v>
      </c>
      <c r="AI249" s="164" t="s">
        <v>157</v>
      </c>
      <c r="AJ249" s="254">
        <v>599</v>
      </c>
      <c r="AK249" s="166" t="s">
        <v>481</v>
      </c>
    </row>
    <row r="250" spans="1:37" ht="16.5" customHeight="1" thickBot="1" x14ac:dyDescent="0.35">
      <c r="A250" s="190" t="s">
        <v>216</v>
      </c>
      <c r="B250" s="252">
        <v>22102327</v>
      </c>
      <c r="C250" s="235" t="s">
        <v>277</v>
      </c>
      <c r="D250" s="235" t="s">
        <v>88</v>
      </c>
      <c r="E250" s="155">
        <v>19</v>
      </c>
      <c r="F250" s="156">
        <v>19</v>
      </c>
      <c r="G250" s="157">
        <v>16</v>
      </c>
      <c r="H250" s="158">
        <v>16</v>
      </c>
      <c r="I250" s="155">
        <v>2.97</v>
      </c>
      <c r="J250" s="157">
        <v>20</v>
      </c>
      <c r="K250" s="155">
        <v>6.69</v>
      </c>
      <c r="L250" s="157">
        <v>12</v>
      </c>
      <c r="M250" s="158">
        <v>16</v>
      </c>
      <c r="N250" s="155">
        <v>50</v>
      </c>
      <c r="O250" s="159">
        <v>54</v>
      </c>
      <c r="P250" s="160">
        <v>0.92592592592592593</v>
      </c>
      <c r="Q250" s="157">
        <v>5</v>
      </c>
      <c r="R250" s="155">
        <v>42.4</v>
      </c>
      <c r="S250" s="157">
        <v>3.5</v>
      </c>
      <c r="T250" s="158">
        <v>8.5</v>
      </c>
      <c r="U250" s="161">
        <v>22.35</v>
      </c>
      <c r="V250" s="157">
        <v>6.75</v>
      </c>
      <c r="W250" s="155">
        <v>-1</v>
      </c>
      <c r="X250" s="157">
        <v>2.25</v>
      </c>
      <c r="Y250" s="155">
        <v>5</v>
      </c>
      <c r="Z250" s="157">
        <v>2.5</v>
      </c>
      <c r="AA250" s="158">
        <v>11.5</v>
      </c>
      <c r="AB250" s="154">
        <v>40.479999999999997</v>
      </c>
      <c r="AC250" s="157">
        <v>10</v>
      </c>
      <c r="AD250" s="162">
        <v>10</v>
      </c>
      <c r="AE250" s="163">
        <v>12.4</v>
      </c>
      <c r="AF250" s="164">
        <v>12.4</v>
      </c>
      <c r="AG250" s="253">
        <v>140</v>
      </c>
      <c r="AH250" s="165">
        <v>7.556</v>
      </c>
      <c r="AI250" s="164">
        <v>7.556</v>
      </c>
      <c r="AJ250" s="254">
        <v>384</v>
      </c>
      <c r="AK250" s="166">
        <v>9.9779999999999998</v>
      </c>
    </row>
    <row r="251" spans="1:37" ht="19.5" customHeight="1" x14ac:dyDescent="0.2">
      <c r="A251" s="358"/>
      <c r="B251" s="360" t="s">
        <v>62</v>
      </c>
      <c r="C251" s="307"/>
      <c r="D251" s="307"/>
      <c r="E251" s="308" t="s">
        <v>220</v>
      </c>
      <c r="F251" s="309" t="s">
        <v>65</v>
      </c>
      <c r="G251" s="354" t="s">
        <v>0</v>
      </c>
      <c r="H251" s="325" t="s">
        <v>0</v>
      </c>
      <c r="I251" s="318" t="s">
        <v>11</v>
      </c>
      <c r="J251" s="350" t="s">
        <v>0</v>
      </c>
      <c r="K251" s="327" t="s">
        <v>11</v>
      </c>
      <c r="L251" s="354" t="s">
        <v>0</v>
      </c>
      <c r="M251" s="320" t="s">
        <v>0</v>
      </c>
      <c r="N251" s="327" t="s">
        <v>6</v>
      </c>
      <c r="O251" s="310" t="s">
        <v>6</v>
      </c>
      <c r="P251" s="356" t="s">
        <v>56</v>
      </c>
      <c r="Q251" s="354" t="s">
        <v>44</v>
      </c>
      <c r="R251" s="318" t="s">
        <v>7</v>
      </c>
      <c r="S251" s="350" t="s">
        <v>44</v>
      </c>
      <c r="T251" s="325" t="s">
        <v>0</v>
      </c>
      <c r="U251" s="318" t="s">
        <v>11</v>
      </c>
      <c r="V251" s="350" t="s">
        <v>42</v>
      </c>
      <c r="W251" s="327" t="s">
        <v>7</v>
      </c>
      <c r="X251" s="354" t="s">
        <v>41</v>
      </c>
      <c r="Y251" s="318" t="s">
        <v>221</v>
      </c>
      <c r="Z251" s="350" t="s">
        <v>41</v>
      </c>
      <c r="AA251" s="325" t="s">
        <v>43</v>
      </c>
      <c r="AB251" s="318" t="s">
        <v>11</v>
      </c>
      <c r="AC251" s="350" t="s">
        <v>0</v>
      </c>
      <c r="AD251" s="325" t="s">
        <v>43</v>
      </c>
      <c r="AE251" s="330" t="s">
        <v>9</v>
      </c>
      <c r="AF251" s="311"/>
      <c r="AG251" s="352" t="s">
        <v>28</v>
      </c>
      <c r="AH251" s="330" t="s">
        <v>9</v>
      </c>
      <c r="AI251" s="311"/>
      <c r="AJ251" s="352" t="s">
        <v>28</v>
      </c>
      <c r="AK251" s="323" t="s">
        <v>9</v>
      </c>
    </row>
    <row r="252" spans="1:37" ht="45" customHeight="1" thickBot="1" x14ac:dyDescent="0.25">
      <c r="A252" s="359"/>
      <c r="B252" s="361"/>
      <c r="C252" s="312" t="s">
        <v>158</v>
      </c>
      <c r="D252" s="312" t="s">
        <v>45</v>
      </c>
      <c r="E252" s="313" t="s">
        <v>3</v>
      </c>
      <c r="F252" s="314" t="s">
        <v>4</v>
      </c>
      <c r="G252" s="355"/>
      <c r="H252" s="326" t="s">
        <v>16</v>
      </c>
      <c r="I252" s="319" t="s">
        <v>154</v>
      </c>
      <c r="J252" s="351"/>
      <c r="K252" s="328" t="s">
        <v>10</v>
      </c>
      <c r="L252" s="355"/>
      <c r="M252" s="321" t="s">
        <v>46</v>
      </c>
      <c r="N252" s="329" t="s">
        <v>159</v>
      </c>
      <c r="O252" s="316" t="s">
        <v>55</v>
      </c>
      <c r="P252" s="357"/>
      <c r="Q252" s="355"/>
      <c r="R252" s="322" t="s">
        <v>49</v>
      </c>
      <c r="S252" s="351"/>
      <c r="T252" s="326" t="s">
        <v>5</v>
      </c>
      <c r="U252" s="319" t="s">
        <v>19</v>
      </c>
      <c r="V252" s="351"/>
      <c r="W252" s="328" t="s">
        <v>23</v>
      </c>
      <c r="X252" s="355"/>
      <c r="Y252" s="319" t="s">
        <v>219</v>
      </c>
      <c r="Z252" s="351"/>
      <c r="AA252" s="326" t="s">
        <v>47</v>
      </c>
      <c r="AB252" s="319" t="s">
        <v>26</v>
      </c>
      <c r="AC252" s="351"/>
      <c r="AD252" s="326" t="s">
        <v>25</v>
      </c>
      <c r="AE252" s="331" t="s">
        <v>63</v>
      </c>
      <c r="AF252" s="317"/>
      <c r="AG252" s="353"/>
      <c r="AH252" s="331" t="s">
        <v>66</v>
      </c>
      <c r="AI252" s="317"/>
      <c r="AJ252" s="353"/>
      <c r="AK252" s="324" t="s">
        <v>67</v>
      </c>
    </row>
    <row r="253" spans="1:37" ht="48.75" thickBot="1" x14ac:dyDescent="0.25">
      <c r="A253" s="373" t="s">
        <v>487</v>
      </c>
      <c r="B253" s="373"/>
      <c r="C253" s="373"/>
      <c r="D253" s="373"/>
      <c r="E253" s="373"/>
      <c r="F253" s="373"/>
      <c r="G253" s="373"/>
      <c r="H253" s="373"/>
      <c r="I253" s="373"/>
      <c r="J253" s="373"/>
      <c r="K253" s="373"/>
      <c r="L253" s="373"/>
      <c r="M253" s="373"/>
      <c r="N253" s="373"/>
      <c r="O253" s="373"/>
      <c r="P253" s="373"/>
      <c r="Q253" s="373"/>
      <c r="R253" s="373"/>
      <c r="S253" s="373"/>
      <c r="T253" s="373"/>
      <c r="U253" s="373"/>
      <c r="V253" s="373"/>
      <c r="W253" s="373"/>
      <c r="X253" s="373"/>
      <c r="Y253" s="373"/>
      <c r="Z253" s="373"/>
      <c r="AA253" s="373"/>
      <c r="AB253" s="373"/>
      <c r="AC253" s="373"/>
      <c r="AD253" s="373"/>
      <c r="AE253" s="373"/>
      <c r="AF253" s="373"/>
      <c r="AG253" s="373"/>
      <c r="AH253" s="373"/>
      <c r="AI253" s="373"/>
      <c r="AJ253" s="373"/>
      <c r="AK253" s="373"/>
    </row>
    <row r="254" spans="1:37" ht="45" customHeight="1" x14ac:dyDescent="0.2">
      <c r="A254" s="374"/>
      <c r="B254" s="375" t="s">
        <v>62</v>
      </c>
      <c r="C254" s="362" t="s">
        <v>158</v>
      </c>
      <c r="D254" s="364" t="s">
        <v>45</v>
      </c>
      <c r="E254" s="137" t="s">
        <v>3</v>
      </c>
      <c r="F254" s="138" t="s">
        <v>4</v>
      </c>
      <c r="G254" s="366" t="s">
        <v>0</v>
      </c>
      <c r="H254" s="139" t="s">
        <v>16</v>
      </c>
      <c r="I254" s="140" t="s">
        <v>154</v>
      </c>
      <c r="J254" s="366" t="s">
        <v>0</v>
      </c>
      <c r="K254" s="140" t="s">
        <v>10</v>
      </c>
      <c r="L254" s="366" t="s">
        <v>0</v>
      </c>
      <c r="M254" s="139" t="s">
        <v>46</v>
      </c>
      <c r="N254" s="141" t="s">
        <v>159</v>
      </c>
      <c r="O254" s="301" t="s">
        <v>55</v>
      </c>
      <c r="P254" s="377" t="s">
        <v>56</v>
      </c>
      <c r="Q254" s="366" t="s">
        <v>44</v>
      </c>
      <c r="R254" s="141" t="s">
        <v>49</v>
      </c>
      <c r="S254" s="366" t="s">
        <v>44</v>
      </c>
      <c r="T254" s="139" t="s">
        <v>5</v>
      </c>
      <c r="U254" s="140" t="s">
        <v>19</v>
      </c>
      <c r="V254" s="366" t="s">
        <v>42</v>
      </c>
      <c r="W254" s="140" t="s">
        <v>23</v>
      </c>
      <c r="X254" s="366" t="s">
        <v>41</v>
      </c>
      <c r="Y254" s="140" t="s">
        <v>219</v>
      </c>
      <c r="Z254" s="366" t="s">
        <v>41</v>
      </c>
      <c r="AA254" s="139" t="s">
        <v>47</v>
      </c>
      <c r="AB254" s="140" t="s">
        <v>26</v>
      </c>
      <c r="AC254" s="366" t="s">
        <v>0</v>
      </c>
      <c r="AD254" s="142" t="s">
        <v>25</v>
      </c>
      <c r="AE254" s="143" t="s">
        <v>63</v>
      </c>
      <c r="AF254" s="144"/>
      <c r="AG254" s="371" t="s">
        <v>28</v>
      </c>
      <c r="AH254" s="143" t="s">
        <v>66</v>
      </c>
      <c r="AI254" s="144"/>
      <c r="AJ254" s="371" t="s">
        <v>28</v>
      </c>
      <c r="AK254" s="145" t="s">
        <v>67</v>
      </c>
    </row>
    <row r="255" spans="1:37" ht="19.5" customHeight="1" thickBot="1" x14ac:dyDescent="0.25">
      <c r="A255" s="374"/>
      <c r="B255" s="376"/>
      <c r="C255" s="363"/>
      <c r="D255" s="365"/>
      <c r="E255" s="146" t="s">
        <v>220</v>
      </c>
      <c r="F255" s="147" t="s">
        <v>65</v>
      </c>
      <c r="G255" s="367"/>
      <c r="H255" s="148" t="s">
        <v>0</v>
      </c>
      <c r="I255" s="149" t="s">
        <v>11</v>
      </c>
      <c r="J255" s="367"/>
      <c r="K255" s="149" t="s">
        <v>11</v>
      </c>
      <c r="L255" s="367"/>
      <c r="M255" s="148" t="s">
        <v>0</v>
      </c>
      <c r="N255" s="149" t="s">
        <v>6</v>
      </c>
      <c r="O255" s="150" t="s">
        <v>6</v>
      </c>
      <c r="P255" s="378"/>
      <c r="Q255" s="367"/>
      <c r="R255" s="149" t="s">
        <v>7</v>
      </c>
      <c r="S255" s="367"/>
      <c r="T255" s="148" t="s">
        <v>0</v>
      </c>
      <c r="U255" s="149" t="s">
        <v>11</v>
      </c>
      <c r="V255" s="367"/>
      <c r="W255" s="149" t="s">
        <v>7</v>
      </c>
      <c r="X255" s="367"/>
      <c r="Y255" s="149" t="s">
        <v>221</v>
      </c>
      <c r="Z255" s="367"/>
      <c r="AA255" s="148" t="s">
        <v>43</v>
      </c>
      <c r="AB255" s="149" t="s">
        <v>11</v>
      </c>
      <c r="AC255" s="367"/>
      <c r="AD255" s="148" t="s">
        <v>43</v>
      </c>
      <c r="AE255" s="151" t="s">
        <v>9</v>
      </c>
      <c r="AF255" s="152"/>
      <c r="AG255" s="372"/>
      <c r="AH255" s="151" t="s">
        <v>9</v>
      </c>
      <c r="AI255" s="152"/>
      <c r="AJ255" s="372"/>
      <c r="AK255" s="153" t="s">
        <v>9</v>
      </c>
    </row>
    <row r="256" spans="1:37" ht="16.5" customHeight="1" thickBot="1" x14ac:dyDescent="0.35">
      <c r="A256" s="190" t="s">
        <v>216</v>
      </c>
      <c r="B256" s="252">
        <v>22102375</v>
      </c>
      <c r="C256" s="232" t="s">
        <v>855</v>
      </c>
      <c r="D256" s="232" t="s">
        <v>856</v>
      </c>
      <c r="E256" s="155" t="s">
        <v>215</v>
      </c>
      <c r="F256" s="156" t="s">
        <v>215</v>
      </c>
      <c r="G256" s="157" t="s">
        <v>215</v>
      </c>
      <c r="H256" s="158" t="s">
        <v>215</v>
      </c>
      <c r="I256" s="155" t="s">
        <v>215</v>
      </c>
      <c r="J256" s="157" t="s">
        <v>215</v>
      </c>
      <c r="K256" s="155" t="s">
        <v>215</v>
      </c>
      <c r="L256" s="157" t="s">
        <v>215</v>
      </c>
      <c r="M256" s="158" t="s">
        <v>215</v>
      </c>
      <c r="N256" s="155" t="s">
        <v>215</v>
      </c>
      <c r="O256" s="159" t="s">
        <v>215</v>
      </c>
      <c r="P256" s="160">
        <v>0</v>
      </c>
      <c r="Q256" s="157" t="s">
        <v>215</v>
      </c>
      <c r="R256" s="155" t="s">
        <v>215</v>
      </c>
      <c r="S256" s="157" t="s">
        <v>215</v>
      </c>
      <c r="T256" s="158" t="s">
        <v>215</v>
      </c>
      <c r="U256" s="161" t="s">
        <v>215</v>
      </c>
      <c r="V256" s="157" t="s">
        <v>215</v>
      </c>
      <c r="W256" s="155" t="s">
        <v>215</v>
      </c>
      <c r="X256" s="157" t="s">
        <v>215</v>
      </c>
      <c r="Y256" s="155" t="s">
        <v>215</v>
      </c>
      <c r="Z256" s="157" t="s">
        <v>215</v>
      </c>
      <c r="AA256" s="158" t="s">
        <v>215</v>
      </c>
      <c r="AB256" s="154" t="s">
        <v>215</v>
      </c>
      <c r="AC256" s="157" t="s">
        <v>215</v>
      </c>
      <c r="AD256" s="162" t="s">
        <v>215</v>
      </c>
      <c r="AE256" s="163" t="s">
        <v>215</v>
      </c>
      <c r="AF256" s="164" t="s">
        <v>215</v>
      </c>
      <c r="AG256" s="253">
        <v>611</v>
      </c>
      <c r="AH256" s="165">
        <v>10.667</v>
      </c>
      <c r="AI256" s="164">
        <v>10.667</v>
      </c>
      <c r="AJ256" s="254">
        <v>85</v>
      </c>
      <c r="AK256" s="166">
        <v>10.667</v>
      </c>
    </row>
    <row r="257" spans="1:37" ht="16.5" customHeight="1" thickBot="1" x14ac:dyDescent="0.35">
      <c r="A257" s="190" t="s">
        <v>216</v>
      </c>
      <c r="B257" s="252">
        <v>22102438</v>
      </c>
      <c r="C257" s="228" t="s">
        <v>717</v>
      </c>
      <c r="D257" s="228" t="s">
        <v>718</v>
      </c>
      <c r="E257" s="155">
        <v>14</v>
      </c>
      <c r="F257" s="156">
        <v>16.5</v>
      </c>
      <c r="G257" s="157">
        <v>11</v>
      </c>
      <c r="H257" s="158">
        <v>11</v>
      </c>
      <c r="I257" s="155">
        <v>3.11</v>
      </c>
      <c r="J257" s="157">
        <v>18</v>
      </c>
      <c r="K257" s="155">
        <v>6.61</v>
      </c>
      <c r="L257" s="157">
        <v>13</v>
      </c>
      <c r="M257" s="158">
        <v>15.5</v>
      </c>
      <c r="N257" s="155">
        <v>60</v>
      </c>
      <c r="O257" s="159">
        <v>79</v>
      </c>
      <c r="P257" s="160">
        <v>0.759493670886076</v>
      </c>
      <c r="Q257" s="157">
        <v>4</v>
      </c>
      <c r="R257" s="155">
        <v>41.5</v>
      </c>
      <c r="S257" s="157">
        <v>3.5</v>
      </c>
      <c r="T257" s="158">
        <v>7.5</v>
      </c>
      <c r="U257" s="161">
        <v>23.65</v>
      </c>
      <c r="V257" s="157">
        <v>6</v>
      </c>
      <c r="W257" s="155">
        <v>-14</v>
      </c>
      <c r="X257" s="157">
        <v>0.25</v>
      </c>
      <c r="Y257" s="155">
        <v>6</v>
      </c>
      <c r="Z257" s="157">
        <v>2</v>
      </c>
      <c r="AA257" s="158">
        <v>8.25</v>
      </c>
      <c r="AB257" s="154">
        <v>42.09</v>
      </c>
      <c r="AC257" s="157">
        <v>9</v>
      </c>
      <c r="AD257" s="162">
        <v>9</v>
      </c>
      <c r="AE257" s="163">
        <v>10.25</v>
      </c>
      <c r="AF257" s="164">
        <v>10.25</v>
      </c>
      <c r="AG257" s="253">
        <v>406</v>
      </c>
      <c r="AH257" s="165">
        <v>5.7779999999999996</v>
      </c>
      <c r="AI257" s="164">
        <v>5.7779999999999996</v>
      </c>
      <c r="AJ257" s="254">
        <v>551</v>
      </c>
      <c r="AK257" s="166">
        <v>8.0139999999999993</v>
      </c>
    </row>
    <row r="258" spans="1:37" ht="16.5" customHeight="1" thickBot="1" x14ac:dyDescent="0.35">
      <c r="A258" s="190" t="s">
        <v>216</v>
      </c>
      <c r="B258" s="252">
        <v>22102602</v>
      </c>
      <c r="C258" s="233" t="s">
        <v>701</v>
      </c>
      <c r="D258" s="233" t="s">
        <v>403</v>
      </c>
      <c r="E258" s="159">
        <v>13</v>
      </c>
      <c r="F258" s="156">
        <v>16</v>
      </c>
      <c r="G258" s="157">
        <v>10</v>
      </c>
      <c r="H258" s="158">
        <v>10</v>
      </c>
      <c r="I258" s="155">
        <v>3.26</v>
      </c>
      <c r="J258" s="157">
        <v>16</v>
      </c>
      <c r="K258" s="155">
        <v>7.14</v>
      </c>
      <c r="L258" s="157">
        <v>9</v>
      </c>
      <c r="M258" s="158">
        <v>12.5</v>
      </c>
      <c r="N258" s="155">
        <v>65</v>
      </c>
      <c r="O258" s="159">
        <v>85</v>
      </c>
      <c r="P258" s="160">
        <v>0.76470588235294112</v>
      </c>
      <c r="Q258" s="157">
        <v>4</v>
      </c>
      <c r="R258" s="155">
        <v>48</v>
      </c>
      <c r="S258" s="157">
        <v>5</v>
      </c>
      <c r="T258" s="158">
        <v>9</v>
      </c>
      <c r="U258" s="161">
        <v>24</v>
      </c>
      <c r="V258" s="157">
        <v>5.75</v>
      </c>
      <c r="W258" s="155">
        <v>-3</v>
      </c>
      <c r="X258" s="157">
        <v>1.75</v>
      </c>
      <c r="Y258" s="155">
        <v>6</v>
      </c>
      <c r="Z258" s="157">
        <v>2</v>
      </c>
      <c r="AA258" s="158">
        <v>9.5</v>
      </c>
      <c r="AB258" s="154">
        <v>37.090000000000003</v>
      </c>
      <c r="AC258" s="157">
        <v>12</v>
      </c>
      <c r="AD258" s="162">
        <v>12</v>
      </c>
      <c r="AE258" s="163">
        <v>10.6</v>
      </c>
      <c r="AF258" s="164">
        <v>10.6</v>
      </c>
      <c r="AG258" s="253">
        <v>363</v>
      </c>
      <c r="AH258" s="165">
        <v>8.4440000000000008</v>
      </c>
      <c r="AI258" s="164">
        <v>8.4440000000000008</v>
      </c>
      <c r="AJ258" s="254">
        <v>274</v>
      </c>
      <c r="AK258" s="166">
        <v>9.5220000000000002</v>
      </c>
    </row>
    <row r="259" spans="1:37" ht="16.5" customHeight="1" thickBot="1" x14ac:dyDescent="0.35">
      <c r="A259" s="190" t="s">
        <v>216</v>
      </c>
      <c r="B259" s="252">
        <v>22102671</v>
      </c>
      <c r="C259" s="245" t="s">
        <v>836</v>
      </c>
      <c r="D259" s="245" t="s">
        <v>84</v>
      </c>
      <c r="E259" s="155" t="s">
        <v>215</v>
      </c>
      <c r="F259" s="156" t="s">
        <v>215</v>
      </c>
      <c r="G259" s="157" t="s">
        <v>215</v>
      </c>
      <c r="H259" s="158" t="s">
        <v>215</v>
      </c>
      <c r="I259" s="155" t="s">
        <v>215</v>
      </c>
      <c r="J259" s="157" t="s">
        <v>215</v>
      </c>
      <c r="K259" s="155" t="s">
        <v>215</v>
      </c>
      <c r="L259" s="157" t="s">
        <v>215</v>
      </c>
      <c r="M259" s="158" t="s">
        <v>215</v>
      </c>
      <c r="N259" s="155" t="s">
        <v>215</v>
      </c>
      <c r="O259" s="159" t="s">
        <v>215</v>
      </c>
      <c r="P259" s="160">
        <v>0</v>
      </c>
      <c r="Q259" s="157" t="s">
        <v>215</v>
      </c>
      <c r="R259" s="155" t="s">
        <v>215</v>
      </c>
      <c r="S259" s="157" t="s">
        <v>215</v>
      </c>
      <c r="T259" s="158" t="s">
        <v>215</v>
      </c>
      <c r="U259" s="161" t="s">
        <v>215</v>
      </c>
      <c r="V259" s="157" t="s">
        <v>215</v>
      </c>
      <c r="W259" s="155" t="s">
        <v>215</v>
      </c>
      <c r="X259" s="157" t="s">
        <v>215</v>
      </c>
      <c r="Y259" s="155" t="s">
        <v>215</v>
      </c>
      <c r="Z259" s="157" t="s">
        <v>215</v>
      </c>
      <c r="AA259" s="158" t="s">
        <v>215</v>
      </c>
      <c r="AB259" s="154" t="s">
        <v>215</v>
      </c>
      <c r="AC259" s="157" t="s">
        <v>215</v>
      </c>
      <c r="AD259" s="162" t="s">
        <v>215</v>
      </c>
      <c r="AE259" s="163" t="s">
        <v>215</v>
      </c>
      <c r="AF259" s="164" t="s">
        <v>215</v>
      </c>
      <c r="AG259" s="253">
        <v>611</v>
      </c>
      <c r="AH259" s="165">
        <v>4.444</v>
      </c>
      <c r="AI259" s="164">
        <v>4.444</v>
      </c>
      <c r="AJ259" s="254">
        <v>601</v>
      </c>
      <c r="AK259" s="166">
        <v>4.444</v>
      </c>
    </row>
    <row r="260" spans="1:37" ht="16.5" customHeight="1" thickBot="1" x14ac:dyDescent="0.35">
      <c r="A260" s="190" t="s">
        <v>216</v>
      </c>
      <c r="B260" s="252">
        <v>22102676</v>
      </c>
      <c r="C260" s="228" t="s">
        <v>628</v>
      </c>
      <c r="D260" s="228" t="s">
        <v>82</v>
      </c>
      <c r="E260" s="155">
        <v>14</v>
      </c>
      <c r="F260" s="156">
        <v>16.5</v>
      </c>
      <c r="G260" s="157">
        <v>11</v>
      </c>
      <c r="H260" s="158">
        <v>11</v>
      </c>
      <c r="I260" s="155">
        <v>3.2</v>
      </c>
      <c r="J260" s="157">
        <v>17</v>
      </c>
      <c r="K260" s="155">
        <v>6.54</v>
      </c>
      <c r="L260" s="157">
        <v>13</v>
      </c>
      <c r="M260" s="158">
        <v>15</v>
      </c>
      <c r="N260" s="155">
        <v>65</v>
      </c>
      <c r="O260" s="159">
        <v>67</v>
      </c>
      <c r="P260" s="160">
        <v>0.97014925373134331</v>
      </c>
      <c r="Q260" s="157">
        <v>5</v>
      </c>
      <c r="R260" s="155">
        <v>41.4</v>
      </c>
      <c r="S260" s="157">
        <v>3.5</v>
      </c>
      <c r="T260" s="158">
        <v>8.5</v>
      </c>
      <c r="U260" s="161">
        <v>23.45</v>
      </c>
      <c r="V260" s="157">
        <v>6.25</v>
      </c>
      <c r="W260" s="155">
        <v>0</v>
      </c>
      <c r="X260" s="157">
        <v>2.5</v>
      </c>
      <c r="Y260" s="155">
        <v>1</v>
      </c>
      <c r="Z260" s="157">
        <v>4.5</v>
      </c>
      <c r="AA260" s="158">
        <v>13.25</v>
      </c>
      <c r="AB260" s="154">
        <v>43.16</v>
      </c>
      <c r="AC260" s="157">
        <v>9</v>
      </c>
      <c r="AD260" s="162">
        <v>9</v>
      </c>
      <c r="AE260" s="163">
        <v>11.35</v>
      </c>
      <c r="AF260" s="164">
        <v>11.35</v>
      </c>
      <c r="AG260" s="253">
        <v>278</v>
      </c>
      <c r="AH260" s="165">
        <v>8</v>
      </c>
      <c r="AI260" s="164">
        <v>8</v>
      </c>
      <c r="AJ260" s="254">
        <v>331</v>
      </c>
      <c r="AK260" s="166">
        <v>9.6750000000000007</v>
      </c>
    </row>
    <row r="261" spans="1:37" ht="16.5" customHeight="1" thickBot="1" x14ac:dyDescent="0.35">
      <c r="A261" s="190" t="s">
        <v>53</v>
      </c>
      <c r="B261" s="252">
        <v>22102681</v>
      </c>
      <c r="C261" s="228" t="s">
        <v>577</v>
      </c>
      <c r="D261" s="228" t="s">
        <v>578</v>
      </c>
      <c r="E261" s="155" t="s">
        <v>215</v>
      </c>
      <c r="F261" s="156" t="s">
        <v>215</v>
      </c>
      <c r="G261" s="157" t="s">
        <v>215</v>
      </c>
      <c r="H261" s="158" t="s">
        <v>215</v>
      </c>
      <c r="I261" s="155" t="s">
        <v>215</v>
      </c>
      <c r="J261" s="157" t="s">
        <v>215</v>
      </c>
      <c r="K261" s="155" t="s">
        <v>215</v>
      </c>
      <c r="L261" s="157" t="s">
        <v>215</v>
      </c>
      <c r="M261" s="158" t="s">
        <v>215</v>
      </c>
      <c r="N261" s="155" t="s">
        <v>215</v>
      </c>
      <c r="O261" s="159" t="s">
        <v>215</v>
      </c>
      <c r="P261" s="160">
        <v>0</v>
      </c>
      <c r="Q261" s="157" t="s">
        <v>215</v>
      </c>
      <c r="R261" s="155" t="s">
        <v>215</v>
      </c>
      <c r="S261" s="157" t="s">
        <v>215</v>
      </c>
      <c r="T261" s="158" t="s">
        <v>215</v>
      </c>
      <c r="U261" s="161" t="s">
        <v>215</v>
      </c>
      <c r="V261" s="157" t="s">
        <v>215</v>
      </c>
      <c r="W261" s="155" t="s">
        <v>215</v>
      </c>
      <c r="X261" s="157" t="s">
        <v>215</v>
      </c>
      <c r="Y261" s="155" t="s">
        <v>215</v>
      </c>
      <c r="Z261" s="157" t="s">
        <v>215</v>
      </c>
      <c r="AA261" s="158" t="s">
        <v>215</v>
      </c>
      <c r="AB261" s="154" t="s">
        <v>215</v>
      </c>
      <c r="AC261" s="157" t="s">
        <v>215</v>
      </c>
      <c r="AD261" s="162" t="s">
        <v>215</v>
      </c>
      <c r="AE261" s="163" t="s">
        <v>215</v>
      </c>
      <c r="AF261" s="164" t="s">
        <v>215</v>
      </c>
      <c r="AG261" s="253">
        <v>611</v>
      </c>
      <c r="AH261" s="165">
        <v>8</v>
      </c>
      <c r="AI261" s="164">
        <v>8</v>
      </c>
      <c r="AJ261" s="254">
        <v>331</v>
      </c>
      <c r="AK261" s="166">
        <v>8</v>
      </c>
    </row>
    <row r="262" spans="1:37" ht="16.5" customHeight="1" thickBot="1" x14ac:dyDescent="0.35">
      <c r="A262" s="190" t="s">
        <v>216</v>
      </c>
      <c r="B262" s="252">
        <v>22102895</v>
      </c>
      <c r="C262" s="233" t="s">
        <v>695</v>
      </c>
      <c r="D262" s="233" t="s">
        <v>85</v>
      </c>
      <c r="E262" s="155">
        <v>18</v>
      </c>
      <c r="F262" s="156">
        <v>18.5</v>
      </c>
      <c r="G262" s="157">
        <v>15</v>
      </c>
      <c r="H262" s="158">
        <v>15</v>
      </c>
      <c r="I262" s="155">
        <v>3.15</v>
      </c>
      <c r="J262" s="157">
        <v>18</v>
      </c>
      <c r="K262" s="155">
        <v>6.79</v>
      </c>
      <c r="L262" s="157">
        <v>11</v>
      </c>
      <c r="M262" s="158">
        <v>14.5</v>
      </c>
      <c r="N262" s="155">
        <v>49</v>
      </c>
      <c r="O262" s="159">
        <v>64</v>
      </c>
      <c r="P262" s="160">
        <v>0.765625</v>
      </c>
      <c r="Q262" s="157">
        <v>4</v>
      </c>
      <c r="R262" s="155">
        <v>37.1</v>
      </c>
      <c r="S262" s="157">
        <v>2.5</v>
      </c>
      <c r="T262" s="158">
        <v>6.5</v>
      </c>
      <c r="U262" s="161">
        <v>25.28</v>
      </c>
      <c r="V262" s="157">
        <v>5.25</v>
      </c>
      <c r="W262" s="155">
        <v>-18</v>
      </c>
      <c r="X262" s="157">
        <v>0</v>
      </c>
      <c r="Y262" s="155">
        <v>5</v>
      </c>
      <c r="Z262" s="157">
        <v>2.5</v>
      </c>
      <c r="AA262" s="158">
        <v>7.75</v>
      </c>
      <c r="AB262" s="154">
        <v>41.91</v>
      </c>
      <c r="AC262" s="157">
        <v>9</v>
      </c>
      <c r="AD262" s="162">
        <v>9</v>
      </c>
      <c r="AE262" s="163">
        <v>10.55</v>
      </c>
      <c r="AF262" s="164">
        <v>10.55</v>
      </c>
      <c r="AG262" s="253">
        <v>373</v>
      </c>
      <c r="AH262" s="165">
        <v>10.667</v>
      </c>
      <c r="AI262" s="164">
        <v>10.667</v>
      </c>
      <c r="AJ262" s="254">
        <v>85</v>
      </c>
      <c r="AK262" s="166">
        <v>10.608499999999999</v>
      </c>
    </row>
    <row r="263" spans="1:37" ht="16.5" customHeight="1" thickBot="1" x14ac:dyDescent="0.35">
      <c r="A263" s="190" t="s">
        <v>53</v>
      </c>
      <c r="B263" s="256">
        <v>22102896</v>
      </c>
      <c r="C263" s="239" t="s">
        <v>598</v>
      </c>
      <c r="D263" s="240" t="s">
        <v>599</v>
      </c>
      <c r="E263" s="155">
        <v>10</v>
      </c>
      <c r="F263" s="156">
        <v>14.5</v>
      </c>
      <c r="G263" s="157">
        <v>10</v>
      </c>
      <c r="H263" s="158">
        <v>10</v>
      </c>
      <c r="I263" s="155">
        <v>3.57</v>
      </c>
      <c r="J263" s="157">
        <v>15</v>
      </c>
      <c r="K263" s="155">
        <v>7.79</v>
      </c>
      <c r="L263" s="157">
        <v>10</v>
      </c>
      <c r="M263" s="158">
        <v>12.5</v>
      </c>
      <c r="N263" s="171">
        <v>35</v>
      </c>
      <c r="O263" s="159">
        <v>66</v>
      </c>
      <c r="P263" s="160">
        <v>0.53030303030303028</v>
      </c>
      <c r="Q263" s="157">
        <v>5</v>
      </c>
      <c r="R263" s="155">
        <v>29.9</v>
      </c>
      <c r="S263" s="157">
        <v>4.5</v>
      </c>
      <c r="T263" s="158">
        <v>9.5</v>
      </c>
      <c r="U263" s="161">
        <v>26.55</v>
      </c>
      <c r="V263" s="157">
        <v>5.5</v>
      </c>
      <c r="W263" s="155">
        <v>1</v>
      </c>
      <c r="X263" s="157">
        <v>2.75</v>
      </c>
      <c r="Y263" s="155">
        <v>5</v>
      </c>
      <c r="Z263" s="157">
        <v>2.5</v>
      </c>
      <c r="AA263" s="158">
        <v>10.75</v>
      </c>
      <c r="AB263" s="154">
        <v>53.54</v>
      </c>
      <c r="AC263" s="157">
        <v>7</v>
      </c>
      <c r="AD263" s="162">
        <v>7</v>
      </c>
      <c r="AE263" s="163">
        <v>9.9499999999999993</v>
      </c>
      <c r="AF263" s="164">
        <v>9.9499999999999993</v>
      </c>
      <c r="AG263" s="253">
        <v>439</v>
      </c>
      <c r="AH263" s="165">
        <v>7.556</v>
      </c>
      <c r="AI263" s="164">
        <v>7.556</v>
      </c>
      <c r="AJ263" s="254">
        <v>384</v>
      </c>
      <c r="AK263" s="166">
        <v>8.7530000000000001</v>
      </c>
    </row>
    <row r="264" spans="1:37" ht="16.5" customHeight="1" thickBot="1" x14ac:dyDescent="0.35">
      <c r="A264" s="190" t="s">
        <v>216</v>
      </c>
      <c r="B264" s="252">
        <v>22102926</v>
      </c>
      <c r="C264" s="239" t="s">
        <v>893</v>
      </c>
      <c r="D264" s="240" t="s">
        <v>126</v>
      </c>
      <c r="E264" s="155">
        <v>16</v>
      </c>
      <c r="F264" s="156">
        <v>17.5</v>
      </c>
      <c r="G264" s="157">
        <v>13</v>
      </c>
      <c r="H264" s="158">
        <v>13</v>
      </c>
      <c r="I264" s="155">
        <v>3.34</v>
      </c>
      <c r="J264" s="157">
        <v>15</v>
      </c>
      <c r="K264" s="155">
        <v>7.16</v>
      </c>
      <c r="L264" s="157">
        <v>9</v>
      </c>
      <c r="M264" s="158">
        <v>12</v>
      </c>
      <c r="N264" s="155">
        <v>64</v>
      </c>
      <c r="O264" s="159">
        <v>80</v>
      </c>
      <c r="P264" s="160">
        <v>0.8</v>
      </c>
      <c r="Q264" s="157">
        <v>4.5</v>
      </c>
      <c r="R264" s="155">
        <v>41.4</v>
      </c>
      <c r="S264" s="157">
        <v>3.5</v>
      </c>
      <c r="T264" s="158">
        <v>8</v>
      </c>
      <c r="U264" s="161">
        <v>25.22</v>
      </c>
      <c r="V264" s="157">
        <v>5.25</v>
      </c>
      <c r="W264" s="155" t="s">
        <v>157</v>
      </c>
      <c r="X264" s="157">
        <v>0</v>
      </c>
      <c r="Y264" s="155">
        <v>7</v>
      </c>
      <c r="Z264" s="157">
        <v>1.5</v>
      </c>
      <c r="AA264" s="158">
        <v>6.75</v>
      </c>
      <c r="AB264" s="154">
        <v>33.93</v>
      </c>
      <c r="AC264" s="157">
        <v>14</v>
      </c>
      <c r="AD264" s="162">
        <v>14</v>
      </c>
      <c r="AE264" s="163">
        <v>10.75</v>
      </c>
      <c r="AF264" s="164">
        <v>10.75</v>
      </c>
      <c r="AG264" s="253">
        <v>346</v>
      </c>
      <c r="AH264" s="165">
        <v>6.2220000000000004</v>
      </c>
      <c r="AI264" s="164">
        <v>6.2220000000000004</v>
      </c>
      <c r="AJ264" s="254">
        <v>519</v>
      </c>
      <c r="AK264" s="166">
        <v>8.4860000000000007</v>
      </c>
    </row>
    <row r="265" spans="1:37" ht="16.5" customHeight="1" thickBot="1" x14ac:dyDescent="0.35">
      <c r="A265" s="190" t="s">
        <v>216</v>
      </c>
      <c r="B265" s="252">
        <v>22103003</v>
      </c>
      <c r="C265" s="233" t="s">
        <v>767</v>
      </c>
      <c r="D265" s="233" t="s">
        <v>109</v>
      </c>
      <c r="E265" s="155">
        <v>19</v>
      </c>
      <c r="F265" s="156">
        <v>19</v>
      </c>
      <c r="G265" s="157">
        <v>16</v>
      </c>
      <c r="H265" s="158">
        <v>16</v>
      </c>
      <c r="I265" s="155">
        <v>3.28</v>
      </c>
      <c r="J265" s="157">
        <v>16</v>
      </c>
      <c r="K265" s="155">
        <v>7.16</v>
      </c>
      <c r="L265" s="157">
        <v>9</v>
      </c>
      <c r="M265" s="158">
        <v>12.5</v>
      </c>
      <c r="N265" s="155">
        <v>58</v>
      </c>
      <c r="O265" s="159">
        <v>53</v>
      </c>
      <c r="P265" s="160">
        <v>1.0943396226415094</v>
      </c>
      <c r="Q265" s="157">
        <v>5.5</v>
      </c>
      <c r="R265" s="155">
        <v>51.3</v>
      </c>
      <c r="S265" s="157">
        <v>6</v>
      </c>
      <c r="T265" s="158">
        <v>11.5</v>
      </c>
      <c r="U265" s="161">
        <v>23.5</v>
      </c>
      <c r="V265" s="157">
        <v>6</v>
      </c>
      <c r="W265" s="155">
        <v>2</v>
      </c>
      <c r="X265" s="157">
        <v>3</v>
      </c>
      <c r="Y265" s="155">
        <v>2</v>
      </c>
      <c r="Z265" s="157">
        <v>4</v>
      </c>
      <c r="AA265" s="158">
        <v>13</v>
      </c>
      <c r="AB265" s="154">
        <v>58.1</v>
      </c>
      <c r="AC265" s="157">
        <v>2</v>
      </c>
      <c r="AD265" s="162">
        <v>2</v>
      </c>
      <c r="AE265" s="163">
        <v>11</v>
      </c>
      <c r="AF265" s="164">
        <v>11</v>
      </c>
      <c r="AG265" s="253">
        <v>318</v>
      </c>
      <c r="AH265" s="165">
        <v>8.8889999999999993</v>
      </c>
      <c r="AI265" s="164">
        <v>8.8889999999999993</v>
      </c>
      <c r="AJ265" s="254">
        <v>231</v>
      </c>
      <c r="AK265" s="166">
        <v>9.9444999999999997</v>
      </c>
    </row>
    <row r="266" spans="1:37" ht="16.5" customHeight="1" thickBot="1" x14ac:dyDescent="0.35">
      <c r="A266" s="190" t="s">
        <v>53</v>
      </c>
      <c r="B266" s="252">
        <v>22103144</v>
      </c>
      <c r="C266" s="234" t="s">
        <v>953</v>
      </c>
      <c r="D266" s="234" t="s">
        <v>954</v>
      </c>
      <c r="E266" s="155" t="s">
        <v>215</v>
      </c>
      <c r="F266" s="156" t="s">
        <v>215</v>
      </c>
      <c r="G266" s="157" t="s">
        <v>215</v>
      </c>
      <c r="H266" s="158" t="s">
        <v>215</v>
      </c>
      <c r="I266" s="155" t="s">
        <v>215</v>
      </c>
      <c r="J266" s="157" t="s">
        <v>215</v>
      </c>
      <c r="K266" s="155" t="s">
        <v>215</v>
      </c>
      <c r="L266" s="157" t="s">
        <v>215</v>
      </c>
      <c r="M266" s="158" t="s">
        <v>215</v>
      </c>
      <c r="N266" s="155" t="s">
        <v>215</v>
      </c>
      <c r="O266" s="159" t="s">
        <v>215</v>
      </c>
      <c r="P266" s="160">
        <v>0</v>
      </c>
      <c r="Q266" s="157" t="s">
        <v>215</v>
      </c>
      <c r="R266" s="155" t="s">
        <v>215</v>
      </c>
      <c r="S266" s="157" t="s">
        <v>215</v>
      </c>
      <c r="T266" s="158" t="s">
        <v>215</v>
      </c>
      <c r="U266" s="161" t="s">
        <v>215</v>
      </c>
      <c r="V266" s="157" t="s">
        <v>215</v>
      </c>
      <c r="W266" s="155" t="s">
        <v>215</v>
      </c>
      <c r="X266" s="157" t="s">
        <v>215</v>
      </c>
      <c r="Y266" s="155" t="s">
        <v>215</v>
      </c>
      <c r="Z266" s="157" t="s">
        <v>215</v>
      </c>
      <c r="AA266" s="158" t="s">
        <v>215</v>
      </c>
      <c r="AB266" s="154" t="s">
        <v>215</v>
      </c>
      <c r="AC266" s="157" t="s">
        <v>215</v>
      </c>
      <c r="AD266" s="162" t="s">
        <v>215</v>
      </c>
      <c r="AE266" s="163" t="s">
        <v>215</v>
      </c>
      <c r="AF266" s="164" t="s">
        <v>215</v>
      </c>
      <c r="AG266" s="253">
        <v>611</v>
      </c>
      <c r="AH266" s="165">
        <v>14.667</v>
      </c>
      <c r="AI266" s="164">
        <v>14.667</v>
      </c>
      <c r="AJ266" s="254">
        <v>3</v>
      </c>
      <c r="AK266" s="166">
        <v>14.667</v>
      </c>
    </row>
    <row r="267" spans="1:37" ht="16.5" customHeight="1" thickBot="1" x14ac:dyDescent="0.35">
      <c r="A267" s="190" t="s">
        <v>216</v>
      </c>
      <c r="B267" s="252">
        <v>22103157</v>
      </c>
      <c r="C267" s="236" t="s">
        <v>367</v>
      </c>
      <c r="D267" s="236" t="s">
        <v>188</v>
      </c>
      <c r="E267" s="155">
        <v>18</v>
      </c>
      <c r="F267" s="156">
        <v>18.5</v>
      </c>
      <c r="G267" s="157">
        <v>15</v>
      </c>
      <c r="H267" s="158">
        <v>15</v>
      </c>
      <c r="I267" s="155">
        <v>3.35</v>
      </c>
      <c r="J267" s="157">
        <v>14</v>
      </c>
      <c r="K267" s="155">
        <v>7.25</v>
      </c>
      <c r="L267" s="157">
        <v>8</v>
      </c>
      <c r="M267" s="158">
        <v>11</v>
      </c>
      <c r="N267" s="155">
        <v>51</v>
      </c>
      <c r="O267" s="159">
        <v>69</v>
      </c>
      <c r="P267" s="160">
        <v>0.73913043478260865</v>
      </c>
      <c r="Q267" s="157">
        <v>4</v>
      </c>
      <c r="R267" s="155">
        <v>36.1</v>
      </c>
      <c r="S267" s="157">
        <v>2</v>
      </c>
      <c r="T267" s="158">
        <v>6</v>
      </c>
      <c r="U267" s="161">
        <v>27.1</v>
      </c>
      <c r="V267" s="157">
        <v>4.25</v>
      </c>
      <c r="W267" s="155">
        <v>0</v>
      </c>
      <c r="X267" s="157">
        <v>2.5</v>
      </c>
      <c r="Y267" s="155">
        <v>7</v>
      </c>
      <c r="Z267" s="157">
        <v>1.5</v>
      </c>
      <c r="AA267" s="158">
        <v>8.25</v>
      </c>
      <c r="AB267" s="154">
        <v>41.7</v>
      </c>
      <c r="AC267" s="157">
        <v>9</v>
      </c>
      <c r="AD267" s="162">
        <v>9</v>
      </c>
      <c r="AE267" s="163">
        <v>9.85</v>
      </c>
      <c r="AF267" s="164">
        <v>9.85</v>
      </c>
      <c r="AG267" s="253">
        <v>445</v>
      </c>
      <c r="AH267" s="165">
        <v>9.7780000000000005</v>
      </c>
      <c r="AI267" s="164">
        <v>9.7780000000000005</v>
      </c>
      <c r="AJ267" s="254">
        <v>162</v>
      </c>
      <c r="AK267" s="166">
        <v>9.8140000000000001</v>
      </c>
    </row>
    <row r="268" spans="1:37" ht="16.5" customHeight="1" thickBot="1" x14ac:dyDescent="0.35">
      <c r="A268" s="190" t="s">
        <v>53</v>
      </c>
      <c r="B268" s="252">
        <v>22103243</v>
      </c>
      <c r="C268" s="230" t="s">
        <v>268</v>
      </c>
      <c r="D268" s="230" t="s">
        <v>618</v>
      </c>
      <c r="E268" s="155" t="s">
        <v>157</v>
      </c>
      <c r="F268" s="156" t="s">
        <v>157</v>
      </c>
      <c r="G268" s="157">
        <v>0</v>
      </c>
      <c r="H268" s="158">
        <v>0</v>
      </c>
      <c r="I268" s="155" t="s">
        <v>157</v>
      </c>
      <c r="J268" s="157">
        <v>0</v>
      </c>
      <c r="K268" s="155" t="s">
        <v>157</v>
      </c>
      <c r="L268" s="157">
        <v>0</v>
      </c>
      <c r="M268" s="158">
        <v>0</v>
      </c>
      <c r="N268" s="155" t="s">
        <v>157</v>
      </c>
      <c r="O268" s="159" t="s">
        <v>157</v>
      </c>
      <c r="P268" s="160" t="s">
        <v>480</v>
      </c>
      <c r="Q268" s="157">
        <v>0</v>
      </c>
      <c r="R268" s="155" t="s">
        <v>157</v>
      </c>
      <c r="S268" s="157">
        <v>0</v>
      </c>
      <c r="T268" s="158">
        <v>0</v>
      </c>
      <c r="U268" s="161" t="s">
        <v>157</v>
      </c>
      <c r="V268" s="157">
        <v>0</v>
      </c>
      <c r="W268" s="155" t="s">
        <v>157</v>
      </c>
      <c r="X268" s="157">
        <v>0</v>
      </c>
      <c r="Y268" s="155" t="s">
        <v>157</v>
      </c>
      <c r="Z268" s="157">
        <v>0</v>
      </c>
      <c r="AA268" s="158">
        <v>0</v>
      </c>
      <c r="AB268" s="154" t="s">
        <v>157</v>
      </c>
      <c r="AC268" s="157">
        <v>0</v>
      </c>
      <c r="AD268" s="162">
        <v>0</v>
      </c>
      <c r="AE268" s="163">
        <v>0</v>
      </c>
      <c r="AF268" s="164">
        <v>0</v>
      </c>
      <c r="AG268" s="253">
        <v>621</v>
      </c>
      <c r="AH268" s="165" t="s">
        <v>157</v>
      </c>
      <c r="AI268" s="164" t="s">
        <v>157</v>
      </c>
      <c r="AJ268" s="254">
        <v>599</v>
      </c>
      <c r="AK268" s="166" t="s">
        <v>481</v>
      </c>
    </row>
    <row r="269" spans="1:37" ht="16.5" customHeight="1" thickBot="1" x14ac:dyDescent="0.35">
      <c r="A269" s="190" t="s">
        <v>216</v>
      </c>
      <c r="B269" s="252">
        <v>22103245</v>
      </c>
      <c r="C269" s="231" t="s">
        <v>1155</v>
      </c>
      <c r="D269" s="231" t="s">
        <v>108</v>
      </c>
      <c r="E269" s="155" t="s">
        <v>157</v>
      </c>
      <c r="F269" s="156" t="s">
        <v>157</v>
      </c>
      <c r="G269" s="157">
        <v>0</v>
      </c>
      <c r="H269" s="158">
        <v>0</v>
      </c>
      <c r="I269" s="155" t="s">
        <v>157</v>
      </c>
      <c r="J269" s="157">
        <v>0</v>
      </c>
      <c r="K269" s="155" t="s">
        <v>157</v>
      </c>
      <c r="L269" s="157">
        <v>0</v>
      </c>
      <c r="M269" s="158">
        <v>0</v>
      </c>
      <c r="N269" s="155" t="s">
        <v>157</v>
      </c>
      <c r="O269" s="159" t="s">
        <v>157</v>
      </c>
      <c r="P269" s="160" t="s">
        <v>480</v>
      </c>
      <c r="Q269" s="157">
        <v>0</v>
      </c>
      <c r="R269" s="155" t="s">
        <v>157</v>
      </c>
      <c r="S269" s="157">
        <v>0</v>
      </c>
      <c r="T269" s="158">
        <v>0</v>
      </c>
      <c r="U269" s="161" t="s">
        <v>157</v>
      </c>
      <c r="V269" s="157">
        <v>0</v>
      </c>
      <c r="W269" s="155" t="s">
        <v>157</v>
      </c>
      <c r="X269" s="157">
        <v>0</v>
      </c>
      <c r="Y269" s="155" t="s">
        <v>157</v>
      </c>
      <c r="Z269" s="157">
        <v>0</v>
      </c>
      <c r="AA269" s="158">
        <v>0</v>
      </c>
      <c r="AB269" s="154" t="s">
        <v>157</v>
      </c>
      <c r="AC269" s="157">
        <v>0</v>
      </c>
      <c r="AD269" s="162">
        <v>0</v>
      </c>
      <c r="AE269" s="163">
        <v>0</v>
      </c>
      <c r="AF269" s="164">
        <v>0</v>
      </c>
      <c r="AG269" s="253">
        <v>621</v>
      </c>
      <c r="AH269" s="165" t="s">
        <v>157</v>
      </c>
      <c r="AI269" s="164" t="s">
        <v>157</v>
      </c>
      <c r="AJ269" s="254">
        <v>599</v>
      </c>
      <c r="AK269" s="166" t="s">
        <v>481</v>
      </c>
    </row>
    <row r="270" spans="1:37" ht="16.5" customHeight="1" thickBot="1" x14ac:dyDescent="0.35">
      <c r="A270" s="190" t="s">
        <v>216</v>
      </c>
      <c r="B270" s="252">
        <v>22103270</v>
      </c>
      <c r="C270" s="231" t="s">
        <v>890</v>
      </c>
      <c r="D270" s="231" t="s">
        <v>72</v>
      </c>
      <c r="E270" s="155">
        <v>20</v>
      </c>
      <c r="F270" s="156">
        <v>19.5</v>
      </c>
      <c r="G270" s="157">
        <v>17</v>
      </c>
      <c r="H270" s="158">
        <v>17</v>
      </c>
      <c r="I270" s="155">
        <v>3.14</v>
      </c>
      <c r="J270" s="157">
        <v>18</v>
      </c>
      <c r="K270" s="155">
        <v>6.72</v>
      </c>
      <c r="L270" s="157">
        <v>12</v>
      </c>
      <c r="M270" s="158">
        <v>15</v>
      </c>
      <c r="N270" s="155">
        <v>52</v>
      </c>
      <c r="O270" s="159">
        <v>66</v>
      </c>
      <c r="P270" s="160">
        <v>0.78787878787878785</v>
      </c>
      <c r="Q270" s="157">
        <v>4</v>
      </c>
      <c r="R270" s="155">
        <v>43.4</v>
      </c>
      <c r="S270" s="157">
        <v>4</v>
      </c>
      <c r="T270" s="158">
        <v>8</v>
      </c>
      <c r="U270" s="161">
        <v>22.26</v>
      </c>
      <c r="V270" s="157">
        <v>6.75</v>
      </c>
      <c r="W270" s="155">
        <v>-13</v>
      </c>
      <c r="X270" s="157">
        <v>0.5</v>
      </c>
      <c r="Y270" s="155">
        <v>8</v>
      </c>
      <c r="Z270" s="157">
        <v>1</v>
      </c>
      <c r="AA270" s="158">
        <v>8.25</v>
      </c>
      <c r="AB270" s="154" t="s">
        <v>157</v>
      </c>
      <c r="AC270" s="157">
        <v>0</v>
      </c>
      <c r="AD270" s="162">
        <v>0</v>
      </c>
      <c r="AE270" s="163">
        <v>9.65</v>
      </c>
      <c r="AF270" s="164">
        <v>9.65</v>
      </c>
      <c r="AG270" s="253">
        <v>459</v>
      </c>
      <c r="AH270" s="165" t="s">
        <v>157</v>
      </c>
      <c r="AI270" s="164" t="s">
        <v>157</v>
      </c>
      <c r="AJ270" s="254">
        <v>599</v>
      </c>
      <c r="AK270" s="166" t="s">
        <v>481</v>
      </c>
    </row>
    <row r="271" spans="1:37" ht="16.5" customHeight="1" thickBot="1" x14ac:dyDescent="0.35">
      <c r="A271" s="190" t="s">
        <v>53</v>
      </c>
      <c r="B271" s="252">
        <v>22103277</v>
      </c>
      <c r="C271" s="228" t="s">
        <v>800</v>
      </c>
      <c r="D271" s="228" t="s">
        <v>801</v>
      </c>
      <c r="E271" s="155">
        <v>16</v>
      </c>
      <c r="F271" s="156">
        <v>17.5</v>
      </c>
      <c r="G271" s="157">
        <v>16</v>
      </c>
      <c r="H271" s="158">
        <v>16</v>
      </c>
      <c r="I271" s="155">
        <v>3.33</v>
      </c>
      <c r="J271" s="157">
        <v>19</v>
      </c>
      <c r="K271" s="155">
        <v>7.24</v>
      </c>
      <c r="L271" s="157">
        <v>14</v>
      </c>
      <c r="M271" s="158">
        <v>16.5</v>
      </c>
      <c r="N271" s="155">
        <v>52</v>
      </c>
      <c r="O271" s="159">
        <v>70</v>
      </c>
      <c r="P271" s="160">
        <v>0.74285714285714288</v>
      </c>
      <c r="Q271" s="157">
        <v>6.5</v>
      </c>
      <c r="R271" s="155">
        <v>42.7</v>
      </c>
      <c r="S271" s="157">
        <v>8</v>
      </c>
      <c r="T271" s="158">
        <v>14.5</v>
      </c>
      <c r="U271" s="161">
        <v>27.5</v>
      </c>
      <c r="V271" s="157">
        <v>5</v>
      </c>
      <c r="W271" s="155">
        <v>7</v>
      </c>
      <c r="X271" s="157">
        <v>3.75</v>
      </c>
      <c r="Y271" s="155">
        <v>1</v>
      </c>
      <c r="Z271" s="157">
        <v>4.5</v>
      </c>
      <c r="AA271" s="158">
        <v>13.25</v>
      </c>
      <c r="AB271" s="154" t="s">
        <v>215</v>
      </c>
      <c r="AC271" s="157" t="s">
        <v>215</v>
      </c>
      <c r="AD271" s="162" t="s">
        <v>215</v>
      </c>
      <c r="AE271" s="163">
        <v>15.0625</v>
      </c>
      <c r="AF271" s="164">
        <v>15.0625</v>
      </c>
      <c r="AG271" s="253">
        <v>3</v>
      </c>
      <c r="AH271" s="165">
        <v>8.4440000000000008</v>
      </c>
      <c r="AI271" s="164">
        <v>8.4440000000000008</v>
      </c>
      <c r="AJ271" s="254">
        <v>274</v>
      </c>
      <c r="AK271" s="166">
        <v>11.753250000000001</v>
      </c>
    </row>
    <row r="272" spans="1:37" ht="16.5" customHeight="1" thickBot="1" x14ac:dyDescent="0.35">
      <c r="A272" s="190" t="s">
        <v>216</v>
      </c>
      <c r="B272" s="252">
        <v>22103342</v>
      </c>
      <c r="C272" s="231" t="s">
        <v>513</v>
      </c>
      <c r="D272" s="231" t="s">
        <v>111</v>
      </c>
      <c r="E272" s="155">
        <v>15</v>
      </c>
      <c r="F272" s="156">
        <v>17</v>
      </c>
      <c r="G272" s="157">
        <v>12</v>
      </c>
      <c r="H272" s="158">
        <v>12</v>
      </c>
      <c r="I272" s="155">
        <v>2.99</v>
      </c>
      <c r="J272" s="157">
        <v>20</v>
      </c>
      <c r="K272" s="155">
        <v>6.56</v>
      </c>
      <c r="L272" s="157">
        <v>13</v>
      </c>
      <c r="M272" s="158">
        <v>16.5</v>
      </c>
      <c r="N272" s="155">
        <v>96</v>
      </c>
      <c r="O272" s="159">
        <v>70</v>
      </c>
      <c r="P272" s="160">
        <v>1.3714285714285714</v>
      </c>
      <c r="Q272" s="157">
        <v>7</v>
      </c>
      <c r="R272" s="155">
        <v>50.8</v>
      </c>
      <c r="S272" s="157">
        <v>5.5</v>
      </c>
      <c r="T272" s="158">
        <v>12.5</v>
      </c>
      <c r="U272" s="161">
        <v>24.4</v>
      </c>
      <c r="V272" s="157">
        <v>5.75</v>
      </c>
      <c r="W272" s="155">
        <v>-20</v>
      </c>
      <c r="X272" s="157">
        <v>0</v>
      </c>
      <c r="Y272" s="155">
        <v>10</v>
      </c>
      <c r="Z272" s="157">
        <v>0</v>
      </c>
      <c r="AA272" s="158">
        <v>5.75</v>
      </c>
      <c r="AB272" s="154">
        <v>45.31</v>
      </c>
      <c r="AC272" s="157">
        <v>7</v>
      </c>
      <c r="AD272" s="162">
        <v>7</v>
      </c>
      <c r="AE272" s="163">
        <v>10.75</v>
      </c>
      <c r="AF272" s="164">
        <v>10.75</v>
      </c>
      <c r="AG272" s="253">
        <v>346</v>
      </c>
      <c r="AH272" s="165">
        <v>10.222</v>
      </c>
      <c r="AI272" s="164">
        <v>10.222</v>
      </c>
      <c r="AJ272" s="254">
        <v>123</v>
      </c>
      <c r="AK272" s="166">
        <v>10.486000000000001</v>
      </c>
    </row>
    <row r="273" spans="1:37" ht="16.5" customHeight="1" thickBot="1" x14ac:dyDescent="0.35">
      <c r="A273" s="190" t="s">
        <v>216</v>
      </c>
      <c r="B273" s="252">
        <v>22103391</v>
      </c>
      <c r="C273" s="234" t="s">
        <v>789</v>
      </c>
      <c r="D273" s="234" t="s">
        <v>113</v>
      </c>
      <c r="E273" s="155">
        <v>18</v>
      </c>
      <c r="F273" s="156">
        <v>18.5</v>
      </c>
      <c r="G273" s="157">
        <v>15</v>
      </c>
      <c r="H273" s="158">
        <v>15</v>
      </c>
      <c r="I273" s="155">
        <v>3.14</v>
      </c>
      <c r="J273" s="157">
        <v>18</v>
      </c>
      <c r="K273" s="155">
        <v>6.68</v>
      </c>
      <c r="L273" s="157">
        <v>12</v>
      </c>
      <c r="M273" s="158">
        <v>15</v>
      </c>
      <c r="N273" s="155">
        <v>52</v>
      </c>
      <c r="O273" s="159">
        <v>57</v>
      </c>
      <c r="P273" s="160">
        <v>0.91228070175438591</v>
      </c>
      <c r="Q273" s="157">
        <v>5</v>
      </c>
      <c r="R273" s="155">
        <v>47.1</v>
      </c>
      <c r="S273" s="157">
        <v>5</v>
      </c>
      <c r="T273" s="158">
        <v>10</v>
      </c>
      <c r="U273" s="161">
        <v>25.25</v>
      </c>
      <c r="V273" s="157">
        <v>5.25</v>
      </c>
      <c r="W273" s="155">
        <v>-3</v>
      </c>
      <c r="X273" s="157">
        <v>1.75</v>
      </c>
      <c r="Y273" s="155">
        <v>10</v>
      </c>
      <c r="Z273" s="157">
        <v>0</v>
      </c>
      <c r="AA273" s="158">
        <v>7</v>
      </c>
      <c r="AB273" s="154">
        <v>38.75</v>
      </c>
      <c r="AC273" s="157">
        <v>11</v>
      </c>
      <c r="AD273" s="162">
        <v>11</v>
      </c>
      <c r="AE273" s="163">
        <v>11.6</v>
      </c>
      <c r="AF273" s="164">
        <v>11.6</v>
      </c>
      <c r="AG273" s="253">
        <v>246</v>
      </c>
      <c r="AH273" s="165">
        <v>5.7779999999999996</v>
      </c>
      <c r="AI273" s="164">
        <v>5.7779999999999996</v>
      </c>
      <c r="AJ273" s="254">
        <v>551</v>
      </c>
      <c r="AK273" s="166">
        <v>8.6890000000000001</v>
      </c>
    </row>
    <row r="274" spans="1:37" ht="16.5" customHeight="1" thickBot="1" x14ac:dyDescent="0.35">
      <c r="A274" s="190" t="s">
        <v>216</v>
      </c>
      <c r="B274" s="252">
        <v>22103438</v>
      </c>
      <c r="C274" s="235" t="s">
        <v>791</v>
      </c>
      <c r="D274" s="235" t="s">
        <v>72</v>
      </c>
      <c r="E274" s="155" t="s">
        <v>157</v>
      </c>
      <c r="F274" s="156" t="s">
        <v>157</v>
      </c>
      <c r="G274" s="157">
        <v>0</v>
      </c>
      <c r="H274" s="158">
        <v>0</v>
      </c>
      <c r="I274" s="155" t="s">
        <v>157</v>
      </c>
      <c r="J274" s="157">
        <v>0</v>
      </c>
      <c r="K274" s="155" t="s">
        <v>157</v>
      </c>
      <c r="L274" s="157">
        <v>0</v>
      </c>
      <c r="M274" s="158">
        <v>0</v>
      </c>
      <c r="N274" s="155" t="s">
        <v>157</v>
      </c>
      <c r="O274" s="159" t="s">
        <v>157</v>
      </c>
      <c r="P274" s="160" t="s">
        <v>480</v>
      </c>
      <c r="Q274" s="157">
        <v>0</v>
      </c>
      <c r="R274" s="155" t="s">
        <v>157</v>
      </c>
      <c r="S274" s="157">
        <v>0</v>
      </c>
      <c r="T274" s="158">
        <v>0</v>
      </c>
      <c r="U274" s="161" t="s">
        <v>157</v>
      </c>
      <c r="V274" s="157">
        <v>0</v>
      </c>
      <c r="W274" s="155" t="s">
        <v>157</v>
      </c>
      <c r="X274" s="157">
        <v>0</v>
      </c>
      <c r="Y274" s="155" t="s">
        <v>157</v>
      </c>
      <c r="Z274" s="157">
        <v>0</v>
      </c>
      <c r="AA274" s="158">
        <v>0</v>
      </c>
      <c r="AB274" s="154" t="s">
        <v>157</v>
      </c>
      <c r="AC274" s="157">
        <v>0</v>
      </c>
      <c r="AD274" s="162">
        <v>0</v>
      </c>
      <c r="AE274" s="163">
        <v>0</v>
      </c>
      <c r="AF274" s="164">
        <v>0</v>
      </c>
      <c r="AG274" s="253">
        <v>621</v>
      </c>
      <c r="AH274" s="165" t="s">
        <v>157</v>
      </c>
      <c r="AI274" s="164" t="s">
        <v>157</v>
      </c>
      <c r="AJ274" s="254">
        <v>599</v>
      </c>
      <c r="AK274" s="166" t="s">
        <v>481</v>
      </c>
    </row>
    <row r="275" spans="1:37" ht="16.5" customHeight="1" thickBot="1" x14ac:dyDescent="0.35">
      <c r="A275" s="190" t="s">
        <v>53</v>
      </c>
      <c r="B275" s="252">
        <v>22103538</v>
      </c>
      <c r="C275" s="233" t="s">
        <v>969</v>
      </c>
      <c r="D275" s="233" t="s">
        <v>105</v>
      </c>
      <c r="E275" s="155">
        <v>9</v>
      </c>
      <c r="F275" s="156">
        <v>14</v>
      </c>
      <c r="G275" s="157">
        <v>9</v>
      </c>
      <c r="H275" s="158">
        <v>9</v>
      </c>
      <c r="I275" s="155">
        <v>3.68</v>
      </c>
      <c r="J275" s="157">
        <v>13</v>
      </c>
      <c r="K275" s="155">
        <v>8.1999999999999993</v>
      </c>
      <c r="L275" s="157">
        <v>7</v>
      </c>
      <c r="M275" s="158">
        <v>10</v>
      </c>
      <c r="N275" s="155">
        <v>20</v>
      </c>
      <c r="O275" s="159">
        <v>53</v>
      </c>
      <c r="P275" s="160">
        <v>0.37735849056603776</v>
      </c>
      <c r="Q275" s="157">
        <v>3.5</v>
      </c>
      <c r="R275" s="155">
        <v>26.9</v>
      </c>
      <c r="S275" s="157">
        <v>4</v>
      </c>
      <c r="T275" s="158">
        <v>7.5</v>
      </c>
      <c r="U275" s="161">
        <v>29.45</v>
      </c>
      <c r="V275" s="157">
        <v>4.25</v>
      </c>
      <c r="W275" s="155">
        <v>0</v>
      </c>
      <c r="X275" s="157">
        <v>2.5</v>
      </c>
      <c r="Y275" s="155">
        <v>5</v>
      </c>
      <c r="Z275" s="157">
        <v>2.5</v>
      </c>
      <c r="AA275" s="158">
        <v>9.25</v>
      </c>
      <c r="AB275" s="154">
        <v>37.82</v>
      </c>
      <c r="AC275" s="157">
        <v>15</v>
      </c>
      <c r="AD275" s="162">
        <v>15</v>
      </c>
      <c r="AE275" s="163">
        <v>10.15</v>
      </c>
      <c r="AF275" s="164">
        <v>10.15</v>
      </c>
      <c r="AG275" s="253">
        <v>413</v>
      </c>
      <c r="AH275" s="165">
        <v>6.6669999999999998</v>
      </c>
      <c r="AI275" s="164">
        <v>6.6669999999999998</v>
      </c>
      <c r="AJ275" s="254">
        <v>483</v>
      </c>
      <c r="AK275" s="166">
        <v>8.4085000000000001</v>
      </c>
    </row>
    <row r="276" spans="1:37" ht="16.5" customHeight="1" thickBot="1" x14ac:dyDescent="0.35">
      <c r="A276" s="190" t="s">
        <v>216</v>
      </c>
      <c r="B276" s="252">
        <v>22103564</v>
      </c>
      <c r="C276" s="236" t="s">
        <v>1078</v>
      </c>
      <c r="D276" s="236" t="s">
        <v>146</v>
      </c>
      <c r="E276" s="155">
        <v>15</v>
      </c>
      <c r="F276" s="156">
        <v>17</v>
      </c>
      <c r="G276" s="157">
        <v>12</v>
      </c>
      <c r="H276" s="158">
        <v>12</v>
      </c>
      <c r="I276" s="155">
        <v>3.05</v>
      </c>
      <c r="J276" s="157">
        <v>19</v>
      </c>
      <c r="K276" s="155">
        <v>6.87</v>
      </c>
      <c r="L276" s="157">
        <v>11</v>
      </c>
      <c r="M276" s="158">
        <v>15</v>
      </c>
      <c r="N276" s="155">
        <v>49</v>
      </c>
      <c r="O276" s="159">
        <v>62</v>
      </c>
      <c r="P276" s="160">
        <v>0.79032258064516125</v>
      </c>
      <c r="Q276" s="157">
        <v>4</v>
      </c>
      <c r="R276" s="155">
        <v>54.4</v>
      </c>
      <c r="S276" s="157">
        <v>6.5</v>
      </c>
      <c r="T276" s="158">
        <v>10.5</v>
      </c>
      <c r="U276" s="161">
        <v>23.37</v>
      </c>
      <c r="V276" s="157">
        <v>6.25</v>
      </c>
      <c r="W276" s="155">
        <v>1</v>
      </c>
      <c r="X276" s="157">
        <v>2.75</v>
      </c>
      <c r="Y276" s="155">
        <v>4</v>
      </c>
      <c r="Z276" s="157">
        <v>3</v>
      </c>
      <c r="AA276" s="158">
        <v>12</v>
      </c>
      <c r="AB276" s="154">
        <v>40.72</v>
      </c>
      <c r="AC276" s="157">
        <v>10</v>
      </c>
      <c r="AD276" s="162">
        <v>10</v>
      </c>
      <c r="AE276" s="163">
        <v>11.9</v>
      </c>
      <c r="AF276" s="164">
        <v>11.9</v>
      </c>
      <c r="AG276" s="253">
        <v>206</v>
      </c>
      <c r="AH276" s="165">
        <v>12</v>
      </c>
      <c r="AI276" s="164">
        <v>12</v>
      </c>
      <c r="AJ276" s="254">
        <v>31</v>
      </c>
      <c r="AK276" s="166">
        <v>11.95</v>
      </c>
    </row>
    <row r="277" spans="1:37" ht="16.5" customHeight="1" thickBot="1" x14ac:dyDescent="0.35">
      <c r="A277" s="190" t="s">
        <v>216</v>
      </c>
      <c r="B277" s="252">
        <v>22103595</v>
      </c>
      <c r="C277" s="234" t="s">
        <v>518</v>
      </c>
      <c r="D277" s="234" t="s">
        <v>519</v>
      </c>
      <c r="E277" s="155">
        <v>15</v>
      </c>
      <c r="F277" s="156">
        <v>17</v>
      </c>
      <c r="G277" s="157">
        <v>12</v>
      </c>
      <c r="H277" s="158">
        <v>12</v>
      </c>
      <c r="I277" s="155">
        <v>3.27</v>
      </c>
      <c r="J277" s="157">
        <v>16</v>
      </c>
      <c r="K277" s="155">
        <v>7.09</v>
      </c>
      <c r="L277" s="157">
        <v>9</v>
      </c>
      <c r="M277" s="158">
        <v>12.5</v>
      </c>
      <c r="N277" s="155">
        <v>62</v>
      </c>
      <c r="O277" s="159">
        <v>69</v>
      </c>
      <c r="P277" s="160">
        <v>0.89855072463768115</v>
      </c>
      <c r="Q277" s="157">
        <v>4.5</v>
      </c>
      <c r="R277" s="155">
        <v>37.4</v>
      </c>
      <c r="S277" s="157">
        <v>2.5</v>
      </c>
      <c r="T277" s="158">
        <v>7</v>
      </c>
      <c r="U277" s="161">
        <v>27</v>
      </c>
      <c r="V277" s="157">
        <v>4.25</v>
      </c>
      <c r="W277" s="155">
        <v>-24</v>
      </c>
      <c r="X277" s="157">
        <v>0</v>
      </c>
      <c r="Y277" s="155">
        <v>9</v>
      </c>
      <c r="Z277" s="157">
        <v>0.5</v>
      </c>
      <c r="AA277" s="158">
        <v>4.75</v>
      </c>
      <c r="AB277" s="154">
        <v>38.1</v>
      </c>
      <c r="AC277" s="157">
        <v>11</v>
      </c>
      <c r="AD277" s="162">
        <v>11</v>
      </c>
      <c r="AE277" s="163">
        <v>9.4499999999999993</v>
      </c>
      <c r="AF277" s="164">
        <v>9.4499999999999993</v>
      </c>
      <c r="AG277" s="253">
        <v>480</v>
      </c>
      <c r="AH277" s="165">
        <v>8.4440000000000008</v>
      </c>
      <c r="AI277" s="164">
        <v>8.4440000000000008</v>
      </c>
      <c r="AJ277" s="254">
        <v>274</v>
      </c>
      <c r="AK277" s="166">
        <v>8.9469999999999992</v>
      </c>
    </row>
    <row r="278" spans="1:37" ht="16.5" customHeight="1" thickBot="1" x14ac:dyDescent="0.35">
      <c r="A278" s="190" t="s">
        <v>216</v>
      </c>
      <c r="B278" s="252">
        <v>22103676</v>
      </c>
      <c r="C278" s="245" t="s">
        <v>186</v>
      </c>
      <c r="D278" s="245" t="s">
        <v>32</v>
      </c>
      <c r="E278" s="155">
        <v>17</v>
      </c>
      <c r="F278" s="156">
        <v>18</v>
      </c>
      <c r="G278" s="157">
        <v>14</v>
      </c>
      <c r="H278" s="158">
        <v>14</v>
      </c>
      <c r="I278" s="155">
        <v>3.25</v>
      </c>
      <c r="J278" s="157">
        <v>16</v>
      </c>
      <c r="K278" s="155">
        <v>7</v>
      </c>
      <c r="L278" s="157">
        <v>10</v>
      </c>
      <c r="M278" s="158">
        <v>13</v>
      </c>
      <c r="N278" s="155">
        <v>65</v>
      </c>
      <c r="O278" s="159">
        <v>69</v>
      </c>
      <c r="P278" s="160">
        <v>0.94202898550724634</v>
      </c>
      <c r="Q278" s="157">
        <v>5</v>
      </c>
      <c r="R278" s="155">
        <v>37.9</v>
      </c>
      <c r="S278" s="157">
        <v>2.5</v>
      </c>
      <c r="T278" s="158">
        <v>7.5</v>
      </c>
      <c r="U278" s="161">
        <v>24.7</v>
      </c>
      <c r="V278" s="157">
        <v>5.5</v>
      </c>
      <c r="W278" s="155">
        <v>-3</v>
      </c>
      <c r="X278" s="157">
        <v>1.75</v>
      </c>
      <c r="Y278" s="155">
        <v>10</v>
      </c>
      <c r="Z278" s="157">
        <v>0</v>
      </c>
      <c r="AA278" s="158">
        <v>7.25</v>
      </c>
      <c r="AB278" s="154">
        <v>39.46</v>
      </c>
      <c r="AC278" s="157">
        <v>11</v>
      </c>
      <c r="AD278" s="162">
        <v>11</v>
      </c>
      <c r="AE278" s="163">
        <v>10.55</v>
      </c>
      <c r="AF278" s="164">
        <v>10.55</v>
      </c>
      <c r="AG278" s="253">
        <v>373</v>
      </c>
      <c r="AH278" s="165">
        <v>10.667</v>
      </c>
      <c r="AI278" s="164">
        <v>10.667</v>
      </c>
      <c r="AJ278" s="254">
        <v>85</v>
      </c>
      <c r="AK278" s="166">
        <v>10.608499999999999</v>
      </c>
    </row>
    <row r="279" spans="1:37" ht="16.5" customHeight="1" thickBot="1" x14ac:dyDescent="0.35">
      <c r="A279" s="190" t="s">
        <v>216</v>
      </c>
      <c r="B279" s="252">
        <v>22103696</v>
      </c>
      <c r="C279" s="233" t="s">
        <v>983</v>
      </c>
      <c r="D279" s="233" t="s">
        <v>72</v>
      </c>
      <c r="E279" s="155">
        <v>18</v>
      </c>
      <c r="F279" s="156">
        <v>18.5</v>
      </c>
      <c r="G279" s="157">
        <v>15</v>
      </c>
      <c r="H279" s="158">
        <v>15</v>
      </c>
      <c r="I279" s="155">
        <v>3</v>
      </c>
      <c r="J279" s="157">
        <v>20</v>
      </c>
      <c r="K279" s="155">
        <v>6.37</v>
      </c>
      <c r="L279" s="157">
        <v>14</v>
      </c>
      <c r="M279" s="158">
        <v>17</v>
      </c>
      <c r="N279" s="155">
        <v>90</v>
      </c>
      <c r="O279" s="159">
        <v>74</v>
      </c>
      <c r="P279" s="160">
        <v>1.2162162162162162</v>
      </c>
      <c r="Q279" s="157">
        <v>6.5</v>
      </c>
      <c r="R279" s="155">
        <v>52.4</v>
      </c>
      <c r="S279" s="157">
        <v>6</v>
      </c>
      <c r="T279" s="158">
        <v>12.5</v>
      </c>
      <c r="U279" s="161">
        <v>23.6</v>
      </c>
      <c r="V279" s="157">
        <v>6</v>
      </c>
      <c r="W279" s="155">
        <v>-1</v>
      </c>
      <c r="X279" s="157">
        <v>2.25</v>
      </c>
      <c r="Y279" s="155">
        <v>0</v>
      </c>
      <c r="Z279" s="157">
        <v>5</v>
      </c>
      <c r="AA279" s="158">
        <v>13.25</v>
      </c>
      <c r="AB279" s="154" t="s">
        <v>215</v>
      </c>
      <c r="AC279" s="157" t="s">
        <v>215</v>
      </c>
      <c r="AD279" s="162" t="s">
        <v>215</v>
      </c>
      <c r="AE279" s="163">
        <v>14.4375</v>
      </c>
      <c r="AF279" s="164">
        <v>14.4375</v>
      </c>
      <c r="AG279" s="253">
        <v>11</v>
      </c>
      <c r="AH279" s="165">
        <v>13.78</v>
      </c>
      <c r="AI279" s="164">
        <v>13.78</v>
      </c>
      <c r="AJ279" s="254">
        <v>7</v>
      </c>
      <c r="AK279" s="166">
        <v>14.108750000000001</v>
      </c>
    </row>
    <row r="280" spans="1:37" ht="16.5" customHeight="1" thickBot="1" x14ac:dyDescent="0.35">
      <c r="A280" s="190" t="s">
        <v>53</v>
      </c>
      <c r="B280" s="252">
        <v>22103727</v>
      </c>
      <c r="C280" s="230" t="s">
        <v>393</v>
      </c>
      <c r="D280" s="230" t="s">
        <v>76</v>
      </c>
      <c r="E280" s="155">
        <v>13</v>
      </c>
      <c r="F280" s="156">
        <v>16</v>
      </c>
      <c r="G280" s="157">
        <v>13</v>
      </c>
      <c r="H280" s="158">
        <v>13</v>
      </c>
      <c r="I280" s="155">
        <v>3.69</v>
      </c>
      <c r="J280" s="157">
        <v>13</v>
      </c>
      <c r="K280" s="155">
        <v>8.2100000000000009</v>
      </c>
      <c r="L280" s="157">
        <v>7</v>
      </c>
      <c r="M280" s="158">
        <v>10</v>
      </c>
      <c r="N280" s="155">
        <v>40</v>
      </c>
      <c r="O280" s="159">
        <v>64</v>
      </c>
      <c r="P280" s="160">
        <v>0.625</v>
      </c>
      <c r="Q280" s="157">
        <v>6</v>
      </c>
      <c r="R280" s="155">
        <v>22.7</v>
      </c>
      <c r="S280" s="157">
        <v>3</v>
      </c>
      <c r="T280" s="158">
        <v>9</v>
      </c>
      <c r="U280" s="161">
        <v>29.8</v>
      </c>
      <c r="V280" s="157">
        <v>4</v>
      </c>
      <c r="W280" s="155">
        <v>4</v>
      </c>
      <c r="X280" s="157">
        <v>3.25</v>
      </c>
      <c r="Y280" s="155">
        <v>7</v>
      </c>
      <c r="Z280" s="157">
        <v>1.5</v>
      </c>
      <c r="AA280" s="158">
        <v>8.75</v>
      </c>
      <c r="AB280" s="154">
        <v>59.65</v>
      </c>
      <c r="AC280" s="157">
        <v>5</v>
      </c>
      <c r="AD280" s="162">
        <v>5</v>
      </c>
      <c r="AE280" s="163">
        <v>9.15</v>
      </c>
      <c r="AF280" s="164">
        <v>9.15</v>
      </c>
      <c r="AG280" s="253">
        <v>503</v>
      </c>
      <c r="AH280" s="165">
        <v>7.556</v>
      </c>
      <c r="AI280" s="164">
        <v>7.556</v>
      </c>
      <c r="AJ280" s="254">
        <v>384</v>
      </c>
      <c r="AK280" s="166">
        <v>8.3529999999999998</v>
      </c>
    </row>
    <row r="281" spans="1:37" ht="16.5" customHeight="1" thickBot="1" x14ac:dyDescent="0.35">
      <c r="A281" s="190" t="s">
        <v>53</v>
      </c>
      <c r="B281" s="252">
        <v>22103738</v>
      </c>
      <c r="C281" s="245" t="s">
        <v>986</v>
      </c>
      <c r="D281" s="245" t="s">
        <v>398</v>
      </c>
      <c r="E281" s="155">
        <v>10</v>
      </c>
      <c r="F281" s="156">
        <v>14.5</v>
      </c>
      <c r="G281" s="157">
        <v>10</v>
      </c>
      <c r="H281" s="158">
        <v>10</v>
      </c>
      <c r="I281" s="155">
        <v>4.04</v>
      </c>
      <c r="J281" s="157">
        <v>7</v>
      </c>
      <c r="K281" s="155">
        <v>8.7799999999999994</v>
      </c>
      <c r="L281" s="157">
        <v>3</v>
      </c>
      <c r="M281" s="158">
        <v>5</v>
      </c>
      <c r="N281" s="155">
        <v>23.5</v>
      </c>
      <c r="O281" s="159">
        <v>60</v>
      </c>
      <c r="P281" s="160">
        <v>0.39166666666666666</v>
      </c>
      <c r="Q281" s="157">
        <v>3.5</v>
      </c>
      <c r="R281" s="155">
        <v>23.7</v>
      </c>
      <c r="S281" s="157">
        <v>3</v>
      </c>
      <c r="T281" s="158">
        <v>6.5</v>
      </c>
      <c r="U281" s="161">
        <v>29.95</v>
      </c>
      <c r="V281" s="157">
        <v>4</v>
      </c>
      <c r="W281" s="155">
        <v>-7</v>
      </c>
      <c r="X281" s="157">
        <v>1.25</v>
      </c>
      <c r="Y281" s="155">
        <v>9</v>
      </c>
      <c r="Z281" s="157">
        <v>0.5</v>
      </c>
      <c r="AA281" s="158">
        <v>5.75</v>
      </c>
      <c r="AB281" s="154" t="s">
        <v>157</v>
      </c>
      <c r="AC281" s="157">
        <v>0</v>
      </c>
      <c r="AD281" s="162">
        <v>0</v>
      </c>
      <c r="AE281" s="163">
        <v>5.45</v>
      </c>
      <c r="AF281" s="164">
        <v>5.45</v>
      </c>
      <c r="AG281" s="253">
        <v>613</v>
      </c>
      <c r="AH281" s="165" t="s">
        <v>157</v>
      </c>
      <c r="AI281" s="164" t="s">
        <v>157</v>
      </c>
      <c r="AJ281" s="254">
        <v>599</v>
      </c>
      <c r="AK281" s="166" t="s">
        <v>481</v>
      </c>
    </row>
    <row r="282" spans="1:37" ht="16.5" customHeight="1" thickBot="1" x14ac:dyDescent="0.35">
      <c r="A282" s="190" t="s">
        <v>216</v>
      </c>
      <c r="B282" s="252">
        <v>22103793</v>
      </c>
      <c r="C282" s="234" t="s">
        <v>534</v>
      </c>
      <c r="D282" s="234" t="s">
        <v>387</v>
      </c>
      <c r="E282" s="155">
        <v>18</v>
      </c>
      <c r="F282" s="156">
        <v>18.5</v>
      </c>
      <c r="G282" s="157">
        <v>15</v>
      </c>
      <c r="H282" s="158">
        <v>15</v>
      </c>
      <c r="I282" s="155">
        <v>3.17</v>
      </c>
      <c r="J282" s="157">
        <v>17</v>
      </c>
      <c r="K282" s="155">
        <v>6.91</v>
      </c>
      <c r="L282" s="157">
        <v>10</v>
      </c>
      <c r="M282" s="158">
        <v>13.5</v>
      </c>
      <c r="N282" s="155">
        <v>87</v>
      </c>
      <c r="O282" s="159">
        <v>84</v>
      </c>
      <c r="P282" s="160">
        <v>1.0357142857142858</v>
      </c>
      <c r="Q282" s="157">
        <v>5.5</v>
      </c>
      <c r="R282" s="155">
        <v>44.1</v>
      </c>
      <c r="S282" s="157">
        <v>4</v>
      </c>
      <c r="T282" s="158">
        <v>9.5</v>
      </c>
      <c r="U282" s="161">
        <v>24.6</v>
      </c>
      <c r="V282" s="157">
        <v>5.5</v>
      </c>
      <c r="W282" s="155">
        <v>-18</v>
      </c>
      <c r="X282" s="157">
        <v>0</v>
      </c>
      <c r="Y282" s="155">
        <v>0</v>
      </c>
      <c r="Z282" s="157">
        <v>5</v>
      </c>
      <c r="AA282" s="158">
        <v>10.5</v>
      </c>
      <c r="AB282" s="154">
        <v>39.08</v>
      </c>
      <c r="AC282" s="157">
        <v>11</v>
      </c>
      <c r="AD282" s="162">
        <v>11</v>
      </c>
      <c r="AE282" s="163">
        <v>11.9</v>
      </c>
      <c r="AF282" s="164">
        <v>11.9</v>
      </c>
      <c r="AG282" s="253">
        <v>206</v>
      </c>
      <c r="AH282" s="165">
        <v>7.556</v>
      </c>
      <c r="AI282" s="164">
        <v>7.556</v>
      </c>
      <c r="AJ282" s="254">
        <v>384</v>
      </c>
      <c r="AK282" s="166">
        <v>9.7279999999999998</v>
      </c>
    </row>
    <row r="283" spans="1:37" ht="16.5" customHeight="1" thickBot="1" x14ac:dyDescent="0.35">
      <c r="A283" s="190" t="s">
        <v>53</v>
      </c>
      <c r="B283" s="252">
        <v>22103794</v>
      </c>
      <c r="C283" s="230" t="s">
        <v>1079</v>
      </c>
      <c r="D283" s="230" t="s">
        <v>1080</v>
      </c>
      <c r="E283" s="155">
        <v>11</v>
      </c>
      <c r="F283" s="156">
        <v>15</v>
      </c>
      <c r="G283" s="157">
        <v>11</v>
      </c>
      <c r="H283" s="158">
        <v>11</v>
      </c>
      <c r="I283" s="155">
        <v>3.78</v>
      </c>
      <c r="J283" s="157">
        <v>12</v>
      </c>
      <c r="K283" s="155">
        <v>8.4499999999999993</v>
      </c>
      <c r="L283" s="157">
        <v>6</v>
      </c>
      <c r="M283" s="158">
        <v>9</v>
      </c>
      <c r="N283" s="155">
        <v>26.5</v>
      </c>
      <c r="O283" s="159">
        <v>55</v>
      </c>
      <c r="P283" s="160">
        <v>0.48181818181818181</v>
      </c>
      <c r="Q283" s="157">
        <v>4.5</v>
      </c>
      <c r="R283" s="155">
        <v>31</v>
      </c>
      <c r="S283" s="157">
        <v>5</v>
      </c>
      <c r="T283" s="158">
        <v>9.5</v>
      </c>
      <c r="U283" s="161">
        <v>26.3</v>
      </c>
      <c r="V283" s="157">
        <v>5.75</v>
      </c>
      <c r="W283" s="155">
        <v>0</v>
      </c>
      <c r="X283" s="157">
        <v>2.5</v>
      </c>
      <c r="Y283" s="155">
        <v>5</v>
      </c>
      <c r="Z283" s="157">
        <v>2.5</v>
      </c>
      <c r="AA283" s="158">
        <v>10.75</v>
      </c>
      <c r="AB283" s="154">
        <v>49.82</v>
      </c>
      <c r="AC283" s="157">
        <v>9</v>
      </c>
      <c r="AD283" s="162">
        <v>9</v>
      </c>
      <c r="AE283" s="163">
        <v>9.85</v>
      </c>
      <c r="AF283" s="164">
        <v>9.85</v>
      </c>
      <c r="AG283" s="253">
        <v>445</v>
      </c>
      <c r="AH283" s="165">
        <v>10.667</v>
      </c>
      <c r="AI283" s="164">
        <v>10.667</v>
      </c>
      <c r="AJ283" s="254">
        <v>85</v>
      </c>
      <c r="AK283" s="166">
        <v>10.2585</v>
      </c>
    </row>
    <row r="284" spans="1:37" ht="16.5" customHeight="1" thickBot="1" x14ac:dyDescent="0.35">
      <c r="A284" s="190" t="s">
        <v>216</v>
      </c>
      <c r="B284" s="252">
        <v>22103812</v>
      </c>
      <c r="C284" s="233" t="s">
        <v>643</v>
      </c>
      <c r="D284" s="233" t="s">
        <v>645</v>
      </c>
      <c r="E284" s="155">
        <v>19</v>
      </c>
      <c r="F284" s="156">
        <v>19</v>
      </c>
      <c r="G284" s="157">
        <v>16</v>
      </c>
      <c r="H284" s="158">
        <v>16</v>
      </c>
      <c r="I284" s="155">
        <v>3.2</v>
      </c>
      <c r="J284" s="157">
        <v>17</v>
      </c>
      <c r="K284" s="155">
        <v>6.78</v>
      </c>
      <c r="L284" s="157">
        <v>11</v>
      </c>
      <c r="M284" s="158">
        <v>14</v>
      </c>
      <c r="N284" s="155">
        <v>79</v>
      </c>
      <c r="O284" s="159">
        <v>90</v>
      </c>
      <c r="P284" s="160">
        <v>0.87777777777777777</v>
      </c>
      <c r="Q284" s="157">
        <v>4.5</v>
      </c>
      <c r="R284" s="155">
        <v>40</v>
      </c>
      <c r="S284" s="157">
        <v>3</v>
      </c>
      <c r="T284" s="158">
        <v>7.5</v>
      </c>
      <c r="U284" s="161">
        <v>24.2</v>
      </c>
      <c r="V284" s="157">
        <v>5.75</v>
      </c>
      <c r="W284" s="155">
        <v>-19</v>
      </c>
      <c r="X284" s="157">
        <v>0</v>
      </c>
      <c r="Y284" s="155">
        <v>4</v>
      </c>
      <c r="Z284" s="157">
        <v>3</v>
      </c>
      <c r="AA284" s="158">
        <v>8.75</v>
      </c>
      <c r="AB284" s="154">
        <v>36.65</v>
      </c>
      <c r="AC284" s="157">
        <v>12</v>
      </c>
      <c r="AD284" s="162">
        <v>12</v>
      </c>
      <c r="AE284" s="163">
        <v>11.65</v>
      </c>
      <c r="AF284" s="164">
        <v>11.65</v>
      </c>
      <c r="AG284" s="253">
        <v>239</v>
      </c>
      <c r="AH284" s="165">
        <v>7.1109999999999998</v>
      </c>
      <c r="AI284" s="164">
        <v>7.1109999999999998</v>
      </c>
      <c r="AJ284" s="254">
        <v>430</v>
      </c>
      <c r="AK284" s="166">
        <v>9.3804999999999996</v>
      </c>
    </row>
    <row r="285" spans="1:37" ht="16.5" customHeight="1" thickBot="1" x14ac:dyDescent="0.35">
      <c r="A285" s="190" t="s">
        <v>216</v>
      </c>
      <c r="B285" s="252">
        <v>22103880</v>
      </c>
      <c r="C285" s="232" t="s">
        <v>1103</v>
      </c>
      <c r="D285" s="232" t="s">
        <v>70</v>
      </c>
      <c r="E285" s="155">
        <v>17</v>
      </c>
      <c r="F285" s="156">
        <v>18</v>
      </c>
      <c r="G285" s="157">
        <v>14</v>
      </c>
      <c r="H285" s="158">
        <v>14</v>
      </c>
      <c r="I285" s="155">
        <v>3.16</v>
      </c>
      <c r="J285" s="157">
        <v>18</v>
      </c>
      <c r="K285" s="155">
        <v>6.76</v>
      </c>
      <c r="L285" s="157">
        <v>11</v>
      </c>
      <c r="M285" s="158">
        <v>14.5</v>
      </c>
      <c r="N285" s="155">
        <v>43.5</v>
      </c>
      <c r="O285" s="159">
        <v>51</v>
      </c>
      <c r="P285" s="160">
        <v>0.8529411764705882</v>
      </c>
      <c r="Q285" s="157">
        <v>4.5</v>
      </c>
      <c r="R285" s="155">
        <v>45.6</v>
      </c>
      <c r="S285" s="157">
        <v>4.5</v>
      </c>
      <c r="T285" s="158">
        <v>9</v>
      </c>
      <c r="U285" s="161">
        <v>24.8</v>
      </c>
      <c r="V285" s="157">
        <v>5.5</v>
      </c>
      <c r="W285" s="155">
        <v>-8</v>
      </c>
      <c r="X285" s="157">
        <v>1</v>
      </c>
      <c r="Y285" s="155">
        <v>4</v>
      </c>
      <c r="Z285" s="157">
        <v>3</v>
      </c>
      <c r="AA285" s="158">
        <v>9.5</v>
      </c>
      <c r="AB285" s="154">
        <v>38.33</v>
      </c>
      <c r="AC285" s="157">
        <v>11</v>
      </c>
      <c r="AD285" s="162">
        <v>11</v>
      </c>
      <c r="AE285" s="163">
        <v>11.6</v>
      </c>
      <c r="AF285" s="164">
        <v>11.6</v>
      </c>
      <c r="AG285" s="253">
        <v>246</v>
      </c>
      <c r="AH285" s="165">
        <v>10.222</v>
      </c>
      <c r="AI285" s="164">
        <v>10.222</v>
      </c>
      <c r="AJ285" s="254">
        <v>123</v>
      </c>
      <c r="AK285" s="166">
        <v>10.911</v>
      </c>
    </row>
    <row r="286" spans="1:37" ht="16.5" customHeight="1" thickBot="1" x14ac:dyDescent="0.35">
      <c r="A286" s="190" t="s">
        <v>216</v>
      </c>
      <c r="B286" s="252">
        <v>22103920</v>
      </c>
      <c r="C286" s="232" t="s">
        <v>545</v>
      </c>
      <c r="D286" s="232" t="s">
        <v>206</v>
      </c>
      <c r="E286" s="155">
        <v>19</v>
      </c>
      <c r="F286" s="156">
        <v>19</v>
      </c>
      <c r="G286" s="157">
        <v>16</v>
      </c>
      <c r="H286" s="158">
        <v>16</v>
      </c>
      <c r="I286" s="155">
        <v>3.29</v>
      </c>
      <c r="J286" s="157">
        <v>15</v>
      </c>
      <c r="K286" s="155">
        <v>7.06</v>
      </c>
      <c r="L286" s="157">
        <v>9</v>
      </c>
      <c r="M286" s="158">
        <v>12</v>
      </c>
      <c r="N286" s="155">
        <v>99</v>
      </c>
      <c r="O286" s="159">
        <v>81</v>
      </c>
      <c r="P286" s="160">
        <v>1.2222222222222223</v>
      </c>
      <c r="Q286" s="157">
        <v>6.5</v>
      </c>
      <c r="R286" s="155">
        <v>39.4</v>
      </c>
      <c r="S286" s="157">
        <v>3</v>
      </c>
      <c r="T286" s="158">
        <v>9.5</v>
      </c>
      <c r="U286" s="161">
        <v>25.22</v>
      </c>
      <c r="V286" s="157">
        <v>5.25</v>
      </c>
      <c r="W286" s="155">
        <v>-24</v>
      </c>
      <c r="X286" s="157">
        <v>0</v>
      </c>
      <c r="Y286" s="155">
        <v>9</v>
      </c>
      <c r="Z286" s="157">
        <v>0.5</v>
      </c>
      <c r="AA286" s="158">
        <v>5.75</v>
      </c>
      <c r="AB286" s="154" t="s">
        <v>215</v>
      </c>
      <c r="AC286" s="157" t="s">
        <v>215</v>
      </c>
      <c r="AD286" s="162" t="s">
        <v>215</v>
      </c>
      <c r="AE286" s="163">
        <v>10.8125</v>
      </c>
      <c r="AF286" s="164">
        <v>10.8125</v>
      </c>
      <c r="AG286" s="253">
        <v>340</v>
      </c>
      <c r="AH286" s="165">
        <v>8</v>
      </c>
      <c r="AI286" s="164">
        <v>8</v>
      </c>
      <c r="AJ286" s="254">
        <v>331</v>
      </c>
      <c r="AK286" s="166">
        <v>9.40625</v>
      </c>
    </row>
    <row r="287" spans="1:37" ht="16.5" customHeight="1" thickBot="1" x14ac:dyDescent="0.35">
      <c r="A287" s="190" t="s">
        <v>53</v>
      </c>
      <c r="B287" s="252">
        <v>22103955</v>
      </c>
      <c r="C287" s="229" t="s">
        <v>1125</v>
      </c>
      <c r="D287" s="229" t="s">
        <v>973</v>
      </c>
      <c r="E287" s="155" t="s">
        <v>157</v>
      </c>
      <c r="F287" s="156" t="s">
        <v>157</v>
      </c>
      <c r="G287" s="157">
        <v>0</v>
      </c>
      <c r="H287" s="158">
        <v>0</v>
      </c>
      <c r="I287" s="155" t="s">
        <v>157</v>
      </c>
      <c r="J287" s="157">
        <v>0</v>
      </c>
      <c r="K287" s="155" t="s">
        <v>157</v>
      </c>
      <c r="L287" s="157">
        <v>0</v>
      </c>
      <c r="M287" s="158">
        <v>0</v>
      </c>
      <c r="N287" s="155" t="s">
        <v>157</v>
      </c>
      <c r="O287" s="159" t="s">
        <v>157</v>
      </c>
      <c r="P287" s="160" t="s">
        <v>480</v>
      </c>
      <c r="Q287" s="157">
        <v>0</v>
      </c>
      <c r="R287" s="155" t="s">
        <v>157</v>
      </c>
      <c r="S287" s="157">
        <v>0</v>
      </c>
      <c r="T287" s="158">
        <v>0</v>
      </c>
      <c r="U287" s="161" t="s">
        <v>157</v>
      </c>
      <c r="V287" s="157">
        <v>0</v>
      </c>
      <c r="W287" s="155" t="s">
        <v>157</v>
      </c>
      <c r="X287" s="157">
        <v>0</v>
      </c>
      <c r="Y287" s="155" t="s">
        <v>157</v>
      </c>
      <c r="Z287" s="157">
        <v>0</v>
      </c>
      <c r="AA287" s="158">
        <v>0</v>
      </c>
      <c r="AB287" s="154" t="s">
        <v>157</v>
      </c>
      <c r="AC287" s="157">
        <v>0</v>
      </c>
      <c r="AD287" s="162">
        <v>0</v>
      </c>
      <c r="AE287" s="163">
        <v>0</v>
      </c>
      <c r="AF287" s="164">
        <v>0</v>
      </c>
      <c r="AG287" s="253">
        <v>621</v>
      </c>
      <c r="AH287" s="165" t="s">
        <v>157</v>
      </c>
      <c r="AI287" s="164" t="s">
        <v>157</v>
      </c>
      <c r="AJ287" s="254">
        <v>599</v>
      </c>
      <c r="AK287" s="166" t="s">
        <v>481</v>
      </c>
    </row>
    <row r="288" spans="1:37" ht="16.5" customHeight="1" thickBot="1" x14ac:dyDescent="0.35">
      <c r="A288" s="190" t="s">
        <v>216</v>
      </c>
      <c r="B288" s="252">
        <v>22104014</v>
      </c>
      <c r="C288" s="228" t="s">
        <v>615</v>
      </c>
      <c r="D288" s="228" t="s">
        <v>260</v>
      </c>
      <c r="E288" s="155">
        <v>20</v>
      </c>
      <c r="F288" s="156">
        <v>19.5</v>
      </c>
      <c r="G288" s="157">
        <v>17</v>
      </c>
      <c r="H288" s="158">
        <v>17</v>
      </c>
      <c r="I288" s="155">
        <v>3.42</v>
      </c>
      <c r="J288" s="157">
        <v>13</v>
      </c>
      <c r="K288" s="155">
        <v>6.9</v>
      </c>
      <c r="L288" s="157">
        <v>10</v>
      </c>
      <c r="M288" s="158">
        <v>11.5</v>
      </c>
      <c r="N288" s="155">
        <v>87</v>
      </c>
      <c r="O288" s="159">
        <v>74</v>
      </c>
      <c r="P288" s="160">
        <v>1.1756756756756757</v>
      </c>
      <c r="Q288" s="157">
        <v>6</v>
      </c>
      <c r="R288" s="155">
        <v>52.8</v>
      </c>
      <c r="S288" s="157">
        <v>6</v>
      </c>
      <c r="T288" s="158">
        <v>12</v>
      </c>
      <c r="U288" s="161">
        <v>24.1</v>
      </c>
      <c r="V288" s="157">
        <v>5.75</v>
      </c>
      <c r="W288" s="155">
        <v>1</v>
      </c>
      <c r="X288" s="157">
        <v>2.75</v>
      </c>
      <c r="Y288" s="155">
        <v>2</v>
      </c>
      <c r="Z288" s="157">
        <v>4</v>
      </c>
      <c r="AA288" s="158">
        <v>12.5</v>
      </c>
      <c r="AB288" s="154">
        <v>31.77</v>
      </c>
      <c r="AC288" s="157">
        <v>15</v>
      </c>
      <c r="AD288" s="162">
        <v>15</v>
      </c>
      <c r="AE288" s="163">
        <v>13.6</v>
      </c>
      <c r="AF288" s="164">
        <v>13.6</v>
      </c>
      <c r="AG288" s="253">
        <v>46</v>
      </c>
      <c r="AH288" s="165">
        <v>8.4440000000000008</v>
      </c>
      <c r="AI288" s="164">
        <v>8.4440000000000008</v>
      </c>
      <c r="AJ288" s="254">
        <v>274</v>
      </c>
      <c r="AK288" s="166">
        <v>11.022</v>
      </c>
    </row>
    <row r="289" spans="1:37" ht="16.5" customHeight="1" thickBot="1" x14ac:dyDescent="0.35">
      <c r="A289" s="190" t="s">
        <v>216</v>
      </c>
      <c r="B289" s="252">
        <v>22104090</v>
      </c>
      <c r="C289" s="234" t="s">
        <v>1173</v>
      </c>
      <c r="D289" s="234" t="s">
        <v>1174</v>
      </c>
      <c r="E289" s="155">
        <v>16</v>
      </c>
      <c r="F289" s="156">
        <v>17.5</v>
      </c>
      <c r="G289" s="157">
        <v>13</v>
      </c>
      <c r="H289" s="158">
        <v>13</v>
      </c>
      <c r="I289" s="155">
        <v>3.35</v>
      </c>
      <c r="J289" s="157">
        <v>14</v>
      </c>
      <c r="K289" s="155">
        <v>7.17</v>
      </c>
      <c r="L289" s="157">
        <v>9</v>
      </c>
      <c r="M289" s="158">
        <v>11.5</v>
      </c>
      <c r="N289" s="155">
        <v>44</v>
      </c>
      <c r="O289" s="159">
        <v>53</v>
      </c>
      <c r="P289" s="160">
        <v>0.83018867924528306</v>
      </c>
      <c r="Q289" s="157">
        <v>4.5</v>
      </c>
      <c r="R289" s="155">
        <v>39</v>
      </c>
      <c r="S289" s="157">
        <v>3</v>
      </c>
      <c r="T289" s="158">
        <v>7.5</v>
      </c>
      <c r="U289" s="161">
        <v>25.56</v>
      </c>
      <c r="V289" s="157">
        <v>5</v>
      </c>
      <c r="W289" s="155">
        <v>0</v>
      </c>
      <c r="X289" s="157">
        <v>2.5</v>
      </c>
      <c r="Y289" s="155">
        <v>9</v>
      </c>
      <c r="Z289" s="157">
        <v>0.5</v>
      </c>
      <c r="AA289" s="158">
        <v>8</v>
      </c>
      <c r="AB289" s="154">
        <v>89.92</v>
      </c>
      <c r="AC289" s="157">
        <v>1</v>
      </c>
      <c r="AD289" s="162">
        <v>1</v>
      </c>
      <c r="AE289" s="163">
        <v>8.1999999999999993</v>
      </c>
      <c r="AF289" s="164">
        <v>8.1999999999999993</v>
      </c>
      <c r="AG289" s="253">
        <v>552</v>
      </c>
      <c r="AH289" s="165">
        <v>6.6669999999999998</v>
      </c>
      <c r="AI289" s="164">
        <v>6.6669999999999998</v>
      </c>
      <c r="AJ289" s="254">
        <v>483</v>
      </c>
      <c r="AK289" s="166">
        <v>7.4334999999999996</v>
      </c>
    </row>
    <row r="290" spans="1:37" ht="16.5" customHeight="1" thickBot="1" x14ac:dyDescent="0.35">
      <c r="A290" s="190" t="s">
        <v>216</v>
      </c>
      <c r="B290" s="252">
        <v>22104125</v>
      </c>
      <c r="C290" s="245" t="s">
        <v>844</v>
      </c>
      <c r="D290" s="245" t="s">
        <v>29</v>
      </c>
      <c r="E290" s="155">
        <v>18</v>
      </c>
      <c r="F290" s="156">
        <v>18.5</v>
      </c>
      <c r="G290" s="157">
        <v>15</v>
      </c>
      <c r="H290" s="158">
        <v>15</v>
      </c>
      <c r="I290" s="155">
        <v>3.1</v>
      </c>
      <c r="J290" s="157">
        <v>19</v>
      </c>
      <c r="K290" s="155">
        <v>6.52</v>
      </c>
      <c r="L290" s="157">
        <v>13</v>
      </c>
      <c r="M290" s="158">
        <v>16</v>
      </c>
      <c r="N290" s="155">
        <v>44</v>
      </c>
      <c r="O290" s="159">
        <v>63</v>
      </c>
      <c r="P290" s="160">
        <v>0.69841269841269837</v>
      </c>
      <c r="Q290" s="157">
        <v>3.5</v>
      </c>
      <c r="R290" s="155">
        <v>45.8</v>
      </c>
      <c r="S290" s="157">
        <v>4.5</v>
      </c>
      <c r="T290" s="158">
        <v>8</v>
      </c>
      <c r="U290" s="161">
        <v>23</v>
      </c>
      <c r="V290" s="157">
        <v>6.25</v>
      </c>
      <c r="W290" s="155">
        <v>-5</v>
      </c>
      <c r="X290" s="157">
        <v>1.5</v>
      </c>
      <c r="Y290" s="155">
        <v>2</v>
      </c>
      <c r="Z290" s="157">
        <v>4</v>
      </c>
      <c r="AA290" s="158">
        <v>11.75</v>
      </c>
      <c r="AB290" s="154">
        <v>45.75</v>
      </c>
      <c r="AC290" s="157">
        <v>7</v>
      </c>
      <c r="AD290" s="162">
        <v>7</v>
      </c>
      <c r="AE290" s="163">
        <v>11.55</v>
      </c>
      <c r="AF290" s="164">
        <v>11.55</v>
      </c>
      <c r="AG290" s="253">
        <v>251</v>
      </c>
      <c r="AH290" s="165">
        <v>11.111000000000001</v>
      </c>
      <c r="AI290" s="164">
        <v>11.111000000000001</v>
      </c>
      <c r="AJ290" s="254">
        <v>62</v>
      </c>
      <c r="AK290" s="166">
        <v>11.330500000000001</v>
      </c>
    </row>
    <row r="291" spans="1:37" ht="16.5" customHeight="1" thickBot="1" x14ac:dyDescent="0.35">
      <c r="A291" s="190" t="s">
        <v>216</v>
      </c>
      <c r="B291" s="252">
        <v>22104175</v>
      </c>
      <c r="C291" s="234" t="s">
        <v>883</v>
      </c>
      <c r="D291" s="234" t="s">
        <v>68</v>
      </c>
      <c r="E291" s="155">
        <v>22</v>
      </c>
      <c r="F291" s="156">
        <v>20.5</v>
      </c>
      <c r="G291" s="157">
        <v>19</v>
      </c>
      <c r="H291" s="158">
        <v>19</v>
      </c>
      <c r="I291" s="155">
        <v>3.13</v>
      </c>
      <c r="J291" s="157">
        <v>18</v>
      </c>
      <c r="K291" s="155">
        <v>6.5</v>
      </c>
      <c r="L291" s="157">
        <v>13</v>
      </c>
      <c r="M291" s="158">
        <v>15.5</v>
      </c>
      <c r="N291" s="155">
        <v>70</v>
      </c>
      <c r="O291" s="159">
        <v>65</v>
      </c>
      <c r="P291" s="160">
        <v>1.0769230769230769</v>
      </c>
      <c r="Q291" s="157">
        <v>5.5</v>
      </c>
      <c r="R291" s="155">
        <v>47.4</v>
      </c>
      <c r="S291" s="157">
        <v>5</v>
      </c>
      <c r="T291" s="158">
        <v>10.5</v>
      </c>
      <c r="U291" s="161">
        <v>23.55</v>
      </c>
      <c r="V291" s="157">
        <v>6</v>
      </c>
      <c r="W291" s="155">
        <v>4</v>
      </c>
      <c r="X291" s="157">
        <v>3.25</v>
      </c>
      <c r="Y291" s="155">
        <v>2</v>
      </c>
      <c r="Z291" s="157">
        <v>4</v>
      </c>
      <c r="AA291" s="158">
        <v>13.25</v>
      </c>
      <c r="AB291" s="154">
        <v>38</v>
      </c>
      <c r="AC291" s="157">
        <v>11</v>
      </c>
      <c r="AD291" s="162">
        <v>11</v>
      </c>
      <c r="AE291" s="163">
        <v>13.85</v>
      </c>
      <c r="AF291" s="164">
        <v>13.85</v>
      </c>
      <c r="AG291" s="253">
        <v>29</v>
      </c>
      <c r="AH291" s="165">
        <v>6.2220000000000004</v>
      </c>
      <c r="AI291" s="164">
        <v>6.2220000000000004</v>
      </c>
      <c r="AJ291" s="254">
        <v>519</v>
      </c>
      <c r="AK291" s="166">
        <v>10.036</v>
      </c>
    </row>
    <row r="292" spans="1:37" ht="16.5" customHeight="1" thickBot="1" x14ac:dyDescent="0.35">
      <c r="A292" s="190" t="s">
        <v>53</v>
      </c>
      <c r="B292" s="252">
        <v>22104197</v>
      </c>
      <c r="C292" s="232" t="s">
        <v>875</v>
      </c>
      <c r="D292" s="232" t="s">
        <v>876</v>
      </c>
      <c r="E292" s="155">
        <v>10</v>
      </c>
      <c r="F292" s="156">
        <v>14.5</v>
      </c>
      <c r="G292" s="157">
        <v>10</v>
      </c>
      <c r="H292" s="158">
        <v>10</v>
      </c>
      <c r="I292" s="155">
        <v>3.69</v>
      </c>
      <c r="J292" s="157">
        <v>13</v>
      </c>
      <c r="K292" s="155">
        <v>8.33</v>
      </c>
      <c r="L292" s="157">
        <v>7</v>
      </c>
      <c r="M292" s="158">
        <v>10</v>
      </c>
      <c r="N292" s="155">
        <v>44</v>
      </c>
      <c r="O292" s="159">
        <v>63</v>
      </c>
      <c r="P292" s="160">
        <v>0.69841269841269837</v>
      </c>
      <c r="Q292" s="157">
        <v>6</v>
      </c>
      <c r="R292" s="155">
        <v>32</v>
      </c>
      <c r="S292" s="157">
        <v>5.5</v>
      </c>
      <c r="T292" s="158">
        <v>11.5</v>
      </c>
      <c r="U292" s="161">
        <v>25.79</v>
      </c>
      <c r="V292" s="157">
        <v>6</v>
      </c>
      <c r="W292" s="155">
        <v>7</v>
      </c>
      <c r="X292" s="157">
        <v>3.75</v>
      </c>
      <c r="Y292" s="155">
        <v>10</v>
      </c>
      <c r="Z292" s="157">
        <v>0</v>
      </c>
      <c r="AA292" s="158">
        <v>9.75</v>
      </c>
      <c r="AB292" s="154">
        <v>47.94</v>
      </c>
      <c r="AC292" s="157">
        <v>10</v>
      </c>
      <c r="AD292" s="162">
        <v>10</v>
      </c>
      <c r="AE292" s="163">
        <v>10.25</v>
      </c>
      <c r="AF292" s="164">
        <v>10.25</v>
      </c>
      <c r="AG292" s="253">
        <v>406</v>
      </c>
      <c r="AH292" s="165">
        <v>5.7779999999999996</v>
      </c>
      <c r="AI292" s="164">
        <v>5.7779999999999996</v>
      </c>
      <c r="AJ292" s="254">
        <v>551</v>
      </c>
      <c r="AK292" s="166">
        <v>8.0139999999999993</v>
      </c>
    </row>
    <row r="293" spans="1:37" ht="16.5" customHeight="1" thickBot="1" x14ac:dyDescent="0.35">
      <c r="A293" s="190" t="s">
        <v>216</v>
      </c>
      <c r="B293" s="252">
        <v>22104201</v>
      </c>
      <c r="C293" s="234" t="s">
        <v>970</v>
      </c>
      <c r="D293" s="234" t="s">
        <v>68</v>
      </c>
      <c r="E293" s="155">
        <v>18</v>
      </c>
      <c r="F293" s="156">
        <v>18.5</v>
      </c>
      <c r="G293" s="157">
        <v>15</v>
      </c>
      <c r="H293" s="158">
        <v>15</v>
      </c>
      <c r="I293" s="155">
        <v>3</v>
      </c>
      <c r="J293" s="157">
        <v>20</v>
      </c>
      <c r="K293" s="155">
        <v>6.3</v>
      </c>
      <c r="L293" s="157">
        <v>15</v>
      </c>
      <c r="M293" s="158">
        <v>17.5</v>
      </c>
      <c r="N293" s="155">
        <v>70</v>
      </c>
      <c r="O293" s="159">
        <v>71</v>
      </c>
      <c r="P293" s="160">
        <v>0.9859154929577465</v>
      </c>
      <c r="Q293" s="157">
        <v>5</v>
      </c>
      <c r="R293" s="155">
        <v>51.2</v>
      </c>
      <c r="S293" s="157">
        <v>6</v>
      </c>
      <c r="T293" s="158">
        <v>11</v>
      </c>
      <c r="U293" s="161">
        <v>22.91</v>
      </c>
      <c r="V293" s="157">
        <v>6.5</v>
      </c>
      <c r="W293" s="155">
        <v>-18</v>
      </c>
      <c r="X293" s="157">
        <v>0</v>
      </c>
      <c r="Y293" s="155">
        <v>4</v>
      </c>
      <c r="Z293" s="157">
        <v>3</v>
      </c>
      <c r="AA293" s="158">
        <v>9.5</v>
      </c>
      <c r="AB293" s="154">
        <v>35.64</v>
      </c>
      <c r="AC293" s="157">
        <v>13</v>
      </c>
      <c r="AD293" s="162">
        <v>13</v>
      </c>
      <c r="AE293" s="163">
        <v>13.2</v>
      </c>
      <c r="AF293" s="164">
        <v>13.2</v>
      </c>
      <c r="AG293" s="253">
        <v>62</v>
      </c>
      <c r="AH293" s="165">
        <v>7.1109999999999998</v>
      </c>
      <c r="AI293" s="164">
        <v>7.1109999999999998</v>
      </c>
      <c r="AJ293" s="254">
        <v>430</v>
      </c>
      <c r="AK293" s="166">
        <v>10.1555</v>
      </c>
    </row>
    <row r="294" spans="1:37" ht="16.5" customHeight="1" thickBot="1" x14ac:dyDescent="0.35">
      <c r="A294" s="190" t="s">
        <v>216</v>
      </c>
      <c r="B294" s="252">
        <v>22104211</v>
      </c>
      <c r="C294" s="233" t="s">
        <v>1169</v>
      </c>
      <c r="D294" s="233" t="s">
        <v>82</v>
      </c>
      <c r="E294" s="155">
        <v>18</v>
      </c>
      <c r="F294" s="156">
        <v>18.5</v>
      </c>
      <c r="G294" s="157">
        <v>15</v>
      </c>
      <c r="H294" s="158">
        <v>15</v>
      </c>
      <c r="I294" s="155">
        <v>3.01</v>
      </c>
      <c r="J294" s="157">
        <v>20</v>
      </c>
      <c r="K294" s="155">
        <v>6.47</v>
      </c>
      <c r="L294" s="157">
        <v>14</v>
      </c>
      <c r="M294" s="158">
        <v>17</v>
      </c>
      <c r="N294" s="155">
        <v>58</v>
      </c>
      <c r="O294" s="159">
        <v>71</v>
      </c>
      <c r="P294" s="160">
        <v>0.81690140845070425</v>
      </c>
      <c r="Q294" s="157">
        <v>4.5</v>
      </c>
      <c r="R294" s="155">
        <v>49.6</v>
      </c>
      <c r="S294" s="157">
        <v>5.5</v>
      </c>
      <c r="T294" s="158">
        <v>10</v>
      </c>
      <c r="U294" s="161">
        <v>23.8</v>
      </c>
      <c r="V294" s="157">
        <v>6</v>
      </c>
      <c r="W294" s="155">
        <v>0</v>
      </c>
      <c r="X294" s="157">
        <v>2.5</v>
      </c>
      <c r="Y294" s="155">
        <v>4</v>
      </c>
      <c r="Z294" s="157">
        <v>3</v>
      </c>
      <c r="AA294" s="158">
        <v>11.5</v>
      </c>
      <c r="AB294" s="154">
        <v>32.869999999999997</v>
      </c>
      <c r="AC294" s="157">
        <v>15</v>
      </c>
      <c r="AD294" s="162">
        <v>15</v>
      </c>
      <c r="AE294" s="163">
        <v>13.7</v>
      </c>
      <c r="AF294" s="164">
        <v>13.7</v>
      </c>
      <c r="AG294" s="253">
        <v>39</v>
      </c>
      <c r="AH294" s="165">
        <v>12</v>
      </c>
      <c r="AI294" s="164">
        <v>12</v>
      </c>
      <c r="AJ294" s="254">
        <v>31</v>
      </c>
      <c r="AK294" s="166">
        <v>12.85</v>
      </c>
    </row>
    <row r="295" spans="1:37" ht="16.5" customHeight="1" thickBot="1" x14ac:dyDescent="0.35">
      <c r="A295" s="190" t="s">
        <v>216</v>
      </c>
      <c r="B295" s="252">
        <v>22104247</v>
      </c>
      <c r="C295" s="229" t="s">
        <v>1088</v>
      </c>
      <c r="D295" s="229" t="s">
        <v>1089</v>
      </c>
      <c r="E295" s="155">
        <v>18</v>
      </c>
      <c r="F295" s="156">
        <v>18.5</v>
      </c>
      <c r="G295" s="157">
        <v>15</v>
      </c>
      <c r="H295" s="158">
        <v>15</v>
      </c>
      <c r="I295" s="155">
        <v>3.26</v>
      </c>
      <c r="J295" s="157">
        <v>16</v>
      </c>
      <c r="K295" s="155">
        <v>6.98</v>
      </c>
      <c r="L295" s="157">
        <v>10</v>
      </c>
      <c r="M295" s="158">
        <v>13</v>
      </c>
      <c r="N295" s="155">
        <v>64</v>
      </c>
      <c r="O295" s="159">
        <v>68</v>
      </c>
      <c r="P295" s="160">
        <v>0.94117647058823528</v>
      </c>
      <c r="Q295" s="157">
        <v>5</v>
      </c>
      <c r="R295" s="155">
        <v>43.5</v>
      </c>
      <c r="S295" s="157">
        <v>4</v>
      </c>
      <c r="T295" s="158">
        <v>9</v>
      </c>
      <c r="U295" s="161">
        <v>25.5</v>
      </c>
      <c r="V295" s="157">
        <v>5</v>
      </c>
      <c r="W295" s="155">
        <v>2</v>
      </c>
      <c r="X295" s="157">
        <v>3</v>
      </c>
      <c r="Y295" s="155">
        <v>9</v>
      </c>
      <c r="Z295" s="157">
        <v>0.5</v>
      </c>
      <c r="AA295" s="158">
        <v>8.5</v>
      </c>
      <c r="AB295" s="154">
        <v>44.81</v>
      </c>
      <c r="AC295" s="157">
        <v>8</v>
      </c>
      <c r="AD295" s="162">
        <v>8</v>
      </c>
      <c r="AE295" s="163">
        <v>10.7</v>
      </c>
      <c r="AF295" s="164">
        <v>10.7</v>
      </c>
      <c r="AG295" s="253">
        <v>354</v>
      </c>
      <c r="AH295" s="165">
        <v>6.6669999999999998</v>
      </c>
      <c r="AI295" s="164">
        <v>6.6669999999999998</v>
      </c>
      <c r="AJ295" s="254">
        <v>483</v>
      </c>
      <c r="AK295" s="166">
        <v>8.6834999999999987</v>
      </c>
    </row>
    <row r="296" spans="1:37" ht="16.5" customHeight="1" thickBot="1" x14ac:dyDescent="0.35">
      <c r="A296" s="190" t="s">
        <v>53</v>
      </c>
      <c r="B296" s="252">
        <v>22104387</v>
      </c>
      <c r="C296" s="232" t="s">
        <v>1071</v>
      </c>
      <c r="D296" s="232" t="s">
        <v>132</v>
      </c>
      <c r="E296" s="155">
        <v>10</v>
      </c>
      <c r="F296" s="156">
        <v>14.5</v>
      </c>
      <c r="G296" s="157">
        <v>10</v>
      </c>
      <c r="H296" s="158">
        <v>10</v>
      </c>
      <c r="I296" s="155">
        <v>3.68</v>
      </c>
      <c r="J296" s="157">
        <v>13</v>
      </c>
      <c r="K296" s="155">
        <v>7.96</v>
      </c>
      <c r="L296" s="157">
        <v>9</v>
      </c>
      <c r="M296" s="158">
        <v>11</v>
      </c>
      <c r="N296" s="155">
        <v>30</v>
      </c>
      <c r="O296" s="159">
        <v>63</v>
      </c>
      <c r="P296" s="160">
        <v>0.47619047619047616</v>
      </c>
      <c r="Q296" s="157">
        <v>4.5</v>
      </c>
      <c r="R296" s="155">
        <v>36.1</v>
      </c>
      <c r="S296" s="157">
        <v>6.5</v>
      </c>
      <c r="T296" s="158">
        <v>11</v>
      </c>
      <c r="U296" s="161">
        <v>27.72</v>
      </c>
      <c r="V296" s="157">
        <v>5</v>
      </c>
      <c r="W296" s="155">
        <v>-3</v>
      </c>
      <c r="X296" s="157">
        <v>1.75</v>
      </c>
      <c r="Y296" s="155">
        <v>9</v>
      </c>
      <c r="Z296" s="157">
        <v>0.5</v>
      </c>
      <c r="AA296" s="158">
        <v>7.25</v>
      </c>
      <c r="AB296" s="154">
        <v>42.36</v>
      </c>
      <c r="AC296" s="157">
        <v>12</v>
      </c>
      <c r="AD296" s="162">
        <v>12</v>
      </c>
      <c r="AE296" s="163">
        <v>10.25</v>
      </c>
      <c r="AF296" s="164">
        <v>10.25</v>
      </c>
      <c r="AG296" s="253">
        <v>406</v>
      </c>
      <c r="AH296" s="165">
        <v>10.222</v>
      </c>
      <c r="AI296" s="164">
        <v>10.222</v>
      </c>
      <c r="AJ296" s="254">
        <v>123</v>
      </c>
      <c r="AK296" s="166">
        <v>10.236000000000001</v>
      </c>
    </row>
    <row r="297" spans="1:37" ht="16.5" customHeight="1" thickBot="1" x14ac:dyDescent="0.35">
      <c r="A297" s="190" t="s">
        <v>216</v>
      </c>
      <c r="B297" s="252">
        <v>22104399</v>
      </c>
      <c r="C297" s="228" t="s">
        <v>757</v>
      </c>
      <c r="D297" s="228" t="s">
        <v>182</v>
      </c>
      <c r="E297" s="155">
        <v>18</v>
      </c>
      <c r="F297" s="156">
        <v>18.5</v>
      </c>
      <c r="G297" s="157">
        <v>15</v>
      </c>
      <c r="H297" s="158">
        <v>15</v>
      </c>
      <c r="I297" s="155">
        <v>2.97</v>
      </c>
      <c r="J297" s="157">
        <v>20</v>
      </c>
      <c r="K297" s="155">
        <v>6.29</v>
      </c>
      <c r="L297" s="157">
        <v>15</v>
      </c>
      <c r="M297" s="158">
        <v>17.5</v>
      </c>
      <c r="N297" s="155">
        <v>62</v>
      </c>
      <c r="O297" s="159">
        <v>70</v>
      </c>
      <c r="P297" s="160">
        <v>0.88571428571428568</v>
      </c>
      <c r="Q297" s="157">
        <v>4.5</v>
      </c>
      <c r="R297" s="155">
        <v>54.4</v>
      </c>
      <c r="S297" s="157">
        <v>6.5</v>
      </c>
      <c r="T297" s="158">
        <v>11</v>
      </c>
      <c r="U297" s="161">
        <v>23.6</v>
      </c>
      <c r="V297" s="157">
        <v>6</v>
      </c>
      <c r="W297" s="155">
        <v>-3</v>
      </c>
      <c r="X297" s="157">
        <v>1.75</v>
      </c>
      <c r="Y297" s="155">
        <v>2</v>
      </c>
      <c r="Z297" s="157">
        <v>4</v>
      </c>
      <c r="AA297" s="158">
        <v>11.75</v>
      </c>
      <c r="AB297" s="154">
        <v>35.200000000000003</v>
      </c>
      <c r="AC297" s="157">
        <v>13</v>
      </c>
      <c r="AD297" s="162">
        <v>13</v>
      </c>
      <c r="AE297" s="163">
        <v>13.65</v>
      </c>
      <c r="AF297" s="164">
        <v>13.65</v>
      </c>
      <c r="AG297" s="253">
        <v>43</v>
      </c>
      <c r="AH297" s="165">
        <v>7.1109999999999998</v>
      </c>
      <c r="AI297" s="164">
        <v>7.1109999999999998</v>
      </c>
      <c r="AJ297" s="254">
        <v>430</v>
      </c>
      <c r="AK297" s="166">
        <v>10.3805</v>
      </c>
    </row>
    <row r="298" spans="1:37" ht="16.5" customHeight="1" thickBot="1" x14ac:dyDescent="0.35">
      <c r="A298" s="190" t="s">
        <v>53</v>
      </c>
      <c r="B298" s="252">
        <v>22104403</v>
      </c>
      <c r="C298" s="234" t="s">
        <v>939</v>
      </c>
      <c r="D298" s="234" t="s">
        <v>79</v>
      </c>
      <c r="E298" s="155">
        <v>15</v>
      </c>
      <c r="F298" s="156">
        <v>17</v>
      </c>
      <c r="G298" s="157">
        <v>15</v>
      </c>
      <c r="H298" s="158">
        <v>15</v>
      </c>
      <c r="I298" s="155">
        <v>3.22</v>
      </c>
      <c r="J298" s="157">
        <v>20</v>
      </c>
      <c r="K298" s="155">
        <v>6.98</v>
      </c>
      <c r="L298" s="157">
        <v>16</v>
      </c>
      <c r="M298" s="158">
        <v>18</v>
      </c>
      <c r="N298" s="155">
        <v>35</v>
      </c>
      <c r="O298" s="159">
        <v>50</v>
      </c>
      <c r="P298" s="160">
        <v>0.7</v>
      </c>
      <c r="Q298" s="157">
        <v>6.5</v>
      </c>
      <c r="R298" s="155">
        <v>34.200000000000003</v>
      </c>
      <c r="S298" s="157">
        <v>6</v>
      </c>
      <c r="T298" s="158">
        <v>12.5</v>
      </c>
      <c r="U298" s="161">
        <v>26.41</v>
      </c>
      <c r="V298" s="157">
        <v>5.75</v>
      </c>
      <c r="W298" s="155">
        <v>0</v>
      </c>
      <c r="X298" s="157">
        <v>2.5</v>
      </c>
      <c r="Y298" s="155">
        <v>3</v>
      </c>
      <c r="Z298" s="157">
        <v>3.5</v>
      </c>
      <c r="AA298" s="158">
        <v>11.75</v>
      </c>
      <c r="AB298" s="154">
        <v>54.67</v>
      </c>
      <c r="AC298" s="157">
        <v>7</v>
      </c>
      <c r="AD298" s="162">
        <v>7</v>
      </c>
      <c r="AE298" s="163">
        <v>12.85</v>
      </c>
      <c r="AF298" s="164">
        <v>12.85</v>
      </c>
      <c r="AG298" s="253">
        <v>90</v>
      </c>
      <c r="AH298" s="165">
        <v>7.1109999999999998</v>
      </c>
      <c r="AI298" s="164">
        <v>7.1109999999999998</v>
      </c>
      <c r="AJ298" s="254">
        <v>430</v>
      </c>
      <c r="AK298" s="166">
        <v>9.9804999999999993</v>
      </c>
    </row>
    <row r="299" spans="1:37" ht="16.5" customHeight="1" thickBot="1" x14ac:dyDescent="0.35">
      <c r="A299" s="190" t="s">
        <v>216</v>
      </c>
      <c r="B299" s="252">
        <v>22104407</v>
      </c>
      <c r="C299" s="234" t="s">
        <v>697</v>
      </c>
      <c r="D299" s="234" t="s">
        <v>112</v>
      </c>
      <c r="E299" s="155">
        <v>15</v>
      </c>
      <c r="F299" s="156">
        <v>17</v>
      </c>
      <c r="G299" s="157">
        <v>12</v>
      </c>
      <c r="H299" s="158">
        <v>12</v>
      </c>
      <c r="I299" s="155">
        <v>3.18</v>
      </c>
      <c r="J299" s="157">
        <v>17</v>
      </c>
      <c r="K299" s="155">
        <v>6.57</v>
      </c>
      <c r="L299" s="157">
        <v>13</v>
      </c>
      <c r="M299" s="158">
        <v>15</v>
      </c>
      <c r="N299" s="155">
        <v>64</v>
      </c>
      <c r="O299" s="159">
        <v>84</v>
      </c>
      <c r="P299" s="160">
        <v>0.76190476190476186</v>
      </c>
      <c r="Q299" s="157">
        <v>4</v>
      </c>
      <c r="R299" s="155">
        <v>39.1</v>
      </c>
      <c r="S299" s="157">
        <v>3</v>
      </c>
      <c r="T299" s="158">
        <v>7</v>
      </c>
      <c r="U299" s="161">
        <v>24</v>
      </c>
      <c r="V299" s="157">
        <v>5.75</v>
      </c>
      <c r="W299" s="155">
        <v>-14</v>
      </c>
      <c r="X299" s="157">
        <v>0.25</v>
      </c>
      <c r="Y299" s="155">
        <v>8</v>
      </c>
      <c r="Z299" s="157">
        <v>1</v>
      </c>
      <c r="AA299" s="158">
        <v>7</v>
      </c>
      <c r="AB299" s="154">
        <v>41.63</v>
      </c>
      <c r="AC299" s="157">
        <v>9</v>
      </c>
      <c r="AD299" s="162">
        <v>9</v>
      </c>
      <c r="AE299" s="163">
        <v>10</v>
      </c>
      <c r="AF299" s="164">
        <v>10</v>
      </c>
      <c r="AG299" s="253">
        <v>433</v>
      </c>
      <c r="AH299" s="165">
        <v>11.111000000000001</v>
      </c>
      <c r="AI299" s="164">
        <v>11.111000000000001</v>
      </c>
      <c r="AJ299" s="254">
        <v>62</v>
      </c>
      <c r="AK299" s="166">
        <v>10.5555</v>
      </c>
    </row>
    <row r="300" spans="1:37" ht="16.5" customHeight="1" thickBot="1" x14ac:dyDescent="0.35">
      <c r="A300" s="190" t="s">
        <v>53</v>
      </c>
      <c r="B300" s="252">
        <v>22104520</v>
      </c>
      <c r="C300" s="230" t="s">
        <v>803</v>
      </c>
      <c r="D300" s="230" t="s">
        <v>135</v>
      </c>
      <c r="E300" s="155">
        <v>10</v>
      </c>
      <c r="F300" s="156">
        <v>14.5</v>
      </c>
      <c r="G300" s="157">
        <v>10</v>
      </c>
      <c r="H300" s="158">
        <v>10</v>
      </c>
      <c r="I300" s="155">
        <v>3.44</v>
      </c>
      <c r="J300" s="157">
        <v>17</v>
      </c>
      <c r="K300" s="155">
        <v>7.52</v>
      </c>
      <c r="L300" s="157">
        <v>12</v>
      </c>
      <c r="M300" s="158">
        <v>14.5</v>
      </c>
      <c r="N300" s="155">
        <v>29</v>
      </c>
      <c r="O300" s="159">
        <v>59</v>
      </c>
      <c r="P300" s="160">
        <v>0.49152542372881358</v>
      </c>
      <c r="Q300" s="157">
        <v>4.5</v>
      </c>
      <c r="R300" s="155">
        <v>29.6</v>
      </c>
      <c r="S300" s="157">
        <v>4.5</v>
      </c>
      <c r="T300" s="158">
        <v>9</v>
      </c>
      <c r="U300" s="161">
        <v>36</v>
      </c>
      <c r="V300" s="157">
        <v>0.75</v>
      </c>
      <c r="W300" s="155">
        <v>-6</v>
      </c>
      <c r="X300" s="157">
        <v>1.25</v>
      </c>
      <c r="Y300" s="155">
        <v>8</v>
      </c>
      <c r="Z300" s="157">
        <v>1</v>
      </c>
      <c r="AA300" s="158">
        <v>3</v>
      </c>
      <c r="AB300" s="154">
        <v>68.2</v>
      </c>
      <c r="AC300" s="157">
        <v>2</v>
      </c>
      <c r="AD300" s="162">
        <v>2</v>
      </c>
      <c r="AE300" s="163">
        <v>7.7</v>
      </c>
      <c r="AF300" s="164">
        <v>7.7</v>
      </c>
      <c r="AG300" s="253">
        <v>567</v>
      </c>
      <c r="AH300" s="165">
        <v>9.7780000000000005</v>
      </c>
      <c r="AI300" s="164">
        <v>9.7780000000000005</v>
      </c>
      <c r="AJ300" s="254">
        <v>162</v>
      </c>
      <c r="AK300" s="166">
        <v>8.7390000000000008</v>
      </c>
    </row>
    <row r="301" spans="1:37" ht="16.5" customHeight="1" thickBot="1" x14ac:dyDescent="0.35">
      <c r="A301" s="190" t="s">
        <v>53</v>
      </c>
      <c r="B301" s="252">
        <v>22104542</v>
      </c>
      <c r="C301" s="228" t="s">
        <v>726</v>
      </c>
      <c r="D301" s="228" t="s">
        <v>310</v>
      </c>
      <c r="E301" s="155">
        <v>9</v>
      </c>
      <c r="F301" s="156">
        <v>14</v>
      </c>
      <c r="G301" s="157">
        <v>9</v>
      </c>
      <c r="H301" s="158">
        <v>9</v>
      </c>
      <c r="I301" s="155">
        <v>3.55</v>
      </c>
      <c r="J301" s="157">
        <v>16</v>
      </c>
      <c r="K301" s="155">
        <v>7.92</v>
      </c>
      <c r="L301" s="157">
        <v>9</v>
      </c>
      <c r="M301" s="158">
        <v>12.5</v>
      </c>
      <c r="N301" s="155">
        <v>40.5</v>
      </c>
      <c r="O301" s="159">
        <v>58</v>
      </c>
      <c r="P301" s="160">
        <v>0.69827586206896552</v>
      </c>
      <c r="Q301" s="157">
        <v>6</v>
      </c>
      <c r="R301" s="155">
        <v>31.9</v>
      </c>
      <c r="S301" s="157">
        <v>5</v>
      </c>
      <c r="T301" s="158">
        <v>11</v>
      </c>
      <c r="U301" s="161">
        <v>32.799999999999997</v>
      </c>
      <c r="V301" s="157">
        <v>2.5</v>
      </c>
      <c r="W301" s="155">
        <v>1</v>
      </c>
      <c r="X301" s="157">
        <v>2.75</v>
      </c>
      <c r="Y301" s="155">
        <v>5</v>
      </c>
      <c r="Z301" s="157">
        <v>2.5</v>
      </c>
      <c r="AA301" s="158">
        <v>7.75</v>
      </c>
      <c r="AB301" s="154">
        <v>62.28</v>
      </c>
      <c r="AC301" s="157">
        <v>4</v>
      </c>
      <c r="AD301" s="162">
        <v>4</v>
      </c>
      <c r="AE301" s="163">
        <v>8.85</v>
      </c>
      <c r="AF301" s="164">
        <v>8.85</v>
      </c>
      <c r="AG301" s="253">
        <v>512</v>
      </c>
      <c r="AH301" s="165">
        <v>6.6669999999999998</v>
      </c>
      <c r="AI301" s="164">
        <v>6.6669999999999998</v>
      </c>
      <c r="AJ301" s="254">
        <v>483</v>
      </c>
      <c r="AK301" s="166">
        <v>7.7584999999999997</v>
      </c>
    </row>
    <row r="302" spans="1:37" ht="16.5" customHeight="1" thickBot="1" x14ac:dyDescent="0.35">
      <c r="A302" s="190" t="s">
        <v>53</v>
      </c>
      <c r="B302" s="252">
        <v>22104610</v>
      </c>
      <c r="C302" s="230" t="s">
        <v>910</v>
      </c>
      <c r="D302" s="230" t="s">
        <v>135</v>
      </c>
      <c r="E302" s="155" t="s">
        <v>215</v>
      </c>
      <c r="F302" s="156" t="s">
        <v>215</v>
      </c>
      <c r="G302" s="157" t="s">
        <v>215</v>
      </c>
      <c r="H302" s="158" t="s">
        <v>215</v>
      </c>
      <c r="I302" s="155" t="s">
        <v>215</v>
      </c>
      <c r="J302" s="157" t="s">
        <v>215</v>
      </c>
      <c r="K302" s="155" t="s">
        <v>215</v>
      </c>
      <c r="L302" s="157" t="s">
        <v>215</v>
      </c>
      <c r="M302" s="158" t="s">
        <v>215</v>
      </c>
      <c r="N302" s="155">
        <v>39</v>
      </c>
      <c r="O302" s="159">
        <v>65</v>
      </c>
      <c r="P302" s="160">
        <v>0.6</v>
      </c>
      <c r="Q302" s="157">
        <v>6</v>
      </c>
      <c r="R302" s="155" t="s">
        <v>215</v>
      </c>
      <c r="S302" s="157" t="s">
        <v>215</v>
      </c>
      <c r="T302" s="158">
        <v>12</v>
      </c>
      <c r="U302" s="161" t="s">
        <v>215</v>
      </c>
      <c r="V302" s="157" t="s">
        <v>215</v>
      </c>
      <c r="W302" s="155">
        <v>8</v>
      </c>
      <c r="X302" s="157">
        <v>3.75</v>
      </c>
      <c r="Y302" s="155" t="s">
        <v>215</v>
      </c>
      <c r="Z302" s="157" t="s">
        <v>215</v>
      </c>
      <c r="AA302" s="158">
        <v>15</v>
      </c>
      <c r="AB302" s="154" t="s">
        <v>215</v>
      </c>
      <c r="AC302" s="157" t="s">
        <v>215</v>
      </c>
      <c r="AD302" s="162" t="s">
        <v>215</v>
      </c>
      <c r="AE302" s="163">
        <v>13.5</v>
      </c>
      <c r="AF302" s="164">
        <v>13.5</v>
      </c>
      <c r="AG302" s="253">
        <v>50</v>
      </c>
      <c r="AH302" s="165">
        <v>11.555999999999999</v>
      </c>
      <c r="AI302" s="164">
        <v>11.555999999999999</v>
      </c>
      <c r="AJ302" s="254">
        <v>45</v>
      </c>
      <c r="AK302" s="166">
        <v>12.527999999999999</v>
      </c>
    </row>
    <row r="303" spans="1:37" ht="16.5" customHeight="1" thickBot="1" x14ac:dyDescent="0.35">
      <c r="A303" s="190" t="s">
        <v>216</v>
      </c>
      <c r="B303" s="252">
        <v>22104624</v>
      </c>
      <c r="C303" s="229" t="s">
        <v>826</v>
      </c>
      <c r="D303" s="229" t="s">
        <v>149</v>
      </c>
      <c r="E303" s="155">
        <v>14</v>
      </c>
      <c r="F303" s="156">
        <v>16.5</v>
      </c>
      <c r="G303" s="157">
        <v>11</v>
      </c>
      <c r="H303" s="158">
        <v>11</v>
      </c>
      <c r="I303" s="155">
        <v>3.01</v>
      </c>
      <c r="J303" s="157">
        <v>20</v>
      </c>
      <c r="K303" s="155">
        <v>6.5</v>
      </c>
      <c r="L303" s="157">
        <v>13</v>
      </c>
      <c r="M303" s="158">
        <v>16.5</v>
      </c>
      <c r="N303" s="155">
        <v>58</v>
      </c>
      <c r="O303" s="159">
        <v>80</v>
      </c>
      <c r="P303" s="160">
        <v>0.72499999999999998</v>
      </c>
      <c r="Q303" s="157">
        <v>4</v>
      </c>
      <c r="R303" s="155">
        <v>47.3</v>
      </c>
      <c r="S303" s="157">
        <v>5</v>
      </c>
      <c r="T303" s="158">
        <v>9</v>
      </c>
      <c r="U303" s="161">
        <v>21.87</v>
      </c>
      <c r="V303" s="157">
        <v>7</v>
      </c>
      <c r="W303" s="155">
        <v>-2</v>
      </c>
      <c r="X303" s="157">
        <v>2</v>
      </c>
      <c r="Y303" s="155">
        <v>2</v>
      </c>
      <c r="Z303" s="157">
        <v>4</v>
      </c>
      <c r="AA303" s="158">
        <v>13</v>
      </c>
      <c r="AB303" s="154" t="s">
        <v>215</v>
      </c>
      <c r="AC303" s="157" t="s">
        <v>215</v>
      </c>
      <c r="AD303" s="162" t="s">
        <v>215</v>
      </c>
      <c r="AE303" s="163">
        <v>12.375</v>
      </c>
      <c r="AF303" s="164">
        <v>12.375</v>
      </c>
      <c r="AG303" s="253">
        <v>146</v>
      </c>
      <c r="AH303" s="165">
        <v>8.4440000000000008</v>
      </c>
      <c r="AI303" s="164">
        <v>8.4440000000000008</v>
      </c>
      <c r="AJ303" s="254">
        <v>274</v>
      </c>
      <c r="AK303" s="166">
        <v>10.409500000000001</v>
      </c>
    </row>
    <row r="304" spans="1:37" ht="16.5" customHeight="1" thickBot="1" x14ac:dyDescent="0.35">
      <c r="A304" s="190" t="s">
        <v>216</v>
      </c>
      <c r="B304" s="252">
        <v>22104638</v>
      </c>
      <c r="C304" s="229" t="s">
        <v>793</v>
      </c>
      <c r="D304" s="229" t="s">
        <v>235</v>
      </c>
      <c r="E304" s="155" t="s">
        <v>215</v>
      </c>
      <c r="F304" s="156" t="s">
        <v>215</v>
      </c>
      <c r="G304" s="157" t="s">
        <v>215</v>
      </c>
      <c r="H304" s="158" t="s">
        <v>215</v>
      </c>
      <c r="I304" s="155" t="s">
        <v>215</v>
      </c>
      <c r="J304" s="157" t="s">
        <v>215</v>
      </c>
      <c r="K304" s="155" t="s">
        <v>215</v>
      </c>
      <c r="L304" s="157" t="s">
        <v>215</v>
      </c>
      <c r="M304" s="158" t="s">
        <v>215</v>
      </c>
      <c r="N304" s="155" t="s">
        <v>215</v>
      </c>
      <c r="O304" s="159">
        <v>75</v>
      </c>
      <c r="P304" s="160">
        <v>0</v>
      </c>
      <c r="Q304" s="157" t="s">
        <v>215</v>
      </c>
      <c r="R304" s="155" t="s">
        <v>215</v>
      </c>
      <c r="S304" s="157" t="s">
        <v>215</v>
      </c>
      <c r="T304" s="158" t="s">
        <v>215</v>
      </c>
      <c r="U304" s="161" t="s">
        <v>215</v>
      </c>
      <c r="V304" s="157" t="s">
        <v>215</v>
      </c>
      <c r="W304" s="155" t="s">
        <v>215</v>
      </c>
      <c r="X304" s="157" t="s">
        <v>215</v>
      </c>
      <c r="Y304" s="155" t="s">
        <v>215</v>
      </c>
      <c r="Z304" s="157" t="s">
        <v>215</v>
      </c>
      <c r="AA304" s="158" t="s">
        <v>215</v>
      </c>
      <c r="AB304" s="154" t="s">
        <v>215</v>
      </c>
      <c r="AC304" s="157" t="s">
        <v>215</v>
      </c>
      <c r="AD304" s="162" t="s">
        <v>215</v>
      </c>
      <c r="AE304" s="163" t="s">
        <v>215</v>
      </c>
      <c r="AF304" s="164" t="s">
        <v>215</v>
      </c>
      <c r="AG304" s="253">
        <v>611</v>
      </c>
      <c r="AH304" s="165">
        <v>10.222</v>
      </c>
      <c r="AI304" s="164">
        <v>10.222</v>
      </c>
      <c r="AJ304" s="254">
        <v>123</v>
      </c>
      <c r="AK304" s="166">
        <v>10.222</v>
      </c>
    </row>
    <row r="305" spans="1:37" ht="16.5" customHeight="1" thickBot="1" x14ac:dyDescent="0.35">
      <c r="A305" s="190" t="s">
        <v>53</v>
      </c>
      <c r="B305" s="252">
        <v>22104657</v>
      </c>
      <c r="C305" s="231" t="s">
        <v>907</v>
      </c>
      <c r="D305" s="231" t="s">
        <v>92</v>
      </c>
      <c r="E305" s="155">
        <v>15</v>
      </c>
      <c r="F305" s="156">
        <v>17</v>
      </c>
      <c r="G305" s="157">
        <v>15</v>
      </c>
      <c r="H305" s="158">
        <v>15</v>
      </c>
      <c r="I305" s="155">
        <v>3.53</v>
      </c>
      <c r="J305" s="157">
        <v>16</v>
      </c>
      <c r="K305" s="155">
        <v>7.76</v>
      </c>
      <c r="L305" s="157">
        <v>11</v>
      </c>
      <c r="M305" s="158">
        <v>13.5</v>
      </c>
      <c r="N305" s="155">
        <v>58</v>
      </c>
      <c r="O305" s="159">
        <v>70</v>
      </c>
      <c r="P305" s="160">
        <v>0.82857142857142863</v>
      </c>
      <c r="Q305" s="157">
        <v>7</v>
      </c>
      <c r="R305" s="155">
        <v>36.799999999999997</v>
      </c>
      <c r="S305" s="157">
        <v>6.5</v>
      </c>
      <c r="T305" s="158">
        <v>13.5</v>
      </c>
      <c r="U305" s="161">
        <v>26</v>
      </c>
      <c r="V305" s="157">
        <v>5.75</v>
      </c>
      <c r="W305" s="155">
        <v>0</v>
      </c>
      <c r="X305" s="157">
        <v>2.5</v>
      </c>
      <c r="Y305" s="155">
        <v>8</v>
      </c>
      <c r="Z305" s="157">
        <v>1</v>
      </c>
      <c r="AA305" s="158">
        <v>9.25</v>
      </c>
      <c r="AB305" s="154">
        <v>27.88</v>
      </c>
      <c r="AC305" s="157">
        <v>20</v>
      </c>
      <c r="AD305" s="162">
        <v>20</v>
      </c>
      <c r="AE305" s="163">
        <v>14.25</v>
      </c>
      <c r="AF305" s="164">
        <v>14.25</v>
      </c>
      <c r="AG305" s="253">
        <v>14</v>
      </c>
      <c r="AH305" s="165">
        <v>11.11</v>
      </c>
      <c r="AI305" s="164">
        <v>11.11</v>
      </c>
      <c r="AJ305" s="254">
        <v>84</v>
      </c>
      <c r="AK305" s="166">
        <v>12.68</v>
      </c>
    </row>
    <row r="306" spans="1:37" ht="16.5" customHeight="1" thickBot="1" x14ac:dyDescent="0.35">
      <c r="A306" s="190" t="s">
        <v>53</v>
      </c>
      <c r="B306" s="252">
        <v>22104702</v>
      </c>
      <c r="C306" s="230" t="s">
        <v>955</v>
      </c>
      <c r="D306" s="230" t="s">
        <v>956</v>
      </c>
      <c r="E306" s="155">
        <v>13</v>
      </c>
      <c r="F306" s="156">
        <v>16</v>
      </c>
      <c r="G306" s="157">
        <v>13</v>
      </c>
      <c r="H306" s="158">
        <v>13</v>
      </c>
      <c r="I306" s="155">
        <v>3.65</v>
      </c>
      <c r="J306" s="157">
        <v>14</v>
      </c>
      <c r="K306" s="155">
        <v>7.95</v>
      </c>
      <c r="L306" s="157">
        <v>9</v>
      </c>
      <c r="M306" s="158">
        <v>11.5</v>
      </c>
      <c r="N306" s="155">
        <v>26</v>
      </c>
      <c r="O306" s="159">
        <v>53</v>
      </c>
      <c r="P306" s="160">
        <v>0.49056603773584906</v>
      </c>
      <c r="Q306" s="157">
        <v>4.5</v>
      </c>
      <c r="R306" s="155">
        <v>34.6</v>
      </c>
      <c r="S306" s="157">
        <v>6</v>
      </c>
      <c r="T306" s="158">
        <v>10.5</v>
      </c>
      <c r="U306" s="161">
        <v>25.25</v>
      </c>
      <c r="V306" s="157">
        <v>6.25</v>
      </c>
      <c r="W306" s="155">
        <v>1.5</v>
      </c>
      <c r="X306" s="157">
        <v>2.75</v>
      </c>
      <c r="Y306" s="155">
        <v>5</v>
      </c>
      <c r="Z306" s="157">
        <v>2.5</v>
      </c>
      <c r="AA306" s="158">
        <v>11.5</v>
      </c>
      <c r="AB306" s="154">
        <v>47.33</v>
      </c>
      <c r="AC306" s="157">
        <v>10</v>
      </c>
      <c r="AD306" s="162">
        <v>10</v>
      </c>
      <c r="AE306" s="163">
        <v>11.3</v>
      </c>
      <c r="AF306" s="164">
        <v>11.3</v>
      </c>
      <c r="AG306" s="253">
        <v>287</v>
      </c>
      <c r="AH306" s="165">
        <v>7.1109999999999998</v>
      </c>
      <c r="AI306" s="164">
        <v>7.1109999999999998</v>
      </c>
      <c r="AJ306" s="254">
        <v>430</v>
      </c>
      <c r="AK306" s="166">
        <v>9.2055000000000007</v>
      </c>
    </row>
    <row r="307" spans="1:37" ht="16.5" customHeight="1" thickBot="1" x14ac:dyDescent="0.35">
      <c r="A307" s="190" t="s">
        <v>53</v>
      </c>
      <c r="B307" s="252">
        <v>22104704</v>
      </c>
      <c r="C307" s="230" t="s">
        <v>758</v>
      </c>
      <c r="D307" s="230" t="s">
        <v>413</v>
      </c>
      <c r="E307" s="155">
        <v>11</v>
      </c>
      <c r="F307" s="156">
        <v>15</v>
      </c>
      <c r="G307" s="157">
        <v>11</v>
      </c>
      <c r="H307" s="158">
        <v>11</v>
      </c>
      <c r="I307" s="155">
        <v>3.48</v>
      </c>
      <c r="J307" s="157">
        <v>17</v>
      </c>
      <c r="K307" s="155">
        <v>7.7</v>
      </c>
      <c r="L307" s="157">
        <v>11</v>
      </c>
      <c r="M307" s="158">
        <v>14</v>
      </c>
      <c r="N307" s="155">
        <v>43.5</v>
      </c>
      <c r="O307" s="159">
        <v>55</v>
      </c>
      <c r="P307" s="160">
        <v>0.79090909090909089</v>
      </c>
      <c r="Q307" s="157">
        <v>6.5</v>
      </c>
      <c r="R307" s="155">
        <v>36.4</v>
      </c>
      <c r="S307" s="157">
        <v>6.5</v>
      </c>
      <c r="T307" s="158">
        <v>13</v>
      </c>
      <c r="U307" s="161">
        <v>22.5</v>
      </c>
      <c r="V307" s="157">
        <v>7.5</v>
      </c>
      <c r="W307" s="155">
        <v>2</v>
      </c>
      <c r="X307" s="157">
        <v>3</v>
      </c>
      <c r="Y307" s="155">
        <v>1</v>
      </c>
      <c r="Z307" s="157">
        <v>4.5</v>
      </c>
      <c r="AA307" s="158">
        <v>15</v>
      </c>
      <c r="AB307" s="154">
        <v>54.18</v>
      </c>
      <c r="AC307" s="157">
        <v>7</v>
      </c>
      <c r="AD307" s="162">
        <v>7</v>
      </c>
      <c r="AE307" s="163">
        <v>12</v>
      </c>
      <c r="AF307" s="164">
        <v>12</v>
      </c>
      <c r="AG307" s="253">
        <v>194</v>
      </c>
      <c r="AH307" s="165">
        <v>7.556</v>
      </c>
      <c r="AI307" s="164">
        <v>7.556</v>
      </c>
      <c r="AJ307" s="254">
        <v>384</v>
      </c>
      <c r="AK307" s="166">
        <v>9.7780000000000005</v>
      </c>
    </row>
    <row r="308" spans="1:37" ht="16.5" customHeight="1" thickBot="1" x14ac:dyDescent="0.35">
      <c r="A308" s="190" t="s">
        <v>216</v>
      </c>
      <c r="B308" s="252">
        <v>22104708</v>
      </c>
      <c r="C308" s="233" t="s">
        <v>1187</v>
      </c>
      <c r="D308" s="233" t="s">
        <v>195</v>
      </c>
      <c r="E308" s="167">
        <v>13</v>
      </c>
      <c r="F308" s="156">
        <v>16</v>
      </c>
      <c r="G308" s="157">
        <v>10</v>
      </c>
      <c r="H308" s="158">
        <v>10</v>
      </c>
      <c r="I308" s="155">
        <v>3.26</v>
      </c>
      <c r="J308" s="157">
        <v>16</v>
      </c>
      <c r="K308" s="155">
        <v>6.99</v>
      </c>
      <c r="L308" s="157">
        <v>10</v>
      </c>
      <c r="M308" s="158">
        <v>13</v>
      </c>
      <c r="N308" s="167">
        <v>70</v>
      </c>
      <c r="O308" s="159" t="s">
        <v>157</v>
      </c>
      <c r="P308" s="160" t="s">
        <v>480</v>
      </c>
      <c r="Q308" s="157">
        <v>0</v>
      </c>
      <c r="R308" s="167">
        <v>50.4</v>
      </c>
      <c r="S308" s="157">
        <v>5.5</v>
      </c>
      <c r="T308" s="158">
        <v>5.5</v>
      </c>
      <c r="U308" s="161">
        <v>27.56</v>
      </c>
      <c r="V308" s="157">
        <v>4</v>
      </c>
      <c r="W308" s="170">
        <v>-5</v>
      </c>
      <c r="X308" s="157">
        <v>1.5</v>
      </c>
      <c r="Y308" s="170">
        <v>9</v>
      </c>
      <c r="Z308" s="157">
        <v>0.5</v>
      </c>
      <c r="AA308" s="158">
        <v>6</v>
      </c>
      <c r="AB308" s="154">
        <v>45.31</v>
      </c>
      <c r="AC308" s="157">
        <v>7</v>
      </c>
      <c r="AD308" s="162">
        <v>7</v>
      </c>
      <c r="AE308" s="163">
        <v>8.3000000000000007</v>
      </c>
      <c r="AF308" s="164">
        <v>8.3000000000000007</v>
      </c>
      <c r="AG308" s="253">
        <v>546</v>
      </c>
      <c r="AH308" s="165">
        <v>7.556</v>
      </c>
      <c r="AI308" s="164">
        <v>7.556</v>
      </c>
      <c r="AJ308" s="254">
        <v>384</v>
      </c>
      <c r="AK308" s="166">
        <v>7.9280000000000008</v>
      </c>
    </row>
    <row r="309" spans="1:37" ht="16.5" customHeight="1" thickBot="1" x14ac:dyDescent="0.35">
      <c r="A309" s="190" t="s">
        <v>216</v>
      </c>
      <c r="B309" s="252">
        <v>22104735</v>
      </c>
      <c r="C309" s="232" t="s">
        <v>528</v>
      </c>
      <c r="D309" s="232" t="s">
        <v>102</v>
      </c>
      <c r="E309" s="155">
        <v>17</v>
      </c>
      <c r="F309" s="156">
        <v>18</v>
      </c>
      <c r="G309" s="157">
        <v>14</v>
      </c>
      <c r="H309" s="158">
        <v>14</v>
      </c>
      <c r="I309" s="155">
        <v>3.1</v>
      </c>
      <c r="J309" s="157">
        <v>19</v>
      </c>
      <c r="K309" s="155">
        <v>6.79</v>
      </c>
      <c r="L309" s="157">
        <v>11</v>
      </c>
      <c r="M309" s="158">
        <v>15</v>
      </c>
      <c r="N309" s="159">
        <v>60</v>
      </c>
      <c r="O309" s="159">
        <v>62</v>
      </c>
      <c r="P309" s="160">
        <v>0.967741935483871</v>
      </c>
      <c r="Q309" s="157">
        <v>5</v>
      </c>
      <c r="R309" s="155">
        <v>42.5</v>
      </c>
      <c r="S309" s="157">
        <v>3.5</v>
      </c>
      <c r="T309" s="158">
        <v>8.5</v>
      </c>
      <c r="U309" s="161">
        <v>25.9</v>
      </c>
      <c r="V309" s="157">
        <v>5</v>
      </c>
      <c r="W309" s="155">
        <v>-9</v>
      </c>
      <c r="X309" s="157">
        <v>1</v>
      </c>
      <c r="Y309" s="155">
        <v>1</v>
      </c>
      <c r="Z309" s="157">
        <v>4.5</v>
      </c>
      <c r="AA309" s="158">
        <v>10.5</v>
      </c>
      <c r="AB309" s="154">
        <v>38.119999999999997</v>
      </c>
      <c r="AC309" s="157">
        <v>11</v>
      </c>
      <c r="AD309" s="162">
        <v>11</v>
      </c>
      <c r="AE309" s="163">
        <v>11.8</v>
      </c>
      <c r="AF309" s="164">
        <v>11.8</v>
      </c>
      <c r="AG309" s="253">
        <v>223</v>
      </c>
      <c r="AH309" s="165">
        <v>9.7780000000000005</v>
      </c>
      <c r="AI309" s="164">
        <v>9.7780000000000005</v>
      </c>
      <c r="AJ309" s="254">
        <v>162</v>
      </c>
      <c r="AK309" s="166">
        <v>10.789000000000001</v>
      </c>
    </row>
    <row r="310" spans="1:37" ht="16.5" customHeight="1" thickBot="1" x14ac:dyDescent="0.35">
      <c r="A310" s="190" t="s">
        <v>216</v>
      </c>
      <c r="B310" s="252">
        <v>22104781</v>
      </c>
      <c r="C310" s="230" t="s">
        <v>852</v>
      </c>
      <c r="D310" s="230" t="s">
        <v>853</v>
      </c>
      <c r="E310" s="155">
        <v>14</v>
      </c>
      <c r="F310" s="156">
        <v>16.5</v>
      </c>
      <c r="G310" s="157">
        <v>11</v>
      </c>
      <c r="H310" s="158">
        <v>11</v>
      </c>
      <c r="I310" s="155">
        <v>3.17</v>
      </c>
      <c r="J310" s="157">
        <v>17</v>
      </c>
      <c r="K310" s="155">
        <v>6.73</v>
      </c>
      <c r="L310" s="157">
        <v>12</v>
      </c>
      <c r="M310" s="158">
        <v>14.5</v>
      </c>
      <c r="N310" s="155">
        <v>67</v>
      </c>
      <c r="O310" s="159">
        <v>57</v>
      </c>
      <c r="P310" s="160">
        <v>1.1754385964912282</v>
      </c>
      <c r="Q310" s="157">
        <v>6</v>
      </c>
      <c r="R310" s="155">
        <v>51.6</v>
      </c>
      <c r="S310" s="157">
        <v>6</v>
      </c>
      <c r="T310" s="158">
        <v>12</v>
      </c>
      <c r="U310" s="161">
        <v>23.55</v>
      </c>
      <c r="V310" s="157">
        <v>6</v>
      </c>
      <c r="W310" s="155">
        <v>-8</v>
      </c>
      <c r="X310" s="157">
        <v>1</v>
      </c>
      <c r="Y310" s="155">
        <v>3</v>
      </c>
      <c r="Z310" s="157">
        <v>3.5</v>
      </c>
      <c r="AA310" s="158">
        <v>10.5</v>
      </c>
      <c r="AB310" s="154">
        <v>39.020000000000003</v>
      </c>
      <c r="AC310" s="157">
        <v>11</v>
      </c>
      <c r="AD310" s="162">
        <v>11</v>
      </c>
      <c r="AE310" s="163">
        <v>11.8</v>
      </c>
      <c r="AF310" s="164">
        <v>11.8</v>
      </c>
      <c r="AG310" s="253">
        <v>223</v>
      </c>
      <c r="AH310" s="165">
        <v>6.2220000000000004</v>
      </c>
      <c r="AI310" s="164">
        <v>6.2220000000000004</v>
      </c>
      <c r="AJ310" s="254">
        <v>519</v>
      </c>
      <c r="AK310" s="166">
        <v>9.011000000000001</v>
      </c>
    </row>
    <row r="311" spans="1:37" ht="16.5" customHeight="1" thickBot="1" x14ac:dyDescent="0.35">
      <c r="A311" s="190" t="s">
        <v>216</v>
      </c>
      <c r="B311" s="252">
        <v>22104853</v>
      </c>
      <c r="C311" s="230" t="s">
        <v>984</v>
      </c>
      <c r="D311" s="230" t="s">
        <v>183</v>
      </c>
      <c r="E311" s="155">
        <v>16</v>
      </c>
      <c r="F311" s="156">
        <v>17.5</v>
      </c>
      <c r="G311" s="157">
        <v>13</v>
      </c>
      <c r="H311" s="158">
        <v>13</v>
      </c>
      <c r="I311" s="155">
        <v>3.1</v>
      </c>
      <c r="J311" s="157">
        <v>19</v>
      </c>
      <c r="K311" s="155">
        <v>6.52</v>
      </c>
      <c r="L311" s="157">
        <v>13</v>
      </c>
      <c r="M311" s="158">
        <v>16</v>
      </c>
      <c r="N311" s="155">
        <v>64</v>
      </c>
      <c r="O311" s="159">
        <v>70</v>
      </c>
      <c r="P311" s="160">
        <v>0.91428571428571426</v>
      </c>
      <c r="Q311" s="157">
        <v>5</v>
      </c>
      <c r="R311" s="155">
        <v>47.6</v>
      </c>
      <c r="S311" s="157">
        <v>5</v>
      </c>
      <c r="T311" s="158">
        <v>10</v>
      </c>
      <c r="U311" s="161">
        <v>22.75</v>
      </c>
      <c r="V311" s="157">
        <v>6.5</v>
      </c>
      <c r="W311" s="155">
        <v>-7</v>
      </c>
      <c r="X311" s="157">
        <v>1.25</v>
      </c>
      <c r="Y311" s="155">
        <v>7</v>
      </c>
      <c r="Z311" s="157">
        <v>1.5</v>
      </c>
      <c r="AA311" s="158">
        <v>9.25</v>
      </c>
      <c r="AB311" s="154">
        <v>37.49</v>
      </c>
      <c r="AC311" s="157">
        <v>12</v>
      </c>
      <c r="AD311" s="162">
        <v>12</v>
      </c>
      <c r="AE311" s="163">
        <v>12.05</v>
      </c>
      <c r="AF311" s="164">
        <v>12.05</v>
      </c>
      <c r="AG311" s="253">
        <v>186</v>
      </c>
      <c r="AH311" s="165">
        <v>7.1109999999999998</v>
      </c>
      <c r="AI311" s="164">
        <v>7.1109999999999998</v>
      </c>
      <c r="AJ311" s="254">
        <v>430</v>
      </c>
      <c r="AK311" s="166">
        <v>9.5805000000000007</v>
      </c>
    </row>
    <row r="312" spans="1:37" ht="16.5" customHeight="1" thickBot="1" x14ac:dyDescent="0.35">
      <c r="A312" s="190" t="s">
        <v>53</v>
      </c>
      <c r="B312" s="252">
        <v>22104910</v>
      </c>
      <c r="C312" s="230" t="s">
        <v>978</v>
      </c>
      <c r="D312" s="230" t="s">
        <v>578</v>
      </c>
      <c r="E312" s="155">
        <v>12</v>
      </c>
      <c r="F312" s="156">
        <v>15.5</v>
      </c>
      <c r="G312" s="157">
        <v>12</v>
      </c>
      <c r="H312" s="158">
        <v>12</v>
      </c>
      <c r="I312" s="155">
        <v>3.89</v>
      </c>
      <c r="J312" s="157">
        <v>10</v>
      </c>
      <c r="K312" s="155">
        <v>8.41</v>
      </c>
      <c r="L312" s="157">
        <v>6</v>
      </c>
      <c r="M312" s="158">
        <v>8</v>
      </c>
      <c r="N312" s="155">
        <v>27</v>
      </c>
      <c r="O312" s="159">
        <v>62</v>
      </c>
      <c r="P312" s="160">
        <v>0.43548387096774194</v>
      </c>
      <c r="Q312" s="157">
        <v>4</v>
      </c>
      <c r="R312" s="155">
        <v>24.5</v>
      </c>
      <c r="S312" s="157">
        <v>3.5</v>
      </c>
      <c r="T312" s="158">
        <v>7.5</v>
      </c>
      <c r="U312" s="161">
        <v>28.4</v>
      </c>
      <c r="V312" s="157">
        <v>4.75</v>
      </c>
      <c r="W312" s="155">
        <v>-12</v>
      </c>
      <c r="X312" s="157">
        <v>0.5</v>
      </c>
      <c r="Y312" s="155">
        <v>4</v>
      </c>
      <c r="Z312" s="157">
        <v>3</v>
      </c>
      <c r="AA312" s="158">
        <v>8.25</v>
      </c>
      <c r="AB312" s="154">
        <v>52.14</v>
      </c>
      <c r="AC312" s="157">
        <v>8</v>
      </c>
      <c r="AD312" s="162">
        <v>8</v>
      </c>
      <c r="AE312" s="163">
        <v>8.75</v>
      </c>
      <c r="AF312" s="164">
        <v>8.75</v>
      </c>
      <c r="AG312" s="253">
        <v>520</v>
      </c>
      <c r="AH312" s="165">
        <v>4.444</v>
      </c>
      <c r="AI312" s="164">
        <v>4.444</v>
      </c>
      <c r="AJ312" s="254">
        <v>601</v>
      </c>
      <c r="AK312" s="166">
        <v>6.5969999999999995</v>
      </c>
    </row>
    <row r="313" spans="1:37" ht="16.5" customHeight="1" thickBot="1" x14ac:dyDescent="0.35">
      <c r="A313" s="190" t="s">
        <v>216</v>
      </c>
      <c r="B313" s="252">
        <v>22104912</v>
      </c>
      <c r="C313" s="236" t="s">
        <v>1120</v>
      </c>
      <c r="D313" s="236" t="s">
        <v>93</v>
      </c>
      <c r="E313" s="155">
        <v>19</v>
      </c>
      <c r="F313" s="156">
        <v>19</v>
      </c>
      <c r="G313" s="157">
        <v>16</v>
      </c>
      <c r="H313" s="158">
        <v>16</v>
      </c>
      <c r="I313" s="155">
        <v>3.34</v>
      </c>
      <c r="J313" s="157">
        <v>15</v>
      </c>
      <c r="K313" s="155">
        <v>6.95</v>
      </c>
      <c r="L313" s="157">
        <v>10</v>
      </c>
      <c r="M313" s="158">
        <v>12.5</v>
      </c>
      <c r="N313" s="155">
        <v>62</v>
      </c>
      <c r="O313" s="159">
        <v>57</v>
      </c>
      <c r="P313" s="160">
        <v>1.0877192982456141</v>
      </c>
      <c r="Q313" s="157">
        <v>5.5</v>
      </c>
      <c r="R313" s="155">
        <v>44.9</v>
      </c>
      <c r="S313" s="157">
        <v>4</v>
      </c>
      <c r="T313" s="158">
        <v>9.5</v>
      </c>
      <c r="U313" s="161">
        <v>23.2</v>
      </c>
      <c r="V313" s="157">
        <v>6.25</v>
      </c>
      <c r="W313" s="155">
        <v>-5</v>
      </c>
      <c r="X313" s="157">
        <v>1.5</v>
      </c>
      <c r="Y313" s="155">
        <v>8</v>
      </c>
      <c r="Z313" s="157">
        <v>1</v>
      </c>
      <c r="AA313" s="158">
        <v>8.75</v>
      </c>
      <c r="AB313" s="154">
        <v>34.57</v>
      </c>
      <c r="AC313" s="157">
        <v>13</v>
      </c>
      <c r="AD313" s="162">
        <v>13</v>
      </c>
      <c r="AE313" s="163">
        <v>11.95</v>
      </c>
      <c r="AF313" s="164">
        <v>11.95</v>
      </c>
      <c r="AG313" s="253">
        <v>201</v>
      </c>
      <c r="AH313" s="165">
        <v>14.222</v>
      </c>
      <c r="AI313" s="164">
        <v>14.222</v>
      </c>
      <c r="AJ313" s="254">
        <v>4</v>
      </c>
      <c r="AK313" s="166">
        <v>13.085999999999999</v>
      </c>
    </row>
    <row r="314" spans="1:37" ht="16.5" customHeight="1" thickBot="1" x14ac:dyDescent="0.35">
      <c r="A314" s="190" t="s">
        <v>216</v>
      </c>
      <c r="B314" s="252">
        <v>22104960</v>
      </c>
      <c r="C314" s="233" t="s">
        <v>1100</v>
      </c>
      <c r="D314" s="233" t="s">
        <v>356</v>
      </c>
      <c r="E314" s="155">
        <v>13</v>
      </c>
      <c r="F314" s="156">
        <v>16</v>
      </c>
      <c r="G314" s="157">
        <v>10</v>
      </c>
      <c r="H314" s="158">
        <v>10</v>
      </c>
      <c r="I314" s="155">
        <v>3.33</v>
      </c>
      <c r="J314" s="157">
        <v>15</v>
      </c>
      <c r="K314" s="155">
        <v>7.32</v>
      </c>
      <c r="L314" s="157">
        <v>7</v>
      </c>
      <c r="M314" s="158">
        <v>11</v>
      </c>
      <c r="N314" s="155">
        <v>68.5</v>
      </c>
      <c r="O314" s="159">
        <v>86</v>
      </c>
      <c r="P314" s="160">
        <v>0.79651162790697672</v>
      </c>
      <c r="Q314" s="157">
        <v>4</v>
      </c>
      <c r="R314" s="155">
        <v>30.6</v>
      </c>
      <c r="S314" s="157">
        <v>0.5</v>
      </c>
      <c r="T314" s="158">
        <v>4.5</v>
      </c>
      <c r="U314" s="161">
        <v>27.25</v>
      </c>
      <c r="V314" s="157">
        <v>4.25</v>
      </c>
      <c r="W314" s="155">
        <v>0</v>
      </c>
      <c r="X314" s="157">
        <v>2.5</v>
      </c>
      <c r="Y314" s="155">
        <v>10</v>
      </c>
      <c r="Z314" s="157">
        <v>0</v>
      </c>
      <c r="AA314" s="158">
        <v>6.75</v>
      </c>
      <c r="AB314" s="154">
        <v>39.619999999999997</v>
      </c>
      <c r="AC314" s="157">
        <v>10</v>
      </c>
      <c r="AD314" s="162">
        <v>10</v>
      </c>
      <c r="AE314" s="163">
        <v>8.4499999999999993</v>
      </c>
      <c r="AF314" s="164">
        <v>8.4499999999999993</v>
      </c>
      <c r="AG314" s="253">
        <v>538</v>
      </c>
      <c r="AH314" s="165">
        <v>13.333</v>
      </c>
      <c r="AI314" s="164">
        <v>13.333</v>
      </c>
      <c r="AJ314" s="254">
        <v>13</v>
      </c>
      <c r="AK314" s="166">
        <v>10.891500000000001</v>
      </c>
    </row>
    <row r="315" spans="1:37" ht="16.5" customHeight="1" thickBot="1" x14ac:dyDescent="0.35">
      <c r="A315" s="190" t="s">
        <v>216</v>
      </c>
      <c r="B315" s="252">
        <v>22105018</v>
      </c>
      <c r="C315" s="232" t="s">
        <v>1093</v>
      </c>
      <c r="D315" s="232" t="s">
        <v>72</v>
      </c>
      <c r="E315" s="155">
        <v>15</v>
      </c>
      <c r="F315" s="156">
        <v>17</v>
      </c>
      <c r="G315" s="157">
        <v>12</v>
      </c>
      <c r="H315" s="158">
        <v>12</v>
      </c>
      <c r="I315" s="155">
        <v>3.54</v>
      </c>
      <c r="J315" s="157">
        <v>11</v>
      </c>
      <c r="K315" s="155">
        <v>7.22</v>
      </c>
      <c r="L315" s="157">
        <v>8</v>
      </c>
      <c r="M315" s="158">
        <v>9.5</v>
      </c>
      <c r="N315" s="155">
        <v>51</v>
      </c>
      <c r="O315" s="159">
        <v>54</v>
      </c>
      <c r="P315" s="160">
        <v>0.94444444444444442</v>
      </c>
      <c r="Q315" s="157">
        <v>5</v>
      </c>
      <c r="R315" s="155">
        <v>50.1</v>
      </c>
      <c r="S315" s="157">
        <v>5.5</v>
      </c>
      <c r="T315" s="158">
        <v>10.5</v>
      </c>
      <c r="U315" s="161">
        <v>23</v>
      </c>
      <c r="V315" s="157">
        <v>6.25</v>
      </c>
      <c r="W315" s="155">
        <v>8</v>
      </c>
      <c r="X315" s="157">
        <v>3.75</v>
      </c>
      <c r="Y315" s="155">
        <v>5</v>
      </c>
      <c r="Z315" s="157">
        <v>2.5</v>
      </c>
      <c r="AA315" s="158">
        <v>12.5</v>
      </c>
      <c r="AB315" s="154">
        <v>33.71</v>
      </c>
      <c r="AC315" s="157">
        <v>14</v>
      </c>
      <c r="AD315" s="162">
        <v>14</v>
      </c>
      <c r="AE315" s="163">
        <v>11.7</v>
      </c>
      <c r="AF315" s="164">
        <v>11.7</v>
      </c>
      <c r="AG315" s="253">
        <v>233</v>
      </c>
      <c r="AH315" s="165">
        <v>4.8890000000000002</v>
      </c>
      <c r="AI315" s="164">
        <v>4.8890000000000002</v>
      </c>
      <c r="AJ315" s="254">
        <v>587</v>
      </c>
      <c r="AK315" s="166">
        <v>8.2944999999999993</v>
      </c>
    </row>
    <row r="316" spans="1:37" ht="16.5" customHeight="1" thickBot="1" x14ac:dyDescent="0.35">
      <c r="A316" s="190" t="s">
        <v>216</v>
      </c>
      <c r="B316" s="252">
        <v>22105065</v>
      </c>
      <c r="C316" s="228" t="s">
        <v>675</v>
      </c>
      <c r="D316" s="228" t="s">
        <v>130</v>
      </c>
      <c r="E316" s="155">
        <v>17</v>
      </c>
      <c r="F316" s="156">
        <v>18</v>
      </c>
      <c r="G316" s="157">
        <v>14</v>
      </c>
      <c r="H316" s="158">
        <v>14</v>
      </c>
      <c r="I316" s="155">
        <v>3</v>
      </c>
      <c r="J316" s="157">
        <v>20</v>
      </c>
      <c r="K316" s="155">
        <v>6.44</v>
      </c>
      <c r="L316" s="157">
        <v>14</v>
      </c>
      <c r="M316" s="158">
        <v>17</v>
      </c>
      <c r="N316" s="155">
        <v>42</v>
      </c>
      <c r="O316" s="159">
        <v>62</v>
      </c>
      <c r="P316" s="160">
        <v>0.67741935483870963</v>
      </c>
      <c r="Q316" s="157">
        <v>3.5</v>
      </c>
      <c r="R316" s="155">
        <v>49.3</v>
      </c>
      <c r="S316" s="157">
        <v>5.5</v>
      </c>
      <c r="T316" s="158">
        <v>9</v>
      </c>
      <c r="U316" s="161">
        <v>24.5</v>
      </c>
      <c r="V316" s="157">
        <v>5.5</v>
      </c>
      <c r="W316" s="155">
        <v>-20</v>
      </c>
      <c r="X316" s="157">
        <v>0</v>
      </c>
      <c r="Y316" s="155">
        <v>5</v>
      </c>
      <c r="Z316" s="157">
        <v>2.5</v>
      </c>
      <c r="AA316" s="158">
        <v>8</v>
      </c>
      <c r="AB316" s="154" t="s">
        <v>215</v>
      </c>
      <c r="AC316" s="157" t="s">
        <v>215</v>
      </c>
      <c r="AD316" s="162" t="s">
        <v>215</v>
      </c>
      <c r="AE316" s="163">
        <v>12</v>
      </c>
      <c r="AF316" s="164">
        <v>12</v>
      </c>
      <c r="AG316" s="253">
        <v>194</v>
      </c>
      <c r="AH316" s="165">
        <v>8.8889999999999993</v>
      </c>
      <c r="AI316" s="164">
        <v>8.8889999999999993</v>
      </c>
      <c r="AJ316" s="254">
        <v>231</v>
      </c>
      <c r="AK316" s="166">
        <v>10.4445</v>
      </c>
    </row>
    <row r="317" spans="1:37" ht="16.5" customHeight="1" thickBot="1" x14ac:dyDescent="0.35">
      <c r="A317" s="190" t="s">
        <v>216</v>
      </c>
      <c r="B317" s="252">
        <v>22105075</v>
      </c>
      <c r="C317" s="228" t="s">
        <v>791</v>
      </c>
      <c r="D317" s="228" t="s">
        <v>88</v>
      </c>
      <c r="E317" s="155">
        <v>20</v>
      </c>
      <c r="F317" s="156">
        <v>19.5</v>
      </c>
      <c r="G317" s="157">
        <v>17</v>
      </c>
      <c r="H317" s="158">
        <v>17</v>
      </c>
      <c r="I317" s="155">
        <v>3.03</v>
      </c>
      <c r="J317" s="157">
        <v>20</v>
      </c>
      <c r="K317" s="155">
        <v>6.58</v>
      </c>
      <c r="L317" s="157">
        <v>13</v>
      </c>
      <c r="M317" s="158">
        <v>16.5</v>
      </c>
      <c r="N317" s="171">
        <v>55</v>
      </c>
      <c r="O317" s="159">
        <v>64</v>
      </c>
      <c r="P317" s="160">
        <v>0.859375</v>
      </c>
      <c r="Q317" s="157">
        <v>4.5</v>
      </c>
      <c r="R317" s="155">
        <v>45.9</v>
      </c>
      <c r="S317" s="157">
        <v>4.5</v>
      </c>
      <c r="T317" s="158">
        <v>9</v>
      </c>
      <c r="U317" s="161">
        <v>21.5</v>
      </c>
      <c r="V317" s="157">
        <v>7</v>
      </c>
      <c r="W317" s="155">
        <v>-17</v>
      </c>
      <c r="X317" s="157">
        <v>0</v>
      </c>
      <c r="Y317" s="155">
        <v>2</v>
      </c>
      <c r="Z317" s="157">
        <v>4</v>
      </c>
      <c r="AA317" s="158">
        <v>11</v>
      </c>
      <c r="AB317" s="154">
        <v>43.02</v>
      </c>
      <c r="AC317" s="157">
        <v>9</v>
      </c>
      <c r="AD317" s="162">
        <v>9</v>
      </c>
      <c r="AE317" s="163">
        <v>12.5</v>
      </c>
      <c r="AF317" s="164">
        <v>12.5</v>
      </c>
      <c r="AG317" s="253">
        <v>129</v>
      </c>
      <c r="AH317" s="165">
        <v>10.667</v>
      </c>
      <c r="AI317" s="164">
        <v>10.667</v>
      </c>
      <c r="AJ317" s="254">
        <v>85</v>
      </c>
      <c r="AK317" s="166">
        <v>11.583500000000001</v>
      </c>
    </row>
    <row r="318" spans="1:37" ht="16.5" customHeight="1" thickBot="1" x14ac:dyDescent="0.35">
      <c r="A318" s="190" t="s">
        <v>216</v>
      </c>
      <c r="B318" s="252">
        <v>22105128</v>
      </c>
      <c r="C318" s="232" t="s">
        <v>1022</v>
      </c>
      <c r="D318" s="232" t="s">
        <v>1023</v>
      </c>
      <c r="E318" s="155">
        <v>17</v>
      </c>
      <c r="F318" s="156">
        <v>18</v>
      </c>
      <c r="G318" s="157">
        <v>14</v>
      </c>
      <c r="H318" s="158">
        <v>14</v>
      </c>
      <c r="I318" s="155">
        <v>3.11</v>
      </c>
      <c r="J318" s="157">
        <v>18</v>
      </c>
      <c r="K318" s="155">
        <v>6.55</v>
      </c>
      <c r="L318" s="157">
        <v>13</v>
      </c>
      <c r="M318" s="158">
        <v>15.5</v>
      </c>
      <c r="N318" s="155">
        <v>52</v>
      </c>
      <c r="O318" s="159">
        <v>73</v>
      </c>
      <c r="P318" s="160">
        <v>0.71232876712328763</v>
      </c>
      <c r="Q318" s="157">
        <v>4</v>
      </c>
      <c r="R318" s="155">
        <v>40</v>
      </c>
      <c r="S318" s="157">
        <v>3</v>
      </c>
      <c r="T318" s="158">
        <v>7</v>
      </c>
      <c r="U318" s="161">
        <v>24.85</v>
      </c>
      <c r="V318" s="157">
        <v>5.5</v>
      </c>
      <c r="W318" s="155">
        <v>-16</v>
      </c>
      <c r="X318" s="157">
        <v>0</v>
      </c>
      <c r="Y318" s="155">
        <v>8</v>
      </c>
      <c r="Z318" s="157">
        <v>1</v>
      </c>
      <c r="AA318" s="158">
        <v>6.5</v>
      </c>
      <c r="AB318" s="154" t="s">
        <v>215</v>
      </c>
      <c r="AC318" s="157" t="s">
        <v>215</v>
      </c>
      <c r="AD318" s="162" t="s">
        <v>215</v>
      </c>
      <c r="AE318" s="163">
        <v>10.75</v>
      </c>
      <c r="AF318" s="164">
        <v>10.75</v>
      </c>
      <c r="AG318" s="253">
        <v>346</v>
      </c>
      <c r="AH318" s="165">
        <v>8.4440000000000008</v>
      </c>
      <c r="AI318" s="164">
        <v>8.4440000000000008</v>
      </c>
      <c r="AJ318" s="254">
        <v>274</v>
      </c>
      <c r="AK318" s="166">
        <v>9.5970000000000013</v>
      </c>
    </row>
    <row r="319" spans="1:37" ht="16.5" customHeight="1" thickBot="1" x14ac:dyDescent="0.35">
      <c r="A319" s="190" t="s">
        <v>216</v>
      </c>
      <c r="B319" s="252">
        <v>22105157</v>
      </c>
      <c r="C319" s="229" t="s">
        <v>975</v>
      </c>
      <c r="D319" s="229" t="s">
        <v>98</v>
      </c>
      <c r="E319" s="155">
        <v>17</v>
      </c>
      <c r="F319" s="156">
        <v>18</v>
      </c>
      <c r="G319" s="157">
        <v>14</v>
      </c>
      <c r="H319" s="158">
        <v>14</v>
      </c>
      <c r="I319" s="155">
        <v>3.02</v>
      </c>
      <c r="J319" s="157">
        <v>20</v>
      </c>
      <c r="K319" s="155">
        <v>6.48</v>
      </c>
      <c r="L319" s="157">
        <v>13</v>
      </c>
      <c r="M319" s="158">
        <v>16.5</v>
      </c>
      <c r="N319" s="155">
        <v>51</v>
      </c>
      <c r="O319" s="159">
        <v>79</v>
      </c>
      <c r="P319" s="160">
        <v>0.64556962025316456</v>
      </c>
      <c r="Q319" s="157">
        <v>3.5</v>
      </c>
      <c r="R319" s="155">
        <v>45.6</v>
      </c>
      <c r="S319" s="157">
        <v>4.5</v>
      </c>
      <c r="T319" s="158">
        <v>8</v>
      </c>
      <c r="U319" s="161">
        <v>23.45</v>
      </c>
      <c r="V319" s="157">
        <v>6.25</v>
      </c>
      <c r="W319" s="155">
        <v>-11</v>
      </c>
      <c r="X319" s="157">
        <v>0.75</v>
      </c>
      <c r="Y319" s="155">
        <v>5</v>
      </c>
      <c r="Z319" s="157">
        <v>2.5</v>
      </c>
      <c r="AA319" s="158">
        <v>9.5</v>
      </c>
      <c r="AB319" s="154">
        <v>41.74</v>
      </c>
      <c r="AC319" s="157">
        <v>9</v>
      </c>
      <c r="AD319" s="162">
        <v>9</v>
      </c>
      <c r="AE319" s="163">
        <v>11.4</v>
      </c>
      <c r="AF319" s="164">
        <v>11.4</v>
      </c>
      <c r="AG319" s="253">
        <v>270</v>
      </c>
      <c r="AH319" s="165">
        <v>10.667</v>
      </c>
      <c r="AI319" s="164">
        <v>10.667</v>
      </c>
      <c r="AJ319" s="254">
        <v>85</v>
      </c>
      <c r="AK319" s="166">
        <v>11.0335</v>
      </c>
    </row>
    <row r="320" spans="1:37" ht="16.5" customHeight="1" thickBot="1" x14ac:dyDescent="0.35">
      <c r="A320" s="190" t="s">
        <v>216</v>
      </c>
      <c r="B320" s="252">
        <v>22105259</v>
      </c>
      <c r="C320" s="230" t="s">
        <v>638</v>
      </c>
      <c r="D320" s="230" t="s">
        <v>93</v>
      </c>
      <c r="E320" s="155">
        <v>19</v>
      </c>
      <c r="F320" s="156">
        <v>19</v>
      </c>
      <c r="G320" s="157">
        <v>16</v>
      </c>
      <c r="H320" s="158">
        <v>16</v>
      </c>
      <c r="I320" s="155">
        <v>2.94</v>
      </c>
      <c r="J320" s="157">
        <v>20</v>
      </c>
      <c r="K320" s="155">
        <v>6.32</v>
      </c>
      <c r="L320" s="157">
        <v>15</v>
      </c>
      <c r="M320" s="158">
        <v>17.5</v>
      </c>
      <c r="N320" s="155">
        <v>70</v>
      </c>
      <c r="O320" s="159">
        <v>64</v>
      </c>
      <c r="P320" s="160">
        <v>1.09375</v>
      </c>
      <c r="Q320" s="157">
        <v>5.5</v>
      </c>
      <c r="R320" s="155">
        <v>50.1</v>
      </c>
      <c r="S320" s="157">
        <v>5.5</v>
      </c>
      <c r="T320" s="158">
        <v>11</v>
      </c>
      <c r="U320" s="161">
        <v>22.7</v>
      </c>
      <c r="V320" s="157">
        <v>6.5</v>
      </c>
      <c r="W320" s="155">
        <v>0</v>
      </c>
      <c r="X320" s="157">
        <v>2.5</v>
      </c>
      <c r="Y320" s="155">
        <v>1</v>
      </c>
      <c r="Z320" s="157">
        <v>4.5</v>
      </c>
      <c r="AA320" s="158">
        <v>13.5</v>
      </c>
      <c r="AB320" s="154">
        <v>39.700000000000003</v>
      </c>
      <c r="AC320" s="157">
        <v>10</v>
      </c>
      <c r="AD320" s="162">
        <v>10</v>
      </c>
      <c r="AE320" s="163">
        <v>13.6</v>
      </c>
      <c r="AF320" s="164">
        <v>13.6</v>
      </c>
      <c r="AG320" s="253">
        <v>46</v>
      </c>
      <c r="AH320" s="165">
        <v>9.3330000000000002</v>
      </c>
      <c r="AI320" s="164">
        <v>9.3330000000000002</v>
      </c>
      <c r="AJ320" s="254">
        <v>194</v>
      </c>
      <c r="AK320" s="166">
        <v>11.4665</v>
      </c>
    </row>
    <row r="321" spans="1:37" ht="16.5" customHeight="1" thickBot="1" x14ac:dyDescent="0.35">
      <c r="A321" s="190" t="s">
        <v>216</v>
      </c>
      <c r="B321" s="252">
        <v>22105266</v>
      </c>
      <c r="C321" s="235" t="s">
        <v>94</v>
      </c>
      <c r="D321" s="235" t="s">
        <v>888</v>
      </c>
      <c r="E321" s="155">
        <v>18</v>
      </c>
      <c r="F321" s="156">
        <v>18.5</v>
      </c>
      <c r="G321" s="157">
        <v>15</v>
      </c>
      <c r="H321" s="158">
        <v>15</v>
      </c>
      <c r="I321" s="155">
        <v>3.01</v>
      </c>
      <c r="J321" s="157">
        <v>20</v>
      </c>
      <c r="K321" s="155">
        <v>6.36</v>
      </c>
      <c r="L321" s="157">
        <v>14</v>
      </c>
      <c r="M321" s="158">
        <v>17</v>
      </c>
      <c r="N321" s="155">
        <v>55</v>
      </c>
      <c r="O321" s="159">
        <v>59</v>
      </c>
      <c r="P321" s="160">
        <v>0.93220338983050843</v>
      </c>
      <c r="Q321" s="157">
        <v>5</v>
      </c>
      <c r="R321" s="155">
        <v>51.2</v>
      </c>
      <c r="S321" s="157">
        <v>6</v>
      </c>
      <c r="T321" s="158">
        <v>11</v>
      </c>
      <c r="U321" s="161">
        <v>23.1</v>
      </c>
      <c r="V321" s="157">
        <v>6.25</v>
      </c>
      <c r="W321" s="155">
        <v>-2</v>
      </c>
      <c r="X321" s="157">
        <v>2</v>
      </c>
      <c r="Y321" s="155">
        <v>3</v>
      </c>
      <c r="Z321" s="157">
        <v>3.5</v>
      </c>
      <c r="AA321" s="158">
        <v>11.75</v>
      </c>
      <c r="AB321" s="154">
        <v>61.06</v>
      </c>
      <c r="AC321" s="157">
        <v>1</v>
      </c>
      <c r="AD321" s="162">
        <v>1</v>
      </c>
      <c r="AE321" s="163">
        <v>11.15</v>
      </c>
      <c r="AF321" s="164">
        <v>11.15</v>
      </c>
      <c r="AG321" s="253">
        <v>300</v>
      </c>
      <c r="AH321" s="165">
        <v>5.3330000000000002</v>
      </c>
      <c r="AI321" s="164">
        <v>5.3330000000000002</v>
      </c>
      <c r="AJ321" s="254">
        <v>568</v>
      </c>
      <c r="AK321" s="166">
        <v>8.2415000000000003</v>
      </c>
    </row>
    <row r="322" spans="1:37" ht="16.5" customHeight="1" thickBot="1" x14ac:dyDescent="0.35">
      <c r="A322" s="190" t="s">
        <v>216</v>
      </c>
      <c r="B322" s="252">
        <v>22105268</v>
      </c>
      <c r="C322" s="229" t="s">
        <v>1048</v>
      </c>
      <c r="D322" s="229" t="s">
        <v>98</v>
      </c>
      <c r="E322" s="155">
        <v>15</v>
      </c>
      <c r="F322" s="156">
        <v>17</v>
      </c>
      <c r="G322" s="157">
        <v>12</v>
      </c>
      <c r="H322" s="158">
        <v>12</v>
      </c>
      <c r="I322" s="155">
        <v>3.18</v>
      </c>
      <c r="J322" s="157">
        <v>17</v>
      </c>
      <c r="K322" s="155">
        <v>6.84</v>
      </c>
      <c r="L322" s="157">
        <v>11</v>
      </c>
      <c r="M322" s="158">
        <v>14</v>
      </c>
      <c r="N322" s="155">
        <v>65</v>
      </c>
      <c r="O322" s="159">
        <v>66</v>
      </c>
      <c r="P322" s="160">
        <v>0.98484848484848486</v>
      </c>
      <c r="Q322" s="157">
        <v>5</v>
      </c>
      <c r="R322" s="155">
        <v>38.700000000000003</v>
      </c>
      <c r="S322" s="157">
        <v>2.5</v>
      </c>
      <c r="T322" s="158">
        <v>7.5</v>
      </c>
      <c r="U322" s="161">
        <v>25.18</v>
      </c>
      <c r="V322" s="157">
        <v>5.25</v>
      </c>
      <c r="W322" s="155">
        <v>-10</v>
      </c>
      <c r="X322" s="157">
        <v>0.75</v>
      </c>
      <c r="Y322" s="155">
        <v>5</v>
      </c>
      <c r="Z322" s="157">
        <v>2.5</v>
      </c>
      <c r="AA322" s="158">
        <v>8.5</v>
      </c>
      <c r="AB322" s="154">
        <v>53.44</v>
      </c>
      <c r="AC322" s="157">
        <v>4</v>
      </c>
      <c r="AD322" s="162">
        <v>4</v>
      </c>
      <c r="AE322" s="163">
        <v>9.1999999999999993</v>
      </c>
      <c r="AF322" s="164">
        <v>9.1999999999999993</v>
      </c>
      <c r="AG322" s="253">
        <v>501</v>
      </c>
      <c r="AH322" s="165">
        <v>10.222</v>
      </c>
      <c r="AI322" s="164">
        <v>10.222</v>
      </c>
      <c r="AJ322" s="254">
        <v>123</v>
      </c>
      <c r="AK322" s="166">
        <v>9.7109999999999985</v>
      </c>
    </row>
    <row r="323" spans="1:37" ht="16.5" customHeight="1" thickBot="1" x14ac:dyDescent="0.35">
      <c r="A323" s="190" t="s">
        <v>53</v>
      </c>
      <c r="B323" s="252">
        <v>22105308</v>
      </c>
      <c r="C323" s="230" t="s">
        <v>1332</v>
      </c>
      <c r="D323" s="230" t="s">
        <v>749</v>
      </c>
      <c r="E323" s="155">
        <v>15</v>
      </c>
      <c r="F323" s="156">
        <v>17</v>
      </c>
      <c r="G323" s="157">
        <v>15</v>
      </c>
      <c r="H323" s="158">
        <v>15</v>
      </c>
      <c r="I323" s="155">
        <v>3.27</v>
      </c>
      <c r="J323" s="157">
        <v>20</v>
      </c>
      <c r="K323" s="155">
        <v>7.46</v>
      </c>
      <c r="L323" s="157">
        <v>13</v>
      </c>
      <c r="M323" s="158">
        <v>16.5</v>
      </c>
      <c r="N323" s="155">
        <v>46</v>
      </c>
      <c r="O323" s="159">
        <v>61</v>
      </c>
      <c r="P323" s="160">
        <v>0.75409836065573765</v>
      </c>
      <c r="Q323" s="157">
        <v>6.5</v>
      </c>
      <c r="R323" s="155">
        <v>43.8</v>
      </c>
      <c r="S323" s="157">
        <v>8</v>
      </c>
      <c r="T323" s="158">
        <v>14.5</v>
      </c>
      <c r="U323" s="161">
        <v>26.5</v>
      </c>
      <c r="V323" s="157">
        <v>5.5</v>
      </c>
      <c r="W323" s="155">
        <v>9</v>
      </c>
      <c r="X323" s="157">
        <v>4</v>
      </c>
      <c r="Y323" s="155">
        <v>2</v>
      </c>
      <c r="Z323" s="157">
        <v>4</v>
      </c>
      <c r="AA323" s="158">
        <v>13.5</v>
      </c>
      <c r="AB323" s="154">
        <v>50.57</v>
      </c>
      <c r="AC323" s="157">
        <v>8</v>
      </c>
      <c r="AD323" s="162">
        <v>8</v>
      </c>
      <c r="AE323" s="163">
        <v>13.5</v>
      </c>
      <c r="AF323" s="164">
        <v>13.5</v>
      </c>
      <c r="AG323" s="253">
        <v>50</v>
      </c>
      <c r="AH323" s="165">
        <v>7.1109999999999998</v>
      </c>
      <c r="AI323" s="164">
        <v>7.1109999999999998</v>
      </c>
      <c r="AJ323" s="254">
        <v>430</v>
      </c>
      <c r="AK323" s="166">
        <v>10.3055</v>
      </c>
    </row>
    <row r="324" spans="1:37" ht="16.5" customHeight="1" thickBot="1" x14ac:dyDescent="0.35">
      <c r="A324" s="190" t="s">
        <v>216</v>
      </c>
      <c r="B324" s="252">
        <v>22105317</v>
      </c>
      <c r="C324" s="232" t="s">
        <v>1109</v>
      </c>
      <c r="D324" s="232" t="s">
        <v>72</v>
      </c>
      <c r="E324" s="155">
        <v>13</v>
      </c>
      <c r="F324" s="156">
        <v>16</v>
      </c>
      <c r="G324" s="157">
        <v>10</v>
      </c>
      <c r="H324" s="158">
        <v>10</v>
      </c>
      <c r="I324" s="155">
        <v>3.22</v>
      </c>
      <c r="J324" s="157">
        <v>17</v>
      </c>
      <c r="K324" s="155">
        <v>6.9</v>
      </c>
      <c r="L324" s="157">
        <v>10</v>
      </c>
      <c r="M324" s="158">
        <v>13.5</v>
      </c>
      <c r="N324" s="155">
        <v>58</v>
      </c>
      <c r="O324" s="159">
        <v>83</v>
      </c>
      <c r="P324" s="160">
        <v>0.6987951807228916</v>
      </c>
      <c r="Q324" s="157">
        <v>3.5</v>
      </c>
      <c r="R324" s="155">
        <v>30.2</v>
      </c>
      <c r="S324" s="157">
        <v>0.5</v>
      </c>
      <c r="T324" s="158">
        <v>4</v>
      </c>
      <c r="U324" s="161">
        <v>28.3</v>
      </c>
      <c r="V324" s="157">
        <v>3.75</v>
      </c>
      <c r="W324" s="155">
        <v>-3</v>
      </c>
      <c r="X324" s="157">
        <v>1.75</v>
      </c>
      <c r="Y324" s="155">
        <v>10</v>
      </c>
      <c r="Z324" s="157">
        <v>0</v>
      </c>
      <c r="AA324" s="158">
        <v>5.5</v>
      </c>
      <c r="AB324" s="154" t="s">
        <v>215</v>
      </c>
      <c r="AC324" s="157" t="s">
        <v>215</v>
      </c>
      <c r="AD324" s="162" t="s">
        <v>215</v>
      </c>
      <c r="AE324" s="163">
        <v>8.25</v>
      </c>
      <c r="AF324" s="164">
        <v>8.25</v>
      </c>
      <c r="AG324" s="253">
        <v>548</v>
      </c>
      <c r="AH324" s="165">
        <v>8.4440000000000008</v>
      </c>
      <c r="AI324" s="164">
        <v>8.4440000000000008</v>
      </c>
      <c r="AJ324" s="254">
        <v>274</v>
      </c>
      <c r="AK324" s="166">
        <v>8.3470000000000013</v>
      </c>
    </row>
    <row r="325" spans="1:37" ht="16.5" customHeight="1" thickBot="1" x14ac:dyDescent="0.35">
      <c r="A325" s="190" t="s">
        <v>53</v>
      </c>
      <c r="B325" s="252">
        <v>22105326</v>
      </c>
      <c r="C325" s="232" t="s">
        <v>925</v>
      </c>
      <c r="D325" s="232" t="s">
        <v>926</v>
      </c>
      <c r="E325" s="155">
        <v>15</v>
      </c>
      <c r="F325" s="156">
        <v>17</v>
      </c>
      <c r="G325" s="157">
        <v>15</v>
      </c>
      <c r="H325" s="158">
        <v>15</v>
      </c>
      <c r="I325" s="155">
        <v>3.43</v>
      </c>
      <c r="J325" s="157">
        <v>18</v>
      </c>
      <c r="K325" s="155">
        <v>7.54</v>
      </c>
      <c r="L325" s="157">
        <v>12</v>
      </c>
      <c r="M325" s="158">
        <v>15</v>
      </c>
      <c r="N325" s="155">
        <v>41</v>
      </c>
      <c r="O325" s="159">
        <v>66</v>
      </c>
      <c r="P325" s="160">
        <v>0.62121212121212122</v>
      </c>
      <c r="Q325" s="157">
        <v>6</v>
      </c>
      <c r="R325" s="155">
        <v>31.4</v>
      </c>
      <c r="S325" s="157">
        <v>5</v>
      </c>
      <c r="T325" s="158">
        <v>11</v>
      </c>
      <c r="U325" s="161">
        <v>25.15</v>
      </c>
      <c r="V325" s="157">
        <v>6.25</v>
      </c>
      <c r="W325" s="155">
        <v>1</v>
      </c>
      <c r="X325" s="157">
        <v>2.75</v>
      </c>
      <c r="Y325" s="155">
        <v>2</v>
      </c>
      <c r="Z325" s="157">
        <v>4</v>
      </c>
      <c r="AA325" s="158">
        <v>13</v>
      </c>
      <c r="AB325" s="154">
        <v>36.53</v>
      </c>
      <c r="AC325" s="157">
        <v>16</v>
      </c>
      <c r="AD325" s="162">
        <v>16</v>
      </c>
      <c r="AE325" s="163">
        <v>14</v>
      </c>
      <c r="AF325" s="164">
        <v>14</v>
      </c>
      <c r="AG325" s="253">
        <v>20</v>
      </c>
      <c r="AH325" s="165">
        <v>12.444000000000001</v>
      </c>
      <c r="AI325" s="164">
        <v>12.444000000000001</v>
      </c>
      <c r="AJ325" s="254">
        <v>22</v>
      </c>
      <c r="AK325" s="166">
        <v>13.222000000000001</v>
      </c>
    </row>
    <row r="326" spans="1:37" ht="16.5" customHeight="1" thickBot="1" x14ac:dyDescent="0.35">
      <c r="A326" s="190" t="s">
        <v>216</v>
      </c>
      <c r="B326" s="252">
        <v>22105333</v>
      </c>
      <c r="C326" s="239" t="s">
        <v>1094</v>
      </c>
      <c r="D326" s="240" t="s">
        <v>1095</v>
      </c>
      <c r="E326" s="155">
        <v>16</v>
      </c>
      <c r="F326" s="156">
        <v>17.5</v>
      </c>
      <c r="G326" s="157">
        <v>13</v>
      </c>
      <c r="H326" s="158">
        <v>13</v>
      </c>
      <c r="I326" s="155">
        <v>3.26</v>
      </c>
      <c r="J326" s="157">
        <v>16</v>
      </c>
      <c r="K326" s="155">
        <v>6.96</v>
      </c>
      <c r="L326" s="157">
        <v>10</v>
      </c>
      <c r="M326" s="158">
        <v>13</v>
      </c>
      <c r="N326" s="155">
        <v>55</v>
      </c>
      <c r="O326" s="159">
        <v>53</v>
      </c>
      <c r="P326" s="160">
        <v>1.0377358490566038</v>
      </c>
      <c r="Q326" s="157">
        <v>5.5</v>
      </c>
      <c r="R326" s="155">
        <v>53.2</v>
      </c>
      <c r="S326" s="157">
        <v>6.5</v>
      </c>
      <c r="T326" s="158">
        <v>12</v>
      </c>
      <c r="U326" s="161">
        <v>27.85</v>
      </c>
      <c r="V326" s="157">
        <v>4</v>
      </c>
      <c r="W326" s="155">
        <v>-3</v>
      </c>
      <c r="X326" s="157">
        <v>1.75</v>
      </c>
      <c r="Y326" s="155">
        <v>4</v>
      </c>
      <c r="Z326" s="157">
        <v>3</v>
      </c>
      <c r="AA326" s="158">
        <v>8.75</v>
      </c>
      <c r="AB326" s="154">
        <v>47.17</v>
      </c>
      <c r="AC326" s="157">
        <v>7</v>
      </c>
      <c r="AD326" s="162">
        <v>7</v>
      </c>
      <c r="AE326" s="163">
        <v>10.75</v>
      </c>
      <c r="AF326" s="164">
        <v>10.75</v>
      </c>
      <c r="AG326" s="253">
        <v>346</v>
      </c>
      <c r="AH326" s="165">
        <v>8.8889999999999993</v>
      </c>
      <c r="AI326" s="164">
        <v>8.8889999999999993</v>
      </c>
      <c r="AJ326" s="254">
        <v>231</v>
      </c>
      <c r="AK326" s="166">
        <v>9.8194999999999997</v>
      </c>
    </row>
    <row r="327" spans="1:37" ht="16.5" customHeight="1" thickBot="1" x14ac:dyDescent="0.35">
      <c r="A327" s="190" t="s">
        <v>53</v>
      </c>
      <c r="B327" s="256">
        <v>22105346</v>
      </c>
      <c r="C327" s="230" t="s">
        <v>184</v>
      </c>
      <c r="D327" s="230" t="s">
        <v>73</v>
      </c>
      <c r="E327" s="155">
        <v>11</v>
      </c>
      <c r="F327" s="156">
        <v>15</v>
      </c>
      <c r="G327" s="157">
        <v>11</v>
      </c>
      <c r="H327" s="158">
        <v>11</v>
      </c>
      <c r="I327" s="155">
        <v>3.98</v>
      </c>
      <c r="J327" s="157">
        <v>8</v>
      </c>
      <c r="K327" s="155">
        <v>9.07</v>
      </c>
      <c r="L327" s="157">
        <v>1</v>
      </c>
      <c r="M327" s="158">
        <v>4.5</v>
      </c>
      <c r="N327" s="171">
        <v>30</v>
      </c>
      <c r="O327" s="159">
        <v>57</v>
      </c>
      <c r="P327" s="160">
        <v>0.52631578947368418</v>
      </c>
      <c r="Q327" s="157">
        <v>5</v>
      </c>
      <c r="R327" s="155">
        <v>22.5</v>
      </c>
      <c r="S327" s="157">
        <v>3</v>
      </c>
      <c r="T327" s="158">
        <v>8</v>
      </c>
      <c r="U327" s="161">
        <v>32.25</v>
      </c>
      <c r="V327" s="157">
        <v>2.75</v>
      </c>
      <c r="W327" s="155">
        <v>2</v>
      </c>
      <c r="X327" s="157">
        <v>3</v>
      </c>
      <c r="Y327" s="155">
        <v>6</v>
      </c>
      <c r="Z327" s="157">
        <v>2</v>
      </c>
      <c r="AA327" s="158">
        <v>7.75</v>
      </c>
      <c r="AB327" s="154">
        <v>53.58</v>
      </c>
      <c r="AC327" s="157">
        <v>7</v>
      </c>
      <c r="AD327" s="162">
        <v>7</v>
      </c>
      <c r="AE327" s="163">
        <v>7.65</v>
      </c>
      <c r="AF327" s="164">
        <v>7.65</v>
      </c>
      <c r="AG327" s="253">
        <v>568</v>
      </c>
      <c r="AH327" s="165">
        <v>8</v>
      </c>
      <c r="AI327" s="164">
        <v>8</v>
      </c>
      <c r="AJ327" s="254">
        <v>331</v>
      </c>
      <c r="AK327" s="166">
        <v>7.8250000000000002</v>
      </c>
    </row>
    <row r="328" spans="1:37" ht="16.5" customHeight="1" thickBot="1" x14ac:dyDescent="0.35">
      <c r="A328" s="190" t="s">
        <v>216</v>
      </c>
      <c r="B328" s="252">
        <v>22105352</v>
      </c>
      <c r="C328" s="230" t="s">
        <v>656</v>
      </c>
      <c r="D328" s="230" t="s">
        <v>91</v>
      </c>
      <c r="E328" s="155">
        <v>12</v>
      </c>
      <c r="F328" s="156">
        <v>15.5</v>
      </c>
      <c r="G328" s="157">
        <v>9</v>
      </c>
      <c r="H328" s="158">
        <v>9</v>
      </c>
      <c r="I328" s="155">
        <v>3.08</v>
      </c>
      <c r="J328" s="157">
        <v>19</v>
      </c>
      <c r="K328" s="155">
        <v>6.8</v>
      </c>
      <c r="L328" s="157">
        <v>11</v>
      </c>
      <c r="M328" s="158">
        <v>15</v>
      </c>
      <c r="N328" s="155">
        <v>62</v>
      </c>
      <c r="O328" s="159">
        <v>66</v>
      </c>
      <c r="P328" s="160">
        <v>0.93939393939393945</v>
      </c>
      <c r="Q328" s="157">
        <v>5</v>
      </c>
      <c r="R328" s="155">
        <v>42.7</v>
      </c>
      <c r="S328" s="157">
        <v>3.5</v>
      </c>
      <c r="T328" s="158">
        <v>8.5</v>
      </c>
      <c r="U328" s="161">
        <v>26.4</v>
      </c>
      <c r="V328" s="157">
        <v>4.75</v>
      </c>
      <c r="W328" s="155">
        <v>-5</v>
      </c>
      <c r="X328" s="157">
        <v>1.5</v>
      </c>
      <c r="Y328" s="155">
        <v>10</v>
      </c>
      <c r="Z328" s="157">
        <v>0</v>
      </c>
      <c r="AA328" s="158">
        <v>6.25</v>
      </c>
      <c r="AB328" s="154">
        <v>55.9</v>
      </c>
      <c r="AC328" s="157">
        <v>3</v>
      </c>
      <c r="AD328" s="162">
        <v>3</v>
      </c>
      <c r="AE328" s="163">
        <v>8.35</v>
      </c>
      <c r="AF328" s="164">
        <v>8.35</v>
      </c>
      <c r="AG328" s="253">
        <v>542</v>
      </c>
      <c r="AH328" s="165">
        <v>7.556</v>
      </c>
      <c r="AI328" s="164">
        <v>7.556</v>
      </c>
      <c r="AJ328" s="254">
        <v>384</v>
      </c>
      <c r="AK328" s="166">
        <v>7.9529999999999994</v>
      </c>
    </row>
    <row r="329" spans="1:37" ht="16.5" customHeight="1" thickBot="1" x14ac:dyDescent="0.35">
      <c r="A329" s="190" t="s">
        <v>216</v>
      </c>
      <c r="B329" s="252">
        <v>22105354</v>
      </c>
      <c r="C329" s="230" t="s">
        <v>937</v>
      </c>
      <c r="D329" s="230" t="s">
        <v>938</v>
      </c>
      <c r="E329" s="155">
        <v>19</v>
      </c>
      <c r="F329" s="156">
        <v>19</v>
      </c>
      <c r="G329" s="157">
        <v>16</v>
      </c>
      <c r="H329" s="158">
        <v>16</v>
      </c>
      <c r="I329" s="155">
        <v>3.16</v>
      </c>
      <c r="J329" s="157">
        <v>18</v>
      </c>
      <c r="K329" s="155">
        <v>6.6</v>
      </c>
      <c r="L329" s="157">
        <v>13</v>
      </c>
      <c r="M329" s="158">
        <v>15.5</v>
      </c>
      <c r="N329" s="155">
        <v>52</v>
      </c>
      <c r="O329" s="159">
        <v>75</v>
      </c>
      <c r="P329" s="160">
        <v>0.69333333333333336</v>
      </c>
      <c r="Q329" s="157">
        <v>3.5</v>
      </c>
      <c r="R329" s="155">
        <v>52.3</v>
      </c>
      <c r="S329" s="157">
        <v>6</v>
      </c>
      <c r="T329" s="158">
        <v>9.5</v>
      </c>
      <c r="U329" s="161">
        <v>22.38</v>
      </c>
      <c r="V329" s="157">
        <v>6.75</v>
      </c>
      <c r="W329" s="155">
        <v>3</v>
      </c>
      <c r="X329" s="157">
        <v>3.25</v>
      </c>
      <c r="Y329" s="155">
        <v>2</v>
      </c>
      <c r="Z329" s="157">
        <v>4</v>
      </c>
      <c r="AA329" s="158">
        <v>14</v>
      </c>
      <c r="AB329" s="154">
        <v>32.840000000000003</v>
      </c>
      <c r="AC329" s="157">
        <v>15</v>
      </c>
      <c r="AD329" s="162">
        <v>15</v>
      </c>
      <c r="AE329" s="163">
        <v>14</v>
      </c>
      <c r="AF329" s="164">
        <v>14</v>
      </c>
      <c r="AG329" s="253">
        <v>20</v>
      </c>
      <c r="AH329" s="165">
        <v>8.4440000000000008</v>
      </c>
      <c r="AI329" s="164">
        <v>8.4440000000000008</v>
      </c>
      <c r="AJ329" s="254">
        <v>274</v>
      </c>
      <c r="AK329" s="166">
        <v>11.222000000000001</v>
      </c>
    </row>
    <row r="330" spans="1:37" ht="16.5" customHeight="1" thickBot="1" x14ac:dyDescent="0.35">
      <c r="A330" s="190" t="s">
        <v>53</v>
      </c>
      <c r="B330" s="252">
        <v>22105412</v>
      </c>
      <c r="C330" s="230" t="s">
        <v>949</v>
      </c>
      <c r="D330" s="230" t="s">
        <v>176</v>
      </c>
      <c r="E330" s="155">
        <v>12</v>
      </c>
      <c r="F330" s="156">
        <v>15.5</v>
      </c>
      <c r="G330" s="157">
        <v>12</v>
      </c>
      <c r="H330" s="158">
        <v>12</v>
      </c>
      <c r="I330" s="155">
        <v>3.42</v>
      </c>
      <c r="J330" s="157">
        <v>18</v>
      </c>
      <c r="K330" s="155">
        <v>7.44</v>
      </c>
      <c r="L330" s="157">
        <v>13</v>
      </c>
      <c r="M330" s="158">
        <v>15.5</v>
      </c>
      <c r="N330" s="155">
        <v>35</v>
      </c>
      <c r="O330" s="159">
        <v>63</v>
      </c>
      <c r="P330" s="160">
        <v>0.55555555555555558</v>
      </c>
      <c r="Q330" s="157">
        <v>5.5</v>
      </c>
      <c r="R330" s="155">
        <v>36</v>
      </c>
      <c r="S330" s="157">
        <v>6.5</v>
      </c>
      <c r="T330" s="158">
        <v>12</v>
      </c>
      <c r="U330" s="161">
        <v>25</v>
      </c>
      <c r="V330" s="157">
        <v>6.25</v>
      </c>
      <c r="W330" s="155">
        <v>-1</v>
      </c>
      <c r="X330" s="157">
        <v>2.25</v>
      </c>
      <c r="Y330" s="155">
        <v>3</v>
      </c>
      <c r="Z330" s="157">
        <v>3.5</v>
      </c>
      <c r="AA330" s="158">
        <v>12</v>
      </c>
      <c r="AB330" s="154">
        <v>36.409999999999997</v>
      </c>
      <c r="AC330" s="157">
        <v>16</v>
      </c>
      <c r="AD330" s="162">
        <v>16</v>
      </c>
      <c r="AE330" s="163">
        <v>13.5</v>
      </c>
      <c r="AF330" s="164">
        <v>13.5</v>
      </c>
      <c r="AG330" s="253">
        <v>50</v>
      </c>
      <c r="AH330" s="165">
        <v>15.555999999999999</v>
      </c>
      <c r="AI330" s="164">
        <v>15.555999999999999</v>
      </c>
      <c r="AJ330" s="254">
        <v>1</v>
      </c>
      <c r="AK330" s="166">
        <v>14.527999999999999</v>
      </c>
    </row>
    <row r="331" spans="1:37" ht="16.5" customHeight="1" thickBot="1" x14ac:dyDescent="0.35">
      <c r="A331" s="190" t="s">
        <v>53</v>
      </c>
      <c r="B331" s="252">
        <v>22105421</v>
      </c>
      <c r="C331" s="228" t="s">
        <v>1008</v>
      </c>
      <c r="D331" s="228" t="s">
        <v>619</v>
      </c>
      <c r="E331" s="155">
        <v>11</v>
      </c>
      <c r="F331" s="156">
        <v>15</v>
      </c>
      <c r="G331" s="157">
        <v>11</v>
      </c>
      <c r="H331" s="158">
        <v>11</v>
      </c>
      <c r="I331" s="155">
        <v>3.66</v>
      </c>
      <c r="J331" s="157">
        <v>14</v>
      </c>
      <c r="K331" s="155">
        <v>8</v>
      </c>
      <c r="L331" s="157">
        <v>9</v>
      </c>
      <c r="M331" s="158">
        <v>11.5</v>
      </c>
      <c r="N331" s="155">
        <v>31</v>
      </c>
      <c r="O331" s="159">
        <v>67</v>
      </c>
      <c r="P331" s="160">
        <v>0.46268656716417911</v>
      </c>
      <c r="Q331" s="157">
        <v>4.5</v>
      </c>
      <c r="R331" s="155">
        <v>32.4</v>
      </c>
      <c r="S331" s="157">
        <v>5.5</v>
      </c>
      <c r="T331" s="158">
        <v>10</v>
      </c>
      <c r="U331" s="161">
        <v>28.8</v>
      </c>
      <c r="V331" s="157">
        <v>4.5</v>
      </c>
      <c r="W331" s="155">
        <v>2</v>
      </c>
      <c r="X331" s="157">
        <v>3</v>
      </c>
      <c r="Y331" s="155">
        <v>9</v>
      </c>
      <c r="Z331" s="157">
        <v>0.5</v>
      </c>
      <c r="AA331" s="158">
        <v>8</v>
      </c>
      <c r="AB331" s="154">
        <v>52.8</v>
      </c>
      <c r="AC331" s="157">
        <v>7</v>
      </c>
      <c r="AD331" s="162">
        <v>7</v>
      </c>
      <c r="AE331" s="163">
        <v>9.5</v>
      </c>
      <c r="AF331" s="164">
        <v>9.5</v>
      </c>
      <c r="AG331" s="253">
        <v>476</v>
      </c>
      <c r="AH331" s="165">
        <v>6.2220000000000004</v>
      </c>
      <c r="AI331" s="164">
        <v>6.2220000000000004</v>
      </c>
      <c r="AJ331" s="254">
        <v>519</v>
      </c>
      <c r="AK331" s="166">
        <v>7.8610000000000007</v>
      </c>
    </row>
    <row r="332" spans="1:37" ht="16.5" customHeight="1" thickBot="1" x14ac:dyDescent="0.35">
      <c r="A332" s="190" t="s">
        <v>53</v>
      </c>
      <c r="B332" s="252">
        <v>22105432</v>
      </c>
      <c r="C332" s="230" t="s">
        <v>877</v>
      </c>
      <c r="D332" s="230" t="s">
        <v>878</v>
      </c>
      <c r="E332" s="155">
        <v>10</v>
      </c>
      <c r="F332" s="156">
        <v>14.5</v>
      </c>
      <c r="G332" s="157">
        <v>10</v>
      </c>
      <c r="H332" s="158">
        <v>10</v>
      </c>
      <c r="I332" s="155">
        <v>3.66</v>
      </c>
      <c r="J332" s="157">
        <v>14</v>
      </c>
      <c r="K332" s="155">
        <v>8</v>
      </c>
      <c r="L332" s="157">
        <v>9</v>
      </c>
      <c r="M332" s="158">
        <v>11.5</v>
      </c>
      <c r="N332" s="155">
        <v>23.5</v>
      </c>
      <c r="O332" s="159">
        <v>62</v>
      </c>
      <c r="P332" s="160">
        <v>0.37903225806451613</v>
      </c>
      <c r="Q332" s="157">
        <v>3.5</v>
      </c>
      <c r="R332" s="155">
        <v>23.8</v>
      </c>
      <c r="S332" s="157">
        <v>3</v>
      </c>
      <c r="T332" s="158">
        <v>6.5</v>
      </c>
      <c r="U332" s="161">
        <v>28</v>
      </c>
      <c r="V332" s="157">
        <v>4.75</v>
      </c>
      <c r="W332" s="155">
        <v>-17</v>
      </c>
      <c r="X332" s="157">
        <v>0</v>
      </c>
      <c r="Y332" s="155">
        <v>10</v>
      </c>
      <c r="Z332" s="157">
        <v>0</v>
      </c>
      <c r="AA332" s="158">
        <v>4.75</v>
      </c>
      <c r="AB332" s="154">
        <v>60.3</v>
      </c>
      <c r="AC332" s="157">
        <v>4</v>
      </c>
      <c r="AD332" s="162">
        <v>4</v>
      </c>
      <c r="AE332" s="163">
        <v>7.35</v>
      </c>
      <c r="AF332" s="164">
        <v>7.35</v>
      </c>
      <c r="AG332" s="253">
        <v>583</v>
      </c>
      <c r="AH332" s="165">
        <v>10.222</v>
      </c>
      <c r="AI332" s="164">
        <v>10.222</v>
      </c>
      <c r="AJ332" s="254">
        <v>123</v>
      </c>
      <c r="AK332" s="166">
        <v>8.7859999999999996</v>
      </c>
    </row>
    <row r="333" spans="1:37" ht="16.5" customHeight="1" thickBot="1" x14ac:dyDescent="0.35">
      <c r="A333" s="190" t="s">
        <v>216</v>
      </c>
      <c r="B333" s="252">
        <v>22105441</v>
      </c>
      <c r="C333" s="230" t="s">
        <v>813</v>
      </c>
      <c r="D333" s="230" t="s">
        <v>145</v>
      </c>
      <c r="E333" s="155">
        <v>20</v>
      </c>
      <c r="F333" s="156">
        <v>19.5</v>
      </c>
      <c r="G333" s="157">
        <v>17</v>
      </c>
      <c r="H333" s="158">
        <v>17</v>
      </c>
      <c r="I333" s="155">
        <v>3.25</v>
      </c>
      <c r="J333" s="157">
        <v>16</v>
      </c>
      <c r="K333" s="155">
        <v>6.88</v>
      </c>
      <c r="L333" s="157">
        <v>11</v>
      </c>
      <c r="M333" s="158">
        <v>13.5</v>
      </c>
      <c r="N333" s="155">
        <v>73</v>
      </c>
      <c r="O333" s="159">
        <v>68</v>
      </c>
      <c r="P333" s="160">
        <v>1.0735294117647058</v>
      </c>
      <c r="Q333" s="157">
        <v>5.5</v>
      </c>
      <c r="R333" s="155">
        <v>46.2</v>
      </c>
      <c r="S333" s="157">
        <v>4.5</v>
      </c>
      <c r="T333" s="158">
        <v>10</v>
      </c>
      <c r="U333" s="175">
        <v>23.05</v>
      </c>
      <c r="V333" s="157">
        <v>6.25</v>
      </c>
      <c r="W333" s="155">
        <v>3</v>
      </c>
      <c r="X333" s="157">
        <v>3.25</v>
      </c>
      <c r="Y333" s="155">
        <v>9</v>
      </c>
      <c r="Z333" s="157">
        <v>0.5</v>
      </c>
      <c r="AA333" s="158">
        <v>10</v>
      </c>
      <c r="AB333" s="154">
        <v>34.83</v>
      </c>
      <c r="AC333" s="157">
        <v>13</v>
      </c>
      <c r="AD333" s="162">
        <v>13</v>
      </c>
      <c r="AE333" s="163">
        <v>12.7</v>
      </c>
      <c r="AF333" s="164">
        <v>12.7</v>
      </c>
      <c r="AG333" s="253">
        <v>103</v>
      </c>
      <c r="AH333" s="165">
        <v>9.3330000000000002</v>
      </c>
      <c r="AI333" s="164">
        <v>9.3330000000000002</v>
      </c>
      <c r="AJ333" s="254">
        <v>194</v>
      </c>
      <c r="AK333" s="166">
        <v>11.016500000000001</v>
      </c>
    </row>
    <row r="334" spans="1:37" ht="16.5" customHeight="1" thickBot="1" x14ac:dyDescent="0.35">
      <c r="A334" s="190" t="s">
        <v>216</v>
      </c>
      <c r="B334" s="252">
        <v>22105468</v>
      </c>
      <c r="C334" s="235" t="s">
        <v>1115</v>
      </c>
      <c r="D334" s="235" t="s">
        <v>112</v>
      </c>
      <c r="E334" s="155">
        <v>15</v>
      </c>
      <c r="F334" s="156">
        <v>17</v>
      </c>
      <c r="G334" s="157">
        <v>12</v>
      </c>
      <c r="H334" s="158">
        <v>12</v>
      </c>
      <c r="I334" s="155">
        <v>3.29</v>
      </c>
      <c r="J334" s="157">
        <v>15</v>
      </c>
      <c r="K334" s="155">
        <v>7.17</v>
      </c>
      <c r="L334" s="157">
        <v>9</v>
      </c>
      <c r="M334" s="158">
        <v>12</v>
      </c>
      <c r="N334" s="155">
        <v>51</v>
      </c>
      <c r="O334" s="159">
        <v>73</v>
      </c>
      <c r="P334" s="160">
        <v>0.69863013698630139</v>
      </c>
      <c r="Q334" s="157">
        <v>3.5</v>
      </c>
      <c r="R334" s="155">
        <v>47.4</v>
      </c>
      <c r="S334" s="157">
        <v>5</v>
      </c>
      <c r="T334" s="158">
        <v>8.5</v>
      </c>
      <c r="U334" s="161">
        <v>22.75</v>
      </c>
      <c r="V334" s="157">
        <v>6.5</v>
      </c>
      <c r="W334" s="155">
        <v>3</v>
      </c>
      <c r="X334" s="157">
        <v>3.25</v>
      </c>
      <c r="Y334" s="155">
        <v>8</v>
      </c>
      <c r="Z334" s="157">
        <v>1</v>
      </c>
      <c r="AA334" s="158">
        <v>10.75</v>
      </c>
      <c r="AB334" s="154">
        <v>50.89</v>
      </c>
      <c r="AC334" s="157">
        <v>5</v>
      </c>
      <c r="AD334" s="162">
        <v>5</v>
      </c>
      <c r="AE334" s="163">
        <v>9.65</v>
      </c>
      <c r="AF334" s="164">
        <v>9.65</v>
      </c>
      <c r="AG334" s="253">
        <v>459</v>
      </c>
      <c r="AH334" s="165">
        <v>8</v>
      </c>
      <c r="AI334" s="164">
        <v>8</v>
      </c>
      <c r="AJ334" s="254">
        <v>331</v>
      </c>
      <c r="AK334" s="166">
        <v>8.8249999999999993</v>
      </c>
    </row>
    <row r="335" spans="1:37" ht="16.5" customHeight="1" thickBot="1" x14ac:dyDescent="0.35">
      <c r="A335" s="190" t="s">
        <v>53</v>
      </c>
      <c r="B335" s="252">
        <v>22105494</v>
      </c>
      <c r="C335" s="232" t="s">
        <v>629</v>
      </c>
      <c r="D335" s="232" t="s">
        <v>135</v>
      </c>
      <c r="E335" s="155">
        <v>14</v>
      </c>
      <c r="F335" s="156">
        <v>16.5</v>
      </c>
      <c r="G335" s="157">
        <v>14</v>
      </c>
      <c r="H335" s="158">
        <v>14</v>
      </c>
      <c r="I335" s="155">
        <v>3.52</v>
      </c>
      <c r="J335" s="157">
        <v>16</v>
      </c>
      <c r="K335" s="155">
        <v>7.64</v>
      </c>
      <c r="L335" s="157">
        <v>11</v>
      </c>
      <c r="M335" s="158">
        <v>13.5</v>
      </c>
      <c r="N335" s="155">
        <v>34</v>
      </c>
      <c r="O335" s="159">
        <v>56</v>
      </c>
      <c r="P335" s="160">
        <v>0.6071428571428571</v>
      </c>
      <c r="Q335" s="157">
        <v>6</v>
      </c>
      <c r="R335" s="155">
        <v>33.700000000000003</v>
      </c>
      <c r="S335" s="157">
        <v>5.5</v>
      </c>
      <c r="T335" s="158">
        <v>11.5</v>
      </c>
      <c r="U335" s="161">
        <v>26.3</v>
      </c>
      <c r="V335" s="157">
        <v>5.75</v>
      </c>
      <c r="W335" s="155">
        <v>-2</v>
      </c>
      <c r="X335" s="157">
        <v>2</v>
      </c>
      <c r="Y335" s="155">
        <v>3</v>
      </c>
      <c r="Z335" s="157">
        <v>3.5</v>
      </c>
      <c r="AA335" s="158">
        <v>11.25</v>
      </c>
      <c r="AB335" s="154">
        <v>36.43</v>
      </c>
      <c r="AC335" s="157">
        <v>16</v>
      </c>
      <c r="AD335" s="162">
        <v>16</v>
      </c>
      <c r="AE335" s="163">
        <v>13.25</v>
      </c>
      <c r="AF335" s="164">
        <v>13.25</v>
      </c>
      <c r="AG335" s="253">
        <v>57</v>
      </c>
      <c r="AH335" s="165">
        <v>8.4440000000000008</v>
      </c>
      <c r="AI335" s="164">
        <v>8.4440000000000008</v>
      </c>
      <c r="AJ335" s="254">
        <v>274</v>
      </c>
      <c r="AK335" s="166">
        <v>10.847000000000001</v>
      </c>
    </row>
    <row r="336" spans="1:37" ht="16.5" customHeight="1" thickBot="1" x14ac:dyDescent="0.35">
      <c r="A336" s="190" t="s">
        <v>216</v>
      </c>
      <c r="B336" s="252">
        <v>22105542</v>
      </c>
      <c r="C336" s="233" t="s">
        <v>694</v>
      </c>
      <c r="D336" s="233" t="s">
        <v>432</v>
      </c>
      <c r="E336" s="155" t="s">
        <v>215</v>
      </c>
      <c r="F336" s="156" t="s">
        <v>215</v>
      </c>
      <c r="G336" s="157" t="s">
        <v>215</v>
      </c>
      <c r="H336" s="158" t="s">
        <v>215</v>
      </c>
      <c r="I336" s="155" t="s">
        <v>215</v>
      </c>
      <c r="J336" s="157" t="s">
        <v>215</v>
      </c>
      <c r="K336" s="155" t="s">
        <v>215</v>
      </c>
      <c r="L336" s="157" t="s">
        <v>215</v>
      </c>
      <c r="M336" s="158" t="s">
        <v>215</v>
      </c>
      <c r="N336" s="155">
        <v>51</v>
      </c>
      <c r="O336" s="159">
        <v>65</v>
      </c>
      <c r="P336" s="160">
        <v>0.7846153846153846</v>
      </c>
      <c r="Q336" s="157">
        <v>4</v>
      </c>
      <c r="R336" s="155" t="s">
        <v>215</v>
      </c>
      <c r="S336" s="157" t="s">
        <v>215</v>
      </c>
      <c r="T336" s="158">
        <v>8</v>
      </c>
      <c r="U336" s="161" t="s">
        <v>215</v>
      </c>
      <c r="V336" s="157" t="s">
        <v>215</v>
      </c>
      <c r="W336" s="155">
        <v>-8</v>
      </c>
      <c r="X336" s="157">
        <v>1</v>
      </c>
      <c r="Y336" s="155">
        <v>4</v>
      </c>
      <c r="Z336" s="157">
        <v>3</v>
      </c>
      <c r="AA336" s="158">
        <v>8</v>
      </c>
      <c r="AB336" s="154">
        <v>33.369999999999997</v>
      </c>
      <c r="AC336" s="157">
        <v>14</v>
      </c>
      <c r="AD336" s="162">
        <v>14</v>
      </c>
      <c r="AE336" s="163">
        <v>10</v>
      </c>
      <c r="AF336" s="164">
        <v>10</v>
      </c>
      <c r="AG336" s="253">
        <v>433</v>
      </c>
      <c r="AH336" s="165">
        <v>12</v>
      </c>
      <c r="AI336" s="164">
        <v>12</v>
      </c>
      <c r="AJ336" s="254">
        <v>31</v>
      </c>
      <c r="AK336" s="166">
        <v>11</v>
      </c>
    </row>
    <row r="337" spans="1:37" ht="16.5" customHeight="1" thickBot="1" x14ac:dyDescent="0.35">
      <c r="A337" s="190" t="s">
        <v>53</v>
      </c>
      <c r="B337" s="252">
        <v>22105549</v>
      </c>
      <c r="C337" s="231" t="s">
        <v>1045</v>
      </c>
      <c r="D337" s="231" t="s">
        <v>94</v>
      </c>
      <c r="E337" s="155">
        <v>13</v>
      </c>
      <c r="F337" s="156">
        <v>16</v>
      </c>
      <c r="G337" s="157">
        <v>13</v>
      </c>
      <c r="H337" s="158">
        <v>13</v>
      </c>
      <c r="I337" s="155">
        <v>3.33</v>
      </c>
      <c r="J337" s="157">
        <v>19</v>
      </c>
      <c r="K337" s="155">
        <v>7.32</v>
      </c>
      <c r="L337" s="157">
        <v>14</v>
      </c>
      <c r="M337" s="158">
        <v>16.5</v>
      </c>
      <c r="N337" s="155">
        <v>35</v>
      </c>
      <c r="O337" s="159">
        <v>51</v>
      </c>
      <c r="P337" s="160">
        <v>0.68627450980392157</v>
      </c>
      <c r="Q337" s="157">
        <v>6</v>
      </c>
      <c r="R337" s="155">
        <v>37.5</v>
      </c>
      <c r="S337" s="157">
        <v>6.5</v>
      </c>
      <c r="T337" s="158">
        <v>12.5</v>
      </c>
      <c r="U337" s="161">
        <v>24.9</v>
      </c>
      <c r="V337" s="157">
        <v>6.5</v>
      </c>
      <c r="W337" s="155">
        <v>-3</v>
      </c>
      <c r="X337" s="157">
        <v>1.75</v>
      </c>
      <c r="Y337" s="155">
        <v>2</v>
      </c>
      <c r="Z337" s="157">
        <v>4</v>
      </c>
      <c r="AA337" s="158">
        <v>12.25</v>
      </c>
      <c r="AB337" s="154">
        <v>50.44</v>
      </c>
      <c r="AC337" s="157">
        <v>8</v>
      </c>
      <c r="AD337" s="162">
        <v>8</v>
      </c>
      <c r="AE337" s="163">
        <v>12.45</v>
      </c>
      <c r="AF337" s="164">
        <v>12.45</v>
      </c>
      <c r="AG337" s="253">
        <v>135</v>
      </c>
      <c r="AH337" s="165">
        <v>10.222</v>
      </c>
      <c r="AI337" s="164">
        <v>10.222</v>
      </c>
      <c r="AJ337" s="254">
        <v>123</v>
      </c>
      <c r="AK337" s="166">
        <v>11.335999999999999</v>
      </c>
    </row>
    <row r="338" spans="1:37" ht="16.5" customHeight="1" thickBot="1" x14ac:dyDescent="0.35">
      <c r="A338" s="190" t="s">
        <v>216</v>
      </c>
      <c r="B338" s="252">
        <v>22105551</v>
      </c>
      <c r="C338" s="228" t="s">
        <v>1201</v>
      </c>
      <c r="D338" s="228" t="s">
        <v>645</v>
      </c>
      <c r="E338" s="155">
        <v>17</v>
      </c>
      <c r="F338" s="156">
        <v>18</v>
      </c>
      <c r="G338" s="157">
        <v>14</v>
      </c>
      <c r="H338" s="158">
        <v>14</v>
      </c>
      <c r="I338" s="155">
        <v>3.39</v>
      </c>
      <c r="J338" s="157">
        <v>14</v>
      </c>
      <c r="K338" s="155">
        <v>7.18</v>
      </c>
      <c r="L338" s="157">
        <v>8</v>
      </c>
      <c r="M338" s="158">
        <v>11</v>
      </c>
      <c r="N338" s="155">
        <v>57</v>
      </c>
      <c r="O338" s="159">
        <v>59</v>
      </c>
      <c r="P338" s="160">
        <v>0.96610169491525422</v>
      </c>
      <c r="Q338" s="157">
        <v>5</v>
      </c>
      <c r="R338" s="155">
        <v>40.200000000000003</v>
      </c>
      <c r="S338" s="157">
        <v>3</v>
      </c>
      <c r="T338" s="158">
        <v>8</v>
      </c>
      <c r="U338" s="161">
        <v>26.8</v>
      </c>
      <c r="V338" s="157">
        <v>4.5</v>
      </c>
      <c r="W338" s="155">
        <v>-2</v>
      </c>
      <c r="X338" s="157">
        <v>2</v>
      </c>
      <c r="Y338" s="155">
        <v>8</v>
      </c>
      <c r="Z338" s="157">
        <v>1</v>
      </c>
      <c r="AA338" s="158">
        <v>7.5</v>
      </c>
      <c r="AB338" s="154">
        <v>62.93</v>
      </c>
      <c r="AC338" s="157">
        <v>1</v>
      </c>
      <c r="AD338" s="162">
        <v>1</v>
      </c>
      <c r="AE338" s="163">
        <v>8.3000000000000007</v>
      </c>
      <c r="AF338" s="164">
        <v>8.3000000000000007</v>
      </c>
      <c r="AG338" s="253">
        <v>546</v>
      </c>
      <c r="AH338" s="165">
        <v>10.222</v>
      </c>
      <c r="AI338" s="164">
        <v>10.222</v>
      </c>
      <c r="AJ338" s="254">
        <v>123</v>
      </c>
      <c r="AK338" s="166">
        <v>9.2609999999999992</v>
      </c>
    </row>
    <row r="339" spans="1:37" ht="16.5" customHeight="1" thickBot="1" x14ac:dyDescent="0.35">
      <c r="A339" s="190" t="s">
        <v>53</v>
      </c>
      <c r="B339" s="257">
        <v>22105632</v>
      </c>
      <c r="C339" s="230" t="s">
        <v>754</v>
      </c>
      <c r="D339" s="230" t="s">
        <v>699</v>
      </c>
      <c r="E339" s="155">
        <v>16</v>
      </c>
      <c r="F339" s="156">
        <v>17.5</v>
      </c>
      <c r="G339" s="157">
        <v>16</v>
      </c>
      <c r="H339" s="158">
        <v>16</v>
      </c>
      <c r="I339" s="155">
        <v>3.96</v>
      </c>
      <c r="J339" s="157">
        <v>9</v>
      </c>
      <c r="K339" s="155">
        <v>8.5500000000000007</v>
      </c>
      <c r="L339" s="157">
        <v>5</v>
      </c>
      <c r="M339" s="158">
        <v>7</v>
      </c>
      <c r="N339" s="155">
        <v>36</v>
      </c>
      <c r="O339" s="159">
        <v>58</v>
      </c>
      <c r="P339" s="160">
        <v>0.62068965517241381</v>
      </c>
      <c r="Q339" s="157">
        <v>6</v>
      </c>
      <c r="R339" s="155">
        <v>29.4</v>
      </c>
      <c r="S339" s="157">
        <v>4.5</v>
      </c>
      <c r="T339" s="158">
        <v>10.5</v>
      </c>
      <c r="U339" s="161">
        <v>31.2</v>
      </c>
      <c r="V339" s="157">
        <v>3.25</v>
      </c>
      <c r="W339" s="155">
        <v>11</v>
      </c>
      <c r="X339" s="157">
        <v>4.25</v>
      </c>
      <c r="Y339" s="155">
        <v>5</v>
      </c>
      <c r="Z339" s="157">
        <v>2.5</v>
      </c>
      <c r="AA339" s="158">
        <v>10</v>
      </c>
      <c r="AB339" s="154">
        <v>34.369999999999997</v>
      </c>
      <c r="AC339" s="157">
        <v>17</v>
      </c>
      <c r="AD339" s="162">
        <v>17</v>
      </c>
      <c r="AE339" s="163">
        <v>12.1</v>
      </c>
      <c r="AF339" s="164">
        <v>12.1</v>
      </c>
      <c r="AG339" s="253">
        <v>181</v>
      </c>
      <c r="AH339" s="165">
        <v>8.4440000000000008</v>
      </c>
      <c r="AI339" s="164">
        <v>8.4440000000000008</v>
      </c>
      <c r="AJ339" s="254">
        <v>274</v>
      </c>
      <c r="AK339" s="166">
        <v>10.272</v>
      </c>
    </row>
    <row r="340" spans="1:37" ht="16.5" customHeight="1" thickBot="1" x14ac:dyDescent="0.35">
      <c r="A340" s="190" t="s">
        <v>216</v>
      </c>
      <c r="B340" s="252">
        <v>22105635</v>
      </c>
      <c r="C340" s="230" t="s">
        <v>867</v>
      </c>
      <c r="D340" s="230" t="s">
        <v>123</v>
      </c>
      <c r="E340" s="155">
        <v>19</v>
      </c>
      <c r="F340" s="156">
        <v>19</v>
      </c>
      <c r="G340" s="157">
        <v>16</v>
      </c>
      <c r="H340" s="158">
        <v>16</v>
      </c>
      <c r="I340" s="155">
        <v>3.13</v>
      </c>
      <c r="J340" s="157">
        <v>18</v>
      </c>
      <c r="K340" s="155">
        <v>6.68</v>
      </c>
      <c r="L340" s="157">
        <v>12</v>
      </c>
      <c r="M340" s="158">
        <v>15</v>
      </c>
      <c r="N340" s="155">
        <v>70</v>
      </c>
      <c r="O340" s="159">
        <v>70</v>
      </c>
      <c r="P340" s="160">
        <v>1</v>
      </c>
      <c r="Q340" s="157">
        <v>5.5</v>
      </c>
      <c r="R340" s="155">
        <v>45.2</v>
      </c>
      <c r="S340" s="157">
        <v>4.5</v>
      </c>
      <c r="T340" s="158">
        <v>10</v>
      </c>
      <c r="U340" s="161">
        <v>23.1</v>
      </c>
      <c r="V340" s="157">
        <v>6.25</v>
      </c>
      <c r="W340" s="155">
        <v>0</v>
      </c>
      <c r="X340" s="157">
        <v>2.5</v>
      </c>
      <c r="Y340" s="155">
        <v>5</v>
      </c>
      <c r="Z340" s="157">
        <v>2.5</v>
      </c>
      <c r="AA340" s="158">
        <v>11.25</v>
      </c>
      <c r="AB340" s="154">
        <v>29.65</v>
      </c>
      <c r="AC340" s="157">
        <v>17</v>
      </c>
      <c r="AD340" s="162">
        <v>17</v>
      </c>
      <c r="AE340" s="163">
        <v>13.85</v>
      </c>
      <c r="AF340" s="164">
        <v>13.85</v>
      </c>
      <c r="AG340" s="253">
        <v>29</v>
      </c>
      <c r="AH340" s="165">
        <v>11.111000000000001</v>
      </c>
      <c r="AI340" s="164">
        <v>11.111000000000001</v>
      </c>
      <c r="AJ340" s="254">
        <v>62</v>
      </c>
      <c r="AK340" s="166">
        <v>12.480499999999999</v>
      </c>
    </row>
    <row r="341" spans="1:37" ht="16.5" customHeight="1" thickBot="1" x14ac:dyDescent="0.35">
      <c r="A341" s="190" t="s">
        <v>216</v>
      </c>
      <c r="B341" s="252">
        <v>22105638</v>
      </c>
      <c r="C341" s="229" t="s">
        <v>741</v>
      </c>
      <c r="D341" s="229" t="s">
        <v>29</v>
      </c>
      <c r="E341" s="155" t="s">
        <v>215</v>
      </c>
      <c r="F341" s="156" t="s">
        <v>215</v>
      </c>
      <c r="G341" s="157" t="s">
        <v>215</v>
      </c>
      <c r="H341" s="158" t="s">
        <v>215</v>
      </c>
      <c r="I341" s="155" t="s">
        <v>215</v>
      </c>
      <c r="J341" s="157" t="s">
        <v>215</v>
      </c>
      <c r="K341" s="155" t="s">
        <v>215</v>
      </c>
      <c r="L341" s="157" t="s">
        <v>215</v>
      </c>
      <c r="M341" s="158" t="s">
        <v>215</v>
      </c>
      <c r="N341" s="155">
        <v>53</v>
      </c>
      <c r="O341" s="159">
        <v>59</v>
      </c>
      <c r="P341" s="160">
        <v>0.89830508474576276</v>
      </c>
      <c r="Q341" s="157">
        <v>4.5</v>
      </c>
      <c r="R341" s="155" t="s">
        <v>215</v>
      </c>
      <c r="S341" s="157" t="s">
        <v>215</v>
      </c>
      <c r="T341" s="158">
        <v>9</v>
      </c>
      <c r="U341" s="161" t="s">
        <v>215</v>
      </c>
      <c r="V341" s="157" t="s">
        <v>215</v>
      </c>
      <c r="W341" s="155">
        <v>-16</v>
      </c>
      <c r="X341" s="157">
        <v>0</v>
      </c>
      <c r="Y341" s="155">
        <v>4</v>
      </c>
      <c r="Z341" s="157">
        <v>3</v>
      </c>
      <c r="AA341" s="158">
        <v>6</v>
      </c>
      <c r="AB341" s="154" t="s">
        <v>215</v>
      </c>
      <c r="AC341" s="157" t="s">
        <v>215</v>
      </c>
      <c r="AD341" s="162" t="s">
        <v>215</v>
      </c>
      <c r="AE341" s="163">
        <v>7.5</v>
      </c>
      <c r="AF341" s="164">
        <v>7.5</v>
      </c>
      <c r="AG341" s="253">
        <v>576</v>
      </c>
      <c r="AH341" s="165">
        <v>8.8889999999999993</v>
      </c>
      <c r="AI341" s="164">
        <v>8.8889999999999993</v>
      </c>
      <c r="AJ341" s="254">
        <v>231</v>
      </c>
      <c r="AK341" s="166">
        <v>8.1944999999999997</v>
      </c>
    </row>
    <row r="342" spans="1:37" ht="16.5" customHeight="1" thickBot="1" x14ac:dyDescent="0.35">
      <c r="A342" s="190" t="s">
        <v>216</v>
      </c>
      <c r="B342" s="252">
        <v>22105644</v>
      </c>
      <c r="C342" s="230" t="s">
        <v>1009</v>
      </c>
      <c r="D342" s="230" t="s">
        <v>1010</v>
      </c>
      <c r="E342" s="155">
        <v>15</v>
      </c>
      <c r="F342" s="156">
        <v>17</v>
      </c>
      <c r="G342" s="157">
        <v>12</v>
      </c>
      <c r="H342" s="158">
        <v>12</v>
      </c>
      <c r="I342" s="155">
        <v>3.07</v>
      </c>
      <c r="J342" s="157">
        <v>19</v>
      </c>
      <c r="K342" s="155">
        <v>6.58</v>
      </c>
      <c r="L342" s="157">
        <v>13</v>
      </c>
      <c r="M342" s="158">
        <v>16</v>
      </c>
      <c r="N342" s="155">
        <v>75.5</v>
      </c>
      <c r="O342" s="159">
        <v>74</v>
      </c>
      <c r="P342" s="160">
        <v>1.0202702702702702</v>
      </c>
      <c r="Q342" s="157">
        <v>5.5</v>
      </c>
      <c r="R342" s="155">
        <v>47.1</v>
      </c>
      <c r="S342" s="157">
        <v>5</v>
      </c>
      <c r="T342" s="158">
        <v>10.5</v>
      </c>
      <c r="U342" s="161">
        <v>20.8</v>
      </c>
      <c r="V342" s="157">
        <v>7.5</v>
      </c>
      <c r="W342" s="155">
        <v>-6</v>
      </c>
      <c r="X342" s="157">
        <v>1.25</v>
      </c>
      <c r="Y342" s="155">
        <v>7</v>
      </c>
      <c r="Z342" s="157">
        <v>1.5</v>
      </c>
      <c r="AA342" s="158">
        <v>10.25</v>
      </c>
      <c r="AB342" s="154">
        <v>36.119999999999997</v>
      </c>
      <c r="AC342" s="157">
        <v>12</v>
      </c>
      <c r="AD342" s="162">
        <v>12</v>
      </c>
      <c r="AE342" s="163">
        <v>12.15</v>
      </c>
      <c r="AF342" s="164">
        <v>12.15</v>
      </c>
      <c r="AG342" s="253">
        <v>171</v>
      </c>
      <c r="AH342" s="165">
        <v>8.8889999999999993</v>
      </c>
      <c r="AI342" s="164">
        <v>8.8889999999999993</v>
      </c>
      <c r="AJ342" s="254">
        <v>231</v>
      </c>
      <c r="AK342" s="166">
        <v>10.519500000000001</v>
      </c>
    </row>
    <row r="343" spans="1:37" ht="16.5" customHeight="1" thickBot="1" x14ac:dyDescent="0.35">
      <c r="A343" s="190" t="s">
        <v>216</v>
      </c>
      <c r="B343" s="252">
        <v>22105676</v>
      </c>
      <c r="C343" s="235" t="s">
        <v>868</v>
      </c>
      <c r="D343" s="235" t="s">
        <v>541</v>
      </c>
      <c r="E343" s="155">
        <v>16</v>
      </c>
      <c r="F343" s="156">
        <v>17.5</v>
      </c>
      <c r="G343" s="157">
        <v>13</v>
      </c>
      <c r="H343" s="158">
        <v>13</v>
      </c>
      <c r="I343" s="155">
        <v>3.31</v>
      </c>
      <c r="J343" s="157">
        <v>15</v>
      </c>
      <c r="K343" s="155">
        <v>6.92</v>
      </c>
      <c r="L343" s="157">
        <v>10</v>
      </c>
      <c r="M343" s="158">
        <v>12.5</v>
      </c>
      <c r="N343" s="155">
        <v>69</v>
      </c>
      <c r="O343" s="159">
        <v>66</v>
      </c>
      <c r="P343" s="160">
        <v>1.0454545454545454</v>
      </c>
      <c r="Q343" s="157">
        <v>5.5</v>
      </c>
      <c r="R343" s="155">
        <v>47.3</v>
      </c>
      <c r="S343" s="157">
        <v>5</v>
      </c>
      <c r="T343" s="158">
        <v>10.5</v>
      </c>
      <c r="U343" s="161">
        <v>27.5</v>
      </c>
      <c r="V343" s="157">
        <v>4</v>
      </c>
      <c r="W343" s="155">
        <v>-8</v>
      </c>
      <c r="X343" s="157">
        <v>1</v>
      </c>
      <c r="Y343" s="155">
        <v>4</v>
      </c>
      <c r="Z343" s="157">
        <v>3</v>
      </c>
      <c r="AA343" s="158">
        <v>8</v>
      </c>
      <c r="AB343" s="154">
        <v>40.65</v>
      </c>
      <c r="AC343" s="157">
        <v>10</v>
      </c>
      <c r="AD343" s="162">
        <v>10</v>
      </c>
      <c r="AE343" s="163">
        <v>10.8</v>
      </c>
      <c r="AF343" s="164">
        <v>10.8</v>
      </c>
      <c r="AG343" s="253">
        <v>341</v>
      </c>
      <c r="AH343" s="165">
        <v>8.4440000000000008</v>
      </c>
      <c r="AI343" s="164">
        <v>8.4440000000000008</v>
      </c>
      <c r="AJ343" s="254">
        <v>274</v>
      </c>
      <c r="AK343" s="166">
        <v>9.6219999999999999</v>
      </c>
    </row>
    <row r="344" spans="1:37" ht="16.5" customHeight="1" thickBot="1" x14ac:dyDescent="0.35">
      <c r="A344" s="190" t="s">
        <v>216</v>
      </c>
      <c r="B344" s="252">
        <v>22105696</v>
      </c>
      <c r="C344" s="228" t="s">
        <v>488</v>
      </c>
      <c r="D344" s="228" t="s">
        <v>489</v>
      </c>
      <c r="E344" s="155">
        <v>13</v>
      </c>
      <c r="F344" s="156">
        <v>16</v>
      </c>
      <c r="G344" s="157">
        <v>10</v>
      </c>
      <c r="H344" s="158">
        <v>10</v>
      </c>
      <c r="I344" s="155">
        <v>3.35</v>
      </c>
      <c r="J344" s="157">
        <v>14</v>
      </c>
      <c r="K344" s="155">
        <v>7.17</v>
      </c>
      <c r="L344" s="157">
        <v>9</v>
      </c>
      <c r="M344" s="158">
        <v>11.5</v>
      </c>
      <c r="N344" s="155">
        <v>65</v>
      </c>
      <c r="O344" s="159">
        <v>80</v>
      </c>
      <c r="P344" s="160">
        <v>0.8125</v>
      </c>
      <c r="Q344" s="157">
        <v>4.5</v>
      </c>
      <c r="R344" s="155">
        <v>46.2</v>
      </c>
      <c r="S344" s="157">
        <v>4.5</v>
      </c>
      <c r="T344" s="158">
        <v>9</v>
      </c>
      <c r="U344" s="161">
        <v>26</v>
      </c>
      <c r="V344" s="157">
        <v>4.75</v>
      </c>
      <c r="W344" s="155">
        <v>0</v>
      </c>
      <c r="X344" s="157">
        <v>2.5</v>
      </c>
      <c r="Y344" s="155">
        <v>8</v>
      </c>
      <c r="Z344" s="157">
        <v>1</v>
      </c>
      <c r="AA344" s="158">
        <v>8.25</v>
      </c>
      <c r="AB344" s="154">
        <v>39.32</v>
      </c>
      <c r="AC344" s="157">
        <v>11</v>
      </c>
      <c r="AD344" s="162">
        <v>11</v>
      </c>
      <c r="AE344" s="163">
        <v>9.9499999999999993</v>
      </c>
      <c r="AF344" s="164">
        <v>9.9499999999999993</v>
      </c>
      <c r="AG344" s="253">
        <v>439</v>
      </c>
      <c r="AH344" s="165">
        <v>8.4440000000000008</v>
      </c>
      <c r="AI344" s="164">
        <v>8.4440000000000008</v>
      </c>
      <c r="AJ344" s="254">
        <v>274</v>
      </c>
      <c r="AK344" s="166">
        <v>9.1969999999999992</v>
      </c>
    </row>
    <row r="345" spans="1:37" ht="16.5" customHeight="1" thickBot="1" x14ac:dyDescent="0.35">
      <c r="A345" s="190" t="s">
        <v>216</v>
      </c>
      <c r="B345" s="252">
        <v>22105701</v>
      </c>
      <c r="C345" s="235" t="s">
        <v>816</v>
      </c>
      <c r="D345" s="235" t="s">
        <v>123</v>
      </c>
      <c r="E345" s="155">
        <v>16</v>
      </c>
      <c r="F345" s="156">
        <v>17.5</v>
      </c>
      <c r="G345" s="157">
        <v>13</v>
      </c>
      <c r="H345" s="158">
        <v>13</v>
      </c>
      <c r="I345" s="155">
        <v>3.17</v>
      </c>
      <c r="J345" s="157">
        <v>17</v>
      </c>
      <c r="K345" s="155">
        <v>6.97</v>
      </c>
      <c r="L345" s="157">
        <v>10</v>
      </c>
      <c r="M345" s="158">
        <v>13.5</v>
      </c>
      <c r="N345" s="155">
        <v>65</v>
      </c>
      <c r="O345" s="159">
        <v>74</v>
      </c>
      <c r="P345" s="160">
        <v>0.8783783783783784</v>
      </c>
      <c r="Q345" s="157">
        <v>4.5</v>
      </c>
      <c r="R345" s="155">
        <v>40.700000000000003</v>
      </c>
      <c r="S345" s="157">
        <v>3</v>
      </c>
      <c r="T345" s="158">
        <v>7.5</v>
      </c>
      <c r="U345" s="161">
        <v>23.1</v>
      </c>
      <c r="V345" s="157">
        <v>6.25</v>
      </c>
      <c r="W345" s="155">
        <v>6</v>
      </c>
      <c r="X345" s="157">
        <v>3.5</v>
      </c>
      <c r="Y345" s="155">
        <v>5</v>
      </c>
      <c r="Z345" s="157">
        <v>2.5</v>
      </c>
      <c r="AA345" s="158">
        <v>12.25</v>
      </c>
      <c r="AB345" s="154" t="s">
        <v>157</v>
      </c>
      <c r="AC345" s="157">
        <v>0</v>
      </c>
      <c r="AD345" s="162">
        <v>0</v>
      </c>
      <c r="AE345" s="163">
        <v>9.25</v>
      </c>
      <c r="AF345" s="164">
        <v>9.25</v>
      </c>
      <c r="AG345" s="253">
        <v>497</v>
      </c>
      <c r="AH345" s="165">
        <v>6.2220000000000004</v>
      </c>
      <c r="AI345" s="164">
        <v>6.2220000000000004</v>
      </c>
      <c r="AJ345" s="254">
        <v>519</v>
      </c>
      <c r="AK345" s="166">
        <v>7.7360000000000007</v>
      </c>
    </row>
    <row r="346" spans="1:37" ht="16.5" customHeight="1" thickBot="1" x14ac:dyDescent="0.35">
      <c r="A346" s="190" t="s">
        <v>216</v>
      </c>
      <c r="B346" s="252">
        <v>22105712</v>
      </c>
      <c r="C346" s="228" t="s">
        <v>709</v>
      </c>
      <c r="D346" s="228" t="s">
        <v>89</v>
      </c>
      <c r="E346" s="155">
        <v>15</v>
      </c>
      <c r="F346" s="156">
        <v>17</v>
      </c>
      <c r="G346" s="157">
        <v>12</v>
      </c>
      <c r="H346" s="158">
        <v>12</v>
      </c>
      <c r="I346" s="155">
        <v>2.94</v>
      </c>
      <c r="J346" s="157">
        <v>20</v>
      </c>
      <c r="K346" s="155">
        <v>6.31</v>
      </c>
      <c r="L346" s="157">
        <v>15</v>
      </c>
      <c r="M346" s="158">
        <v>17.5</v>
      </c>
      <c r="N346" s="155">
        <v>64</v>
      </c>
      <c r="O346" s="159">
        <v>73</v>
      </c>
      <c r="P346" s="160">
        <v>0.87671232876712324</v>
      </c>
      <c r="Q346" s="157">
        <v>4.5</v>
      </c>
      <c r="R346" s="155">
        <v>55</v>
      </c>
      <c r="S346" s="157">
        <v>7</v>
      </c>
      <c r="T346" s="158">
        <v>11.5</v>
      </c>
      <c r="U346" s="161">
        <v>22.15</v>
      </c>
      <c r="V346" s="157">
        <v>6.75</v>
      </c>
      <c r="W346" s="155">
        <v>-5</v>
      </c>
      <c r="X346" s="157">
        <v>1.5</v>
      </c>
      <c r="Y346" s="155">
        <v>6</v>
      </c>
      <c r="Z346" s="157">
        <v>2</v>
      </c>
      <c r="AA346" s="158">
        <v>10.25</v>
      </c>
      <c r="AB346" s="154">
        <v>48.78</v>
      </c>
      <c r="AC346" s="157">
        <v>6</v>
      </c>
      <c r="AD346" s="162">
        <v>6</v>
      </c>
      <c r="AE346" s="163">
        <v>11.45</v>
      </c>
      <c r="AF346" s="164">
        <v>11.45</v>
      </c>
      <c r="AG346" s="253">
        <v>267</v>
      </c>
      <c r="AH346" s="165">
        <v>8.4440000000000008</v>
      </c>
      <c r="AI346" s="164">
        <v>8.4440000000000008</v>
      </c>
      <c r="AJ346" s="254">
        <v>274</v>
      </c>
      <c r="AK346" s="166">
        <v>9.9469999999999992</v>
      </c>
    </row>
    <row r="347" spans="1:37" ht="16.5" customHeight="1" thickBot="1" x14ac:dyDescent="0.35">
      <c r="A347" s="190" t="s">
        <v>216</v>
      </c>
      <c r="B347" s="252">
        <v>22105766</v>
      </c>
      <c r="C347" s="229" t="s">
        <v>812</v>
      </c>
      <c r="D347" s="229" t="s">
        <v>459</v>
      </c>
      <c r="E347" s="155">
        <v>20</v>
      </c>
      <c r="F347" s="156">
        <v>19.5</v>
      </c>
      <c r="G347" s="157">
        <v>17</v>
      </c>
      <c r="H347" s="158">
        <v>17</v>
      </c>
      <c r="I347" s="155">
        <v>3.23</v>
      </c>
      <c r="J347" s="157">
        <v>16</v>
      </c>
      <c r="K347" s="155">
        <v>7.03</v>
      </c>
      <c r="L347" s="157">
        <v>10</v>
      </c>
      <c r="M347" s="158">
        <v>13</v>
      </c>
      <c r="N347" s="155">
        <v>57.5</v>
      </c>
      <c r="O347" s="159">
        <v>63</v>
      </c>
      <c r="P347" s="160">
        <v>0.91269841269841268</v>
      </c>
      <c r="Q347" s="157">
        <v>5</v>
      </c>
      <c r="R347" s="155">
        <v>49.1</v>
      </c>
      <c r="S347" s="157">
        <v>5.5</v>
      </c>
      <c r="T347" s="158">
        <v>10.5</v>
      </c>
      <c r="U347" s="161">
        <v>24.5</v>
      </c>
      <c r="V347" s="157">
        <v>5.5</v>
      </c>
      <c r="W347" s="155">
        <v>-2</v>
      </c>
      <c r="X347" s="157">
        <v>2</v>
      </c>
      <c r="Y347" s="155">
        <v>3</v>
      </c>
      <c r="Z347" s="157">
        <v>3.5</v>
      </c>
      <c r="AA347" s="158">
        <v>11</v>
      </c>
      <c r="AB347" s="154">
        <v>38.159999999999997</v>
      </c>
      <c r="AC347" s="157">
        <v>11</v>
      </c>
      <c r="AD347" s="162">
        <v>11</v>
      </c>
      <c r="AE347" s="163">
        <v>12.5</v>
      </c>
      <c r="AF347" s="164">
        <v>12.5</v>
      </c>
      <c r="AG347" s="253">
        <v>129</v>
      </c>
      <c r="AH347" s="165">
        <v>11.555999999999999</v>
      </c>
      <c r="AI347" s="164">
        <v>11.555999999999999</v>
      </c>
      <c r="AJ347" s="254">
        <v>45</v>
      </c>
      <c r="AK347" s="166">
        <v>12.027999999999999</v>
      </c>
    </row>
    <row r="348" spans="1:37" ht="16.5" customHeight="1" thickBot="1" x14ac:dyDescent="0.35">
      <c r="A348" s="190" t="s">
        <v>216</v>
      </c>
      <c r="B348" s="252">
        <v>22105785</v>
      </c>
      <c r="C348" s="228" t="s">
        <v>646</v>
      </c>
      <c r="D348" s="228" t="s">
        <v>85</v>
      </c>
      <c r="E348" s="155">
        <v>21</v>
      </c>
      <c r="F348" s="156">
        <v>20</v>
      </c>
      <c r="G348" s="157">
        <v>18</v>
      </c>
      <c r="H348" s="158">
        <v>18</v>
      </c>
      <c r="I348" s="155">
        <v>3.17</v>
      </c>
      <c r="J348" s="157">
        <v>17</v>
      </c>
      <c r="K348" s="155">
        <v>6.85</v>
      </c>
      <c r="L348" s="157">
        <v>11</v>
      </c>
      <c r="M348" s="158">
        <v>14</v>
      </c>
      <c r="N348" s="155">
        <v>58</v>
      </c>
      <c r="O348" s="159">
        <v>61</v>
      </c>
      <c r="P348" s="160">
        <v>0.95081967213114749</v>
      </c>
      <c r="Q348" s="157">
        <v>5</v>
      </c>
      <c r="R348" s="155">
        <v>41.7</v>
      </c>
      <c r="S348" s="157">
        <v>3.5</v>
      </c>
      <c r="T348" s="158">
        <v>8.5</v>
      </c>
      <c r="U348" s="161">
        <v>22.6</v>
      </c>
      <c r="V348" s="157">
        <v>6.5</v>
      </c>
      <c r="W348" s="155">
        <v>-4</v>
      </c>
      <c r="X348" s="157">
        <v>1.5</v>
      </c>
      <c r="Y348" s="155">
        <v>4</v>
      </c>
      <c r="Z348" s="157">
        <v>3</v>
      </c>
      <c r="AA348" s="158">
        <v>11</v>
      </c>
      <c r="AB348" s="154">
        <v>47.94</v>
      </c>
      <c r="AC348" s="157">
        <v>6</v>
      </c>
      <c r="AD348" s="162">
        <v>6</v>
      </c>
      <c r="AE348" s="163">
        <v>11.5</v>
      </c>
      <c r="AF348" s="164">
        <v>11.5</v>
      </c>
      <c r="AG348" s="253">
        <v>260</v>
      </c>
      <c r="AH348" s="165">
        <v>10.667</v>
      </c>
      <c r="AI348" s="164">
        <v>10.667</v>
      </c>
      <c r="AJ348" s="254">
        <v>85</v>
      </c>
      <c r="AK348" s="166">
        <v>11.083500000000001</v>
      </c>
    </row>
    <row r="349" spans="1:37" ht="16.5" customHeight="1" thickBot="1" x14ac:dyDescent="0.35">
      <c r="A349" s="190" t="s">
        <v>216</v>
      </c>
      <c r="B349" s="252">
        <v>22105834</v>
      </c>
      <c r="C349" s="231" t="s">
        <v>1148</v>
      </c>
      <c r="D349" s="231" t="s">
        <v>206</v>
      </c>
      <c r="E349" s="155">
        <v>17</v>
      </c>
      <c r="F349" s="156">
        <v>18</v>
      </c>
      <c r="G349" s="157">
        <v>14</v>
      </c>
      <c r="H349" s="158">
        <v>14</v>
      </c>
      <c r="I349" s="155">
        <v>3.49</v>
      </c>
      <c r="J349" s="157">
        <v>12</v>
      </c>
      <c r="K349" s="155">
        <v>7.26</v>
      </c>
      <c r="L349" s="157">
        <v>8</v>
      </c>
      <c r="M349" s="158">
        <v>10</v>
      </c>
      <c r="N349" s="155">
        <v>64</v>
      </c>
      <c r="O349" s="159">
        <v>61</v>
      </c>
      <c r="P349" s="160">
        <v>1.0491803278688525</v>
      </c>
      <c r="Q349" s="157">
        <v>5.5</v>
      </c>
      <c r="R349" s="155">
        <v>48.7</v>
      </c>
      <c r="S349" s="157">
        <v>5</v>
      </c>
      <c r="T349" s="158">
        <v>10.5</v>
      </c>
      <c r="U349" s="161">
        <v>25.4</v>
      </c>
      <c r="V349" s="157">
        <v>5.25</v>
      </c>
      <c r="W349" s="155">
        <v>4</v>
      </c>
      <c r="X349" s="157">
        <v>3.25</v>
      </c>
      <c r="Y349" s="155">
        <v>9</v>
      </c>
      <c r="Z349" s="157">
        <v>0.5</v>
      </c>
      <c r="AA349" s="158">
        <v>9</v>
      </c>
      <c r="AB349" s="154">
        <v>45.69</v>
      </c>
      <c r="AC349" s="157">
        <v>7</v>
      </c>
      <c r="AD349" s="162">
        <v>7</v>
      </c>
      <c r="AE349" s="163">
        <v>10.1</v>
      </c>
      <c r="AF349" s="164">
        <v>10.1</v>
      </c>
      <c r="AG349" s="253">
        <v>419</v>
      </c>
      <c r="AH349" s="165">
        <v>11.111000000000001</v>
      </c>
      <c r="AI349" s="164">
        <v>11.111000000000001</v>
      </c>
      <c r="AJ349" s="254">
        <v>62</v>
      </c>
      <c r="AK349" s="166">
        <v>10.605499999999999</v>
      </c>
    </row>
    <row r="350" spans="1:37" ht="16.5" customHeight="1" thickBot="1" x14ac:dyDescent="0.35">
      <c r="A350" s="190" t="s">
        <v>216</v>
      </c>
      <c r="B350" s="252">
        <v>22105851</v>
      </c>
      <c r="C350" s="230" t="s">
        <v>493</v>
      </c>
      <c r="D350" s="230" t="s">
        <v>494</v>
      </c>
      <c r="E350" s="155">
        <v>16</v>
      </c>
      <c r="F350" s="156">
        <v>17.5</v>
      </c>
      <c r="G350" s="157">
        <v>13</v>
      </c>
      <c r="H350" s="158">
        <v>13</v>
      </c>
      <c r="I350" s="155">
        <v>3.08</v>
      </c>
      <c r="J350" s="157">
        <v>19</v>
      </c>
      <c r="K350" s="155">
        <v>6.33</v>
      </c>
      <c r="L350" s="157">
        <v>15</v>
      </c>
      <c r="M350" s="158">
        <v>17</v>
      </c>
      <c r="N350" s="155">
        <v>87</v>
      </c>
      <c r="O350" s="159">
        <v>81</v>
      </c>
      <c r="P350" s="160">
        <v>1.0740740740740742</v>
      </c>
      <c r="Q350" s="157">
        <v>5.5</v>
      </c>
      <c r="R350" s="155">
        <v>57</v>
      </c>
      <c r="S350" s="157">
        <v>7.5</v>
      </c>
      <c r="T350" s="158">
        <v>13</v>
      </c>
      <c r="U350" s="161">
        <v>23</v>
      </c>
      <c r="V350" s="157">
        <v>6.25</v>
      </c>
      <c r="W350" s="155">
        <v>-7</v>
      </c>
      <c r="X350" s="157">
        <v>1.25</v>
      </c>
      <c r="Y350" s="155">
        <v>2</v>
      </c>
      <c r="Z350" s="157">
        <v>4</v>
      </c>
      <c r="AA350" s="158">
        <v>11.5</v>
      </c>
      <c r="AB350" s="154">
        <v>40.43</v>
      </c>
      <c r="AC350" s="157">
        <v>10</v>
      </c>
      <c r="AD350" s="162">
        <v>10</v>
      </c>
      <c r="AE350" s="163">
        <v>12.9</v>
      </c>
      <c r="AF350" s="164">
        <v>12.9</v>
      </c>
      <c r="AG350" s="253">
        <v>86</v>
      </c>
      <c r="AH350" s="165">
        <v>5.7779999999999996</v>
      </c>
      <c r="AI350" s="164">
        <v>5.7779999999999996</v>
      </c>
      <c r="AJ350" s="254">
        <v>551</v>
      </c>
      <c r="AK350" s="166">
        <v>9.3390000000000004</v>
      </c>
    </row>
    <row r="351" spans="1:37" ht="16.5" customHeight="1" thickBot="1" x14ac:dyDescent="0.35">
      <c r="A351" s="190" t="s">
        <v>216</v>
      </c>
      <c r="B351" s="252">
        <v>22105882</v>
      </c>
      <c r="C351" s="229" t="s">
        <v>804</v>
      </c>
      <c r="D351" s="229" t="s">
        <v>507</v>
      </c>
      <c r="E351" s="155">
        <v>17</v>
      </c>
      <c r="F351" s="156">
        <v>18</v>
      </c>
      <c r="G351" s="157">
        <v>14</v>
      </c>
      <c r="H351" s="158">
        <v>14</v>
      </c>
      <c r="I351" s="155">
        <v>3.13</v>
      </c>
      <c r="J351" s="157">
        <v>18</v>
      </c>
      <c r="K351" s="155">
        <v>6.59</v>
      </c>
      <c r="L351" s="157">
        <v>13</v>
      </c>
      <c r="M351" s="158">
        <v>15.5</v>
      </c>
      <c r="N351" s="155">
        <v>79</v>
      </c>
      <c r="O351" s="159">
        <v>62</v>
      </c>
      <c r="P351" s="160">
        <v>1.2741935483870968</v>
      </c>
      <c r="Q351" s="157">
        <v>6.5</v>
      </c>
      <c r="R351" s="155">
        <v>45.3</v>
      </c>
      <c r="S351" s="157">
        <v>4.5</v>
      </c>
      <c r="T351" s="158">
        <v>11</v>
      </c>
      <c r="U351" s="161">
        <v>24.73</v>
      </c>
      <c r="V351" s="157">
        <v>5.5</v>
      </c>
      <c r="W351" s="155">
        <v>11</v>
      </c>
      <c r="X351" s="157">
        <v>4.25</v>
      </c>
      <c r="Y351" s="155">
        <v>6</v>
      </c>
      <c r="Z351" s="157">
        <v>2</v>
      </c>
      <c r="AA351" s="158">
        <v>11.75</v>
      </c>
      <c r="AB351" s="154">
        <v>45.43</v>
      </c>
      <c r="AC351" s="157">
        <v>7</v>
      </c>
      <c r="AD351" s="162">
        <v>7</v>
      </c>
      <c r="AE351" s="163">
        <v>11.85</v>
      </c>
      <c r="AF351" s="164">
        <v>11.85</v>
      </c>
      <c r="AG351" s="253">
        <v>216</v>
      </c>
      <c r="AH351" s="165">
        <v>12</v>
      </c>
      <c r="AI351" s="164">
        <v>12</v>
      </c>
      <c r="AJ351" s="254">
        <v>31</v>
      </c>
      <c r="AK351" s="166">
        <v>11.925000000000001</v>
      </c>
    </row>
    <row r="352" spans="1:37" ht="16.5" customHeight="1" thickBot="1" x14ac:dyDescent="0.35">
      <c r="A352" s="190" t="s">
        <v>216</v>
      </c>
      <c r="B352" s="252">
        <v>22105901</v>
      </c>
      <c r="C352" s="232" t="s">
        <v>34</v>
      </c>
      <c r="D352" s="232" t="s">
        <v>993</v>
      </c>
      <c r="E352" s="155">
        <v>18</v>
      </c>
      <c r="F352" s="156">
        <v>18.5</v>
      </c>
      <c r="G352" s="157">
        <v>15</v>
      </c>
      <c r="H352" s="158">
        <v>15</v>
      </c>
      <c r="I352" s="155">
        <v>2.95</v>
      </c>
      <c r="J352" s="157">
        <v>20</v>
      </c>
      <c r="K352" s="155">
        <v>6.43</v>
      </c>
      <c r="L352" s="157">
        <v>14</v>
      </c>
      <c r="M352" s="158">
        <v>17</v>
      </c>
      <c r="N352" s="155">
        <v>76</v>
      </c>
      <c r="O352" s="159">
        <v>74</v>
      </c>
      <c r="P352" s="160">
        <v>1.027027027027027</v>
      </c>
      <c r="Q352" s="157">
        <v>5.5</v>
      </c>
      <c r="R352" s="155">
        <v>53.1</v>
      </c>
      <c r="S352" s="157">
        <v>6.5</v>
      </c>
      <c r="T352" s="158">
        <v>12</v>
      </c>
      <c r="U352" s="161">
        <v>22.25</v>
      </c>
      <c r="V352" s="157">
        <v>6.75</v>
      </c>
      <c r="W352" s="155">
        <v>0</v>
      </c>
      <c r="X352" s="157">
        <v>2.5</v>
      </c>
      <c r="Y352" s="155">
        <v>2</v>
      </c>
      <c r="Z352" s="157">
        <v>4</v>
      </c>
      <c r="AA352" s="158">
        <v>13.25</v>
      </c>
      <c r="AB352" s="154">
        <v>42.62</v>
      </c>
      <c r="AC352" s="157">
        <v>9</v>
      </c>
      <c r="AD352" s="162">
        <v>9</v>
      </c>
      <c r="AE352" s="163">
        <v>13.25</v>
      </c>
      <c r="AF352" s="164">
        <v>13.25</v>
      </c>
      <c r="AG352" s="253">
        <v>57</v>
      </c>
      <c r="AH352" s="165">
        <v>9.7780000000000005</v>
      </c>
      <c r="AI352" s="164">
        <v>9.7780000000000005</v>
      </c>
      <c r="AJ352" s="254">
        <v>162</v>
      </c>
      <c r="AK352" s="166">
        <v>11.513999999999999</v>
      </c>
    </row>
    <row r="353" spans="1:37" ht="16.5" customHeight="1" thickBot="1" x14ac:dyDescent="0.35">
      <c r="A353" s="190" t="s">
        <v>53</v>
      </c>
      <c r="B353" s="252">
        <v>22106072</v>
      </c>
      <c r="C353" s="230" t="s">
        <v>1158</v>
      </c>
      <c r="D353" s="230" t="s">
        <v>414</v>
      </c>
      <c r="E353" s="155">
        <v>9</v>
      </c>
      <c r="F353" s="156">
        <v>14</v>
      </c>
      <c r="G353" s="157">
        <v>9</v>
      </c>
      <c r="H353" s="158">
        <v>9</v>
      </c>
      <c r="I353" s="155">
        <v>3.69</v>
      </c>
      <c r="J353" s="157">
        <v>13</v>
      </c>
      <c r="K353" s="155">
        <v>8.2200000000000006</v>
      </c>
      <c r="L353" s="157">
        <v>7</v>
      </c>
      <c r="M353" s="158">
        <v>10</v>
      </c>
      <c r="N353" s="155">
        <v>29</v>
      </c>
      <c r="O353" s="159">
        <v>62</v>
      </c>
      <c r="P353" s="160">
        <v>0.46774193548387094</v>
      </c>
      <c r="Q353" s="157">
        <v>4.5</v>
      </c>
      <c r="R353" s="155">
        <v>29.7</v>
      </c>
      <c r="S353" s="157">
        <v>4.5</v>
      </c>
      <c r="T353" s="158">
        <v>9</v>
      </c>
      <c r="U353" s="161">
        <v>27.8</v>
      </c>
      <c r="V353" s="157">
        <v>5</v>
      </c>
      <c r="W353" s="155">
        <v>21</v>
      </c>
      <c r="X353" s="157">
        <v>5</v>
      </c>
      <c r="Y353" s="155">
        <v>4</v>
      </c>
      <c r="Z353" s="157">
        <v>3</v>
      </c>
      <c r="AA353" s="158">
        <v>13</v>
      </c>
      <c r="AB353" s="154">
        <v>54.5</v>
      </c>
      <c r="AC353" s="157">
        <v>7</v>
      </c>
      <c r="AD353" s="162">
        <v>7</v>
      </c>
      <c r="AE353" s="163">
        <v>9.6</v>
      </c>
      <c r="AF353" s="164">
        <v>9.6</v>
      </c>
      <c r="AG353" s="253">
        <v>465</v>
      </c>
      <c r="AH353" s="165">
        <v>5.7779999999999996</v>
      </c>
      <c r="AI353" s="164">
        <v>5.7779999999999996</v>
      </c>
      <c r="AJ353" s="254">
        <v>551</v>
      </c>
      <c r="AK353" s="166">
        <v>7.6890000000000001</v>
      </c>
    </row>
    <row r="354" spans="1:37" ht="16.5" customHeight="1" thickBot="1" x14ac:dyDescent="0.35">
      <c r="A354" s="190" t="s">
        <v>216</v>
      </c>
      <c r="B354" s="252">
        <v>22106196</v>
      </c>
      <c r="C354" s="233" t="s">
        <v>942</v>
      </c>
      <c r="D354" s="233" t="s">
        <v>943</v>
      </c>
      <c r="E354" s="155">
        <v>12</v>
      </c>
      <c r="F354" s="156">
        <v>15.5</v>
      </c>
      <c r="G354" s="157">
        <v>9</v>
      </c>
      <c r="H354" s="158">
        <v>9</v>
      </c>
      <c r="I354" s="155">
        <v>3.13</v>
      </c>
      <c r="J354" s="157">
        <v>18</v>
      </c>
      <c r="K354" s="155">
        <v>6.76</v>
      </c>
      <c r="L354" s="157">
        <v>11</v>
      </c>
      <c r="M354" s="158">
        <v>14.5</v>
      </c>
      <c r="N354" s="155">
        <v>93</v>
      </c>
      <c r="O354" s="159">
        <v>75</v>
      </c>
      <c r="P354" s="160">
        <v>1.24</v>
      </c>
      <c r="Q354" s="157">
        <v>6.5</v>
      </c>
      <c r="R354" s="155">
        <v>45.2</v>
      </c>
      <c r="S354" s="157">
        <v>4.5</v>
      </c>
      <c r="T354" s="158">
        <v>11</v>
      </c>
      <c r="U354" s="161">
        <v>24.3</v>
      </c>
      <c r="V354" s="157">
        <v>5.75</v>
      </c>
      <c r="W354" s="155">
        <v>-5</v>
      </c>
      <c r="X354" s="157">
        <v>1.5</v>
      </c>
      <c r="Y354" s="155">
        <v>8</v>
      </c>
      <c r="Z354" s="157">
        <v>1</v>
      </c>
      <c r="AA354" s="158">
        <v>8.25</v>
      </c>
      <c r="AB354" s="154">
        <v>38.68</v>
      </c>
      <c r="AC354" s="157">
        <v>11</v>
      </c>
      <c r="AD354" s="162">
        <v>11</v>
      </c>
      <c r="AE354" s="163">
        <v>10.75</v>
      </c>
      <c r="AF354" s="164">
        <v>10.75</v>
      </c>
      <c r="AG354" s="253">
        <v>346</v>
      </c>
      <c r="AH354" s="165">
        <v>8</v>
      </c>
      <c r="AI354" s="164">
        <v>8</v>
      </c>
      <c r="AJ354" s="254">
        <v>331</v>
      </c>
      <c r="AK354" s="166">
        <v>9.375</v>
      </c>
    </row>
    <row r="355" spans="1:37" ht="16.5" customHeight="1" thickBot="1" x14ac:dyDescent="0.35">
      <c r="A355" s="190" t="s">
        <v>216</v>
      </c>
      <c r="B355" s="252">
        <v>22106200</v>
      </c>
      <c r="C355" s="230" t="s">
        <v>1331</v>
      </c>
      <c r="D355" s="230" t="s">
        <v>127</v>
      </c>
      <c r="E355" s="155">
        <v>18</v>
      </c>
      <c r="F355" s="156">
        <v>18.5</v>
      </c>
      <c r="G355" s="157">
        <v>15</v>
      </c>
      <c r="H355" s="158">
        <v>15</v>
      </c>
      <c r="I355" s="155">
        <v>3.04</v>
      </c>
      <c r="J355" s="157">
        <v>20</v>
      </c>
      <c r="K355" s="155">
        <v>6.6</v>
      </c>
      <c r="L355" s="157">
        <v>13</v>
      </c>
      <c r="M355" s="158">
        <v>16.5</v>
      </c>
      <c r="N355" s="155">
        <v>65</v>
      </c>
      <c r="O355" s="159">
        <v>64</v>
      </c>
      <c r="P355" s="160">
        <v>1.015625</v>
      </c>
      <c r="Q355" s="157">
        <v>5.5</v>
      </c>
      <c r="R355" s="155">
        <v>38</v>
      </c>
      <c r="S355" s="157">
        <v>2.5</v>
      </c>
      <c r="T355" s="158">
        <v>8</v>
      </c>
      <c r="U355" s="161">
        <v>23</v>
      </c>
      <c r="V355" s="157">
        <v>6.25</v>
      </c>
      <c r="W355" s="155">
        <v>2</v>
      </c>
      <c r="X355" s="157">
        <v>3</v>
      </c>
      <c r="Y355" s="155">
        <v>2</v>
      </c>
      <c r="Z355" s="157">
        <v>4</v>
      </c>
      <c r="AA355" s="158">
        <v>13.25</v>
      </c>
      <c r="AB355" s="154">
        <v>34.47</v>
      </c>
      <c r="AC355" s="157">
        <v>14</v>
      </c>
      <c r="AD355" s="162">
        <v>14</v>
      </c>
      <c r="AE355" s="163">
        <v>13.35</v>
      </c>
      <c r="AF355" s="164">
        <v>13.35</v>
      </c>
      <c r="AG355" s="253">
        <v>55</v>
      </c>
      <c r="AH355" s="165">
        <v>9.7780000000000005</v>
      </c>
      <c r="AI355" s="164">
        <v>9.7780000000000005</v>
      </c>
      <c r="AJ355" s="254">
        <v>162</v>
      </c>
      <c r="AK355" s="166">
        <v>11.564</v>
      </c>
    </row>
    <row r="356" spans="1:37" ht="16.5" customHeight="1" thickBot="1" x14ac:dyDescent="0.35">
      <c r="A356" s="190" t="s">
        <v>216</v>
      </c>
      <c r="B356" s="252">
        <v>22106209</v>
      </c>
      <c r="C356" s="232" t="s">
        <v>454</v>
      </c>
      <c r="D356" s="232" t="s">
        <v>134</v>
      </c>
      <c r="E356" s="155">
        <v>23</v>
      </c>
      <c r="F356" s="156">
        <v>21</v>
      </c>
      <c r="G356" s="157">
        <v>20</v>
      </c>
      <c r="H356" s="158">
        <v>20</v>
      </c>
      <c r="I356" s="155">
        <v>3</v>
      </c>
      <c r="J356" s="157">
        <v>20</v>
      </c>
      <c r="K356" s="155">
        <v>6.35</v>
      </c>
      <c r="L356" s="157">
        <v>14</v>
      </c>
      <c r="M356" s="158">
        <v>17</v>
      </c>
      <c r="N356" s="155">
        <v>58</v>
      </c>
      <c r="O356" s="159">
        <v>63</v>
      </c>
      <c r="P356" s="160">
        <v>0.92063492063492058</v>
      </c>
      <c r="Q356" s="157">
        <v>5</v>
      </c>
      <c r="R356" s="155">
        <v>41.8</v>
      </c>
      <c r="S356" s="157">
        <v>3.5</v>
      </c>
      <c r="T356" s="158">
        <v>8.5</v>
      </c>
      <c r="U356" s="161">
        <v>21.98</v>
      </c>
      <c r="V356" s="157">
        <v>7</v>
      </c>
      <c r="W356" s="155">
        <v>-15</v>
      </c>
      <c r="X356" s="157">
        <v>0.25</v>
      </c>
      <c r="Y356" s="155">
        <v>3</v>
      </c>
      <c r="Z356" s="157">
        <v>3.5</v>
      </c>
      <c r="AA356" s="158">
        <v>10.75</v>
      </c>
      <c r="AB356" s="154">
        <v>42.84</v>
      </c>
      <c r="AC356" s="157">
        <v>9</v>
      </c>
      <c r="AD356" s="162">
        <v>9</v>
      </c>
      <c r="AE356" s="163">
        <v>13.05</v>
      </c>
      <c r="AF356" s="164">
        <v>13.05</v>
      </c>
      <c r="AG356" s="253">
        <v>72</v>
      </c>
      <c r="AH356" s="165">
        <v>8.4440000000000008</v>
      </c>
      <c r="AI356" s="164">
        <v>8.4440000000000008</v>
      </c>
      <c r="AJ356" s="254">
        <v>274</v>
      </c>
      <c r="AK356" s="166">
        <v>10.747</v>
      </c>
    </row>
    <row r="357" spans="1:37" ht="16.5" customHeight="1" thickBot="1" x14ac:dyDescent="0.35">
      <c r="A357" s="190" t="s">
        <v>53</v>
      </c>
      <c r="B357" s="252">
        <v>22106228</v>
      </c>
      <c r="C357" s="231" t="s">
        <v>303</v>
      </c>
      <c r="D357" s="231" t="s">
        <v>30</v>
      </c>
      <c r="E357" s="155">
        <v>15</v>
      </c>
      <c r="F357" s="156">
        <v>17</v>
      </c>
      <c r="G357" s="157">
        <v>15</v>
      </c>
      <c r="H357" s="158">
        <v>15</v>
      </c>
      <c r="I357" s="155">
        <v>3.35</v>
      </c>
      <c r="J357" s="157">
        <v>19</v>
      </c>
      <c r="K357" s="155">
        <v>7.45</v>
      </c>
      <c r="L357" s="157">
        <v>13</v>
      </c>
      <c r="M357" s="158">
        <v>16</v>
      </c>
      <c r="N357" s="155">
        <v>44</v>
      </c>
      <c r="O357" s="159">
        <v>60</v>
      </c>
      <c r="P357" s="160">
        <v>0.73333333333333328</v>
      </c>
      <c r="Q357" s="157">
        <v>6.5</v>
      </c>
      <c r="R357" s="155">
        <v>36.5</v>
      </c>
      <c r="S357" s="157">
        <v>6.5</v>
      </c>
      <c r="T357" s="158">
        <v>13</v>
      </c>
      <c r="U357" s="161">
        <v>27.3</v>
      </c>
      <c r="V357" s="157">
        <v>5.25</v>
      </c>
      <c r="W357" s="155">
        <v>1</v>
      </c>
      <c r="X357" s="157">
        <v>2.75</v>
      </c>
      <c r="Y357" s="155">
        <v>4</v>
      </c>
      <c r="Z357" s="157">
        <v>3</v>
      </c>
      <c r="AA357" s="158">
        <v>11</v>
      </c>
      <c r="AB357" s="154">
        <v>39.56</v>
      </c>
      <c r="AC357" s="157">
        <v>14</v>
      </c>
      <c r="AD357" s="162">
        <v>14</v>
      </c>
      <c r="AE357" s="163">
        <v>13.8</v>
      </c>
      <c r="AF357" s="164">
        <v>13.8</v>
      </c>
      <c r="AG357" s="253">
        <v>33</v>
      </c>
      <c r="AH357" s="165">
        <v>7.556</v>
      </c>
      <c r="AI357" s="164">
        <v>7.556</v>
      </c>
      <c r="AJ357" s="254">
        <v>384</v>
      </c>
      <c r="AK357" s="166">
        <v>10.678000000000001</v>
      </c>
    </row>
    <row r="358" spans="1:37" ht="16.5" customHeight="1" thickBot="1" x14ac:dyDescent="0.35">
      <c r="A358" s="190" t="s">
        <v>216</v>
      </c>
      <c r="B358" s="252">
        <v>22106277</v>
      </c>
      <c r="C358" s="236" t="s">
        <v>1068</v>
      </c>
      <c r="D358" s="236" t="s">
        <v>98</v>
      </c>
      <c r="E358" s="155">
        <v>15</v>
      </c>
      <c r="F358" s="156">
        <v>17</v>
      </c>
      <c r="G358" s="157">
        <v>12</v>
      </c>
      <c r="H358" s="158">
        <v>12</v>
      </c>
      <c r="I358" s="155">
        <v>3.12</v>
      </c>
      <c r="J358" s="157">
        <v>18</v>
      </c>
      <c r="K358" s="155">
        <v>6.71</v>
      </c>
      <c r="L358" s="157">
        <v>12</v>
      </c>
      <c r="M358" s="158">
        <v>15</v>
      </c>
      <c r="N358" s="155">
        <v>65</v>
      </c>
      <c r="O358" s="159">
        <v>65</v>
      </c>
      <c r="P358" s="160">
        <v>1</v>
      </c>
      <c r="Q358" s="157">
        <v>5.5</v>
      </c>
      <c r="R358" s="155">
        <v>46.4</v>
      </c>
      <c r="S358" s="157">
        <v>4.5</v>
      </c>
      <c r="T358" s="158">
        <v>10</v>
      </c>
      <c r="U358" s="161">
        <v>24</v>
      </c>
      <c r="V358" s="157">
        <v>5.75</v>
      </c>
      <c r="W358" s="155">
        <v>-8</v>
      </c>
      <c r="X358" s="157">
        <v>1</v>
      </c>
      <c r="Y358" s="155">
        <v>8</v>
      </c>
      <c r="Z358" s="157">
        <v>1</v>
      </c>
      <c r="AA358" s="158">
        <v>7.75</v>
      </c>
      <c r="AB358" s="154">
        <v>54.75</v>
      </c>
      <c r="AC358" s="157">
        <v>3</v>
      </c>
      <c r="AD358" s="162">
        <v>3</v>
      </c>
      <c r="AE358" s="163">
        <v>9.5500000000000007</v>
      </c>
      <c r="AF358" s="164">
        <v>9.5500000000000007</v>
      </c>
      <c r="AG358" s="253">
        <v>472</v>
      </c>
      <c r="AH358" s="165">
        <v>10.222</v>
      </c>
      <c r="AI358" s="164">
        <v>10.222</v>
      </c>
      <c r="AJ358" s="254">
        <v>123</v>
      </c>
      <c r="AK358" s="166">
        <v>9.8859999999999992</v>
      </c>
    </row>
    <row r="359" spans="1:37" ht="16.5" customHeight="1" thickBot="1" x14ac:dyDescent="0.35">
      <c r="A359" s="190" t="s">
        <v>53</v>
      </c>
      <c r="B359" s="252">
        <v>22106302</v>
      </c>
      <c r="C359" s="228" t="s">
        <v>1026</v>
      </c>
      <c r="D359" s="228" t="s">
        <v>125</v>
      </c>
      <c r="E359" s="155">
        <v>11</v>
      </c>
      <c r="F359" s="156">
        <v>15</v>
      </c>
      <c r="G359" s="157">
        <v>11</v>
      </c>
      <c r="H359" s="158">
        <v>11</v>
      </c>
      <c r="I359" s="155">
        <v>3.43</v>
      </c>
      <c r="J359" s="157">
        <v>18</v>
      </c>
      <c r="K359" s="155">
        <v>7.37</v>
      </c>
      <c r="L359" s="157">
        <v>13</v>
      </c>
      <c r="M359" s="158">
        <v>15.5</v>
      </c>
      <c r="N359" s="155">
        <v>37</v>
      </c>
      <c r="O359" s="159">
        <v>50</v>
      </c>
      <c r="P359" s="160">
        <v>0.74</v>
      </c>
      <c r="Q359" s="157">
        <v>6.5</v>
      </c>
      <c r="R359" s="155">
        <v>38</v>
      </c>
      <c r="S359" s="157">
        <v>7</v>
      </c>
      <c r="T359" s="158">
        <v>13.5</v>
      </c>
      <c r="U359" s="161">
        <v>24.87</v>
      </c>
      <c r="V359" s="157">
        <v>6.5</v>
      </c>
      <c r="W359" s="155">
        <v>-21</v>
      </c>
      <c r="X359" s="157">
        <v>0</v>
      </c>
      <c r="Y359" s="155">
        <v>4</v>
      </c>
      <c r="Z359" s="157">
        <v>3</v>
      </c>
      <c r="AA359" s="158">
        <v>9.5</v>
      </c>
      <c r="AB359" s="154">
        <v>55.92</v>
      </c>
      <c r="AC359" s="157">
        <v>6</v>
      </c>
      <c r="AD359" s="162">
        <v>6</v>
      </c>
      <c r="AE359" s="163">
        <v>11.1</v>
      </c>
      <c r="AF359" s="164">
        <v>11.1</v>
      </c>
      <c r="AG359" s="253">
        <v>309</v>
      </c>
      <c r="AH359" s="165">
        <v>3.556</v>
      </c>
      <c r="AI359" s="164">
        <v>3.556</v>
      </c>
      <c r="AJ359" s="254">
        <v>609</v>
      </c>
      <c r="AK359" s="166">
        <v>7.3279999999999994</v>
      </c>
    </row>
    <row r="360" spans="1:37" ht="16.5" customHeight="1" thickBot="1" x14ac:dyDescent="0.35">
      <c r="A360" s="190" t="s">
        <v>216</v>
      </c>
      <c r="B360" s="252">
        <v>22106315</v>
      </c>
      <c r="C360" s="228" t="s">
        <v>917</v>
      </c>
      <c r="D360" s="228" t="s">
        <v>198</v>
      </c>
      <c r="E360" s="155">
        <v>16</v>
      </c>
      <c r="F360" s="156">
        <v>17.5</v>
      </c>
      <c r="G360" s="157">
        <v>13</v>
      </c>
      <c r="H360" s="158">
        <v>13</v>
      </c>
      <c r="I360" s="155">
        <v>3.43</v>
      </c>
      <c r="J360" s="157">
        <v>13</v>
      </c>
      <c r="K360" s="155">
        <v>7.35</v>
      </c>
      <c r="L360" s="157">
        <v>7</v>
      </c>
      <c r="M360" s="158">
        <v>10</v>
      </c>
      <c r="N360" s="155">
        <v>64</v>
      </c>
      <c r="O360" s="159">
        <v>73</v>
      </c>
      <c r="P360" s="160">
        <v>0.87671232876712324</v>
      </c>
      <c r="Q360" s="157">
        <v>4.5</v>
      </c>
      <c r="R360" s="155">
        <v>36.1</v>
      </c>
      <c r="S360" s="157">
        <v>2</v>
      </c>
      <c r="T360" s="158">
        <v>6.5</v>
      </c>
      <c r="U360" s="161">
        <v>32.299999999999997</v>
      </c>
      <c r="V360" s="157">
        <v>1.75</v>
      </c>
      <c r="W360" s="155">
        <v>4</v>
      </c>
      <c r="X360" s="157">
        <v>3.25</v>
      </c>
      <c r="Y360" s="155">
        <v>7</v>
      </c>
      <c r="Z360" s="157">
        <v>1.5</v>
      </c>
      <c r="AA360" s="158">
        <v>6.5</v>
      </c>
      <c r="AB360" s="154">
        <v>47.94</v>
      </c>
      <c r="AC360" s="157">
        <v>6</v>
      </c>
      <c r="AD360" s="162">
        <v>6</v>
      </c>
      <c r="AE360" s="163">
        <v>8.4</v>
      </c>
      <c r="AF360" s="164">
        <v>8.4</v>
      </c>
      <c r="AG360" s="253">
        <v>541</v>
      </c>
      <c r="AH360" s="165">
        <v>6.2220000000000004</v>
      </c>
      <c r="AI360" s="164">
        <v>6.2220000000000004</v>
      </c>
      <c r="AJ360" s="254">
        <v>519</v>
      </c>
      <c r="AK360" s="166">
        <v>7.3109999999999999</v>
      </c>
    </row>
    <row r="361" spans="1:37" ht="16.5" customHeight="1" thickBot="1" x14ac:dyDescent="0.35">
      <c r="A361" s="190" t="s">
        <v>216</v>
      </c>
      <c r="B361" s="252">
        <v>22106331</v>
      </c>
      <c r="C361" s="235" t="s">
        <v>781</v>
      </c>
      <c r="D361" s="235" t="s">
        <v>782</v>
      </c>
      <c r="E361" s="155">
        <v>19</v>
      </c>
      <c r="F361" s="156">
        <v>19</v>
      </c>
      <c r="G361" s="157">
        <v>16</v>
      </c>
      <c r="H361" s="158">
        <v>16</v>
      </c>
      <c r="I361" s="155">
        <v>3.17</v>
      </c>
      <c r="J361" s="157">
        <v>17</v>
      </c>
      <c r="K361" s="155">
        <v>6.75</v>
      </c>
      <c r="L361" s="157">
        <v>12</v>
      </c>
      <c r="M361" s="158">
        <v>14.5</v>
      </c>
      <c r="N361" s="155">
        <v>52</v>
      </c>
      <c r="O361" s="159">
        <v>66</v>
      </c>
      <c r="P361" s="160">
        <v>0.78787878787878785</v>
      </c>
      <c r="Q361" s="157">
        <v>4</v>
      </c>
      <c r="R361" s="155">
        <v>44.3</v>
      </c>
      <c r="S361" s="157">
        <v>4</v>
      </c>
      <c r="T361" s="158">
        <v>8</v>
      </c>
      <c r="U361" s="161">
        <v>23.62</v>
      </c>
      <c r="V361" s="157">
        <v>6</v>
      </c>
      <c r="W361" s="155">
        <v>-25</v>
      </c>
      <c r="X361" s="157">
        <v>0</v>
      </c>
      <c r="Y361" s="155">
        <v>9</v>
      </c>
      <c r="Z361" s="157">
        <v>0.5</v>
      </c>
      <c r="AA361" s="158">
        <v>6.5</v>
      </c>
      <c r="AB361" s="154">
        <v>40.83</v>
      </c>
      <c r="AC361" s="157">
        <v>10</v>
      </c>
      <c r="AD361" s="162">
        <v>10</v>
      </c>
      <c r="AE361" s="163">
        <v>11</v>
      </c>
      <c r="AF361" s="164">
        <v>11</v>
      </c>
      <c r="AG361" s="253">
        <v>318</v>
      </c>
      <c r="AH361" s="165">
        <v>5.3330000000000002</v>
      </c>
      <c r="AI361" s="164">
        <v>5.3330000000000002</v>
      </c>
      <c r="AJ361" s="254">
        <v>568</v>
      </c>
      <c r="AK361" s="166">
        <v>8.1664999999999992</v>
      </c>
    </row>
    <row r="362" spans="1:37" ht="16.5" customHeight="1" thickBot="1" x14ac:dyDescent="0.35">
      <c r="A362" s="190" t="s">
        <v>53</v>
      </c>
      <c r="B362" s="252">
        <v>22106346</v>
      </c>
      <c r="C362" s="235" t="s">
        <v>649</v>
      </c>
      <c r="D362" s="235" t="s">
        <v>448</v>
      </c>
      <c r="E362" s="155" t="s">
        <v>157</v>
      </c>
      <c r="F362" s="156" t="s">
        <v>157</v>
      </c>
      <c r="G362" s="157">
        <v>0</v>
      </c>
      <c r="H362" s="158">
        <v>0</v>
      </c>
      <c r="I362" s="155" t="s">
        <v>157</v>
      </c>
      <c r="J362" s="157">
        <v>0</v>
      </c>
      <c r="K362" s="155" t="s">
        <v>157</v>
      </c>
      <c r="L362" s="157">
        <v>0</v>
      </c>
      <c r="M362" s="158">
        <v>0</v>
      </c>
      <c r="N362" s="155" t="s">
        <v>157</v>
      </c>
      <c r="O362" s="159" t="s">
        <v>157</v>
      </c>
      <c r="P362" s="160" t="s">
        <v>480</v>
      </c>
      <c r="Q362" s="157">
        <v>0</v>
      </c>
      <c r="R362" s="155" t="s">
        <v>157</v>
      </c>
      <c r="S362" s="157">
        <v>0</v>
      </c>
      <c r="T362" s="158">
        <v>0</v>
      </c>
      <c r="U362" s="161" t="s">
        <v>157</v>
      </c>
      <c r="V362" s="157">
        <v>0</v>
      </c>
      <c r="W362" s="155" t="s">
        <v>157</v>
      </c>
      <c r="X362" s="157">
        <v>0</v>
      </c>
      <c r="Y362" s="155" t="s">
        <v>157</v>
      </c>
      <c r="Z362" s="157">
        <v>0</v>
      </c>
      <c r="AA362" s="158">
        <v>0</v>
      </c>
      <c r="AB362" s="154" t="s">
        <v>157</v>
      </c>
      <c r="AC362" s="157">
        <v>0</v>
      </c>
      <c r="AD362" s="162">
        <v>0</v>
      </c>
      <c r="AE362" s="163">
        <v>0</v>
      </c>
      <c r="AF362" s="164">
        <v>0</v>
      </c>
      <c r="AG362" s="253">
        <v>621</v>
      </c>
      <c r="AH362" s="165" t="s">
        <v>157</v>
      </c>
      <c r="AI362" s="164" t="s">
        <v>157</v>
      </c>
      <c r="AJ362" s="254">
        <v>599</v>
      </c>
      <c r="AK362" s="166" t="s">
        <v>481</v>
      </c>
    </row>
    <row r="363" spans="1:37" ht="16.5" customHeight="1" thickBot="1" x14ac:dyDescent="0.35">
      <c r="A363" s="190" t="s">
        <v>216</v>
      </c>
      <c r="B363" s="252">
        <v>22106440</v>
      </c>
      <c r="C363" s="229" t="s">
        <v>779</v>
      </c>
      <c r="D363" s="229" t="s">
        <v>780</v>
      </c>
      <c r="E363" s="155">
        <v>23</v>
      </c>
      <c r="F363" s="156">
        <v>21</v>
      </c>
      <c r="G363" s="157">
        <v>20</v>
      </c>
      <c r="H363" s="158">
        <v>20</v>
      </c>
      <c r="I363" s="155">
        <v>3.05</v>
      </c>
      <c r="J363" s="157">
        <v>19</v>
      </c>
      <c r="K363" s="155">
        <v>6.38</v>
      </c>
      <c r="L363" s="157">
        <v>14</v>
      </c>
      <c r="M363" s="158">
        <v>16.5</v>
      </c>
      <c r="N363" s="155">
        <v>74</v>
      </c>
      <c r="O363" s="159">
        <v>70</v>
      </c>
      <c r="P363" s="160">
        <v>1.0571428571428572</v>
      </c>
      <c r="Q363" s="157">
        <v>5.5</v>
      </c>
      <c r="R363" s="155">
        <v>42.4</v>
      </c>
      <c r="S363" s="157">
        <v>3.5</v>
      </c>
      <c r="T363" s="158">
        <v>9</v>
      </c>
      <c r="U363" s="161">
        <v>24.3</v>
      </c>
      <c r="V363" s="157">
        <v>5.75</v>
      </c>
      <c r="W363" s="155">
        <v>-15</v>
      </c>
      <c r="X363" s="157">
        <v>0.25</v>
      </c>
      <c r="Y363" s="155">
        <v>5</v>
      </c>
      <c r="Z363" s="157">
        <v>2.5</v>
      </c>
      <c r="AA363" s="158">
        <v>8.5</v>
      </c>
      <c r="AB363" s="154">
        <v>38.28</v>
      </c>
      <c r="AC363" s="157">
        <v>11</v>
      </c>
      <c r="AD363" s="162">
        <v>11</v>
      </c>
      <c r="AE363" s="163">
        <v>13</v>
      </c>
      <c r="AF363" s="164">
        <v>13</v>
      </c>
      <c r="AG363" s="253">
        <v>76</v>
      </c>
      <c r="AH363" s="165">
        <v>7.1109999999999998</v>
      </c>
      <c r="AI363" s="164">
        <v>7.1109999999999998</v>
      </c>
      <c r="AJ363" s="254">
        <v>430</v>
      </c>
      <c r="AK363" s="166">
        <v>10.0555</v>
      </c>
    </row>
    <row r="364" spans="1:37" ht="16.5" customHeight="1" thickBot="1" x14ac:dyDescent="0.35">
      <c r="A364" s="190" t="s">
        <v>216</v>
      </c>
      <c r="B364" s="252">
        <v>22106493</v>
      </c>
      <c r="C364" s="245" t="s">
        <v>712</v>
      </c>
      <c r="D364" s="245" t="s">
        <v>97</v>
      </c>
      <c r="E364" s="155">
        <v>20</v>
      </c>
      <c r="F364" s="156">
        <v>19.5</v>
      </c>
      <c r="G364" s="157">
        <v>17</v>
      </c>
      <c r="H364" s="158">
        <v>17</v>
      </c>
      <c r="I364" s="155">
        <v>3.02</v>
      </c>
      <c r="J364" s="157">
        <v>20</v>
      </c>
      <c r="K364" s="155">
        <v>6.43</v>
      </c>
      <c r="L364" s="157">
        <v>14</v>
      </c>
      <c r="M364" s="158">
        <v>17</v>
      </c>
      <c r="N364" s="155">
        <v>66.5</v>
      </c>
      <c r="O364" s="159">
        <v>60</v>
      </c>
      <c r="P364" s="160">
        <v>1.1083333333333334</v>
      </c>
      <c r="Q364" s="157">
        <v>6</v>
      </c>
      <c r="R364" s="155">
        <v>49</v>
      </c>
      <c r="S364" s="157">
        <v>5.5</v>
      </c>
      <c r="T364" s="158">
        <v>11.5</v>
      </c>
      <c r="U364" s="161">
        <v>25.5</v>
      </c>
      <c r="V364" s="157">
        <v>5</v>
      </c>
      <c r="W364" s="155">
        <v>-25</v>
      </c>
      <c r="X364" s="157">
        <v>0</v>
      </c>
      <c r="Y364" s="155">
        <v>5</v>
      </c>
      <c r="Z364" s="157">
        <v>2.5</v>
      </c>
      <c r="AA364" s="158">
        <v>7.5</v>
      </c>
      <c r="AB364" s="154">
        <v>40.99</v>
      </c>
      <c r="AC364" s="157">
        <v>10</v>
      </c>
      <c r="AD364" s="162">
        <v>10</v>
      </c>
      <c r="AE364" s="163">
        <v>12.6</v>
      </c>
      <c r="AF364" s="164">
        <v>12.6</v>
      </c>
      <c r="AG364" s="253">
        <v>118</v>
      </c>
      <c r="AH364" s="165">
        <v>8.8889999999999993</v>
      </c>
      <c r="AI364" s="164">
        <v>8.8889999999999993</v>
      </c>
      <c r="AJ364" s="254">
        <v>231</v>
      </c>
      <c r="AK364" s="166">
        <v>10.744499999999999</v>
      </c>
    </row>
    <row r="365" spans="1:37" ht="16.5" customHeight="1" thickBot="1" x14ac:dyDescent="0.35">
      <c r="A365" s="190" t="s">
        <v>216</v>
      </c>
      <c r="B365" s="252">
        <v>22106502</v>
      </c>
      <c r="C365" s="233" t="s">
        <v>235</v>
      </c>
      <c r="D365" s="233" t="s">
        <v>98</v>
      </c>
      <c r="E365" s="155" t="s">
        <v>157</v>
      </c>
      <c r="F365" s="156" t="s">
        <v>157</v>
      </c>
      <c r="G365" s="157">
        <v>0</v>
      </c>
      <c r="H365" s="158">
        <v>0</v>
      </c>
      <c r="I365" s="155" t="s">
        <v>157</v>
      </c>
      <c r="J365" s="157">
        <v>0</v>
      </c>
      <c r="K365" s="155" t="s">
        <v>157</v>
      </c>
      <c r="L365" s="157">
        <v>0</v>
      </c>
      <c r="M365" s="158">
        <v>0</v>
      </c>
      <c r="N365" s="155" t="s">
        <v>157</v>
      </c>
      <c r="O365" s="159" t="s">
        <v>157</v>
      </c>
      <c r="P365" s="160" t="s">
        <v>480</v>
      </c>
      <c r="Q365" s="157">
        <v>0</v>
      </c>
      <c r="R365" s="155" t="s">
        <v>157</v>
      </c>
      <c r="S365" s="157">
        <v>0</v>
      </c>
      <c r="T365" s="158">
        <v>0</v>
      </c>
      <c r="U365" s="161" t="s">
        <v>157</v>
      </c>
      <c r="V365" s="157">
        <v>0</v>
      </c>
      <c r="W365" s="155" t="s">
        <v>157</v>
      </c>
      <c r="X365" s="157">
        <v>0</v>
      </c>
      <c r="Y365" s="155" t="s">
        <v>157</v>
      </c>
      <c r="Z365" s="157">
        <v>0</v>
      </c>
      <c r="AA365" s="158">
        <v>0</v>
      </c>
      <c r="AB365" s="154" t="s">
        <v>157</v>
      </c>
      <c r="AC365" s="157">
        <v>0</v>
      </c>
      <c r="AD365" s="162">
        <v>0</v>
      </c>
      <c r="AE365" s="163">
        <v>0</v>
      </c>
      <c r="AF365" s="164">
        <v>0</v>
      </c>
      <c r="AG365" s="253">
        <v>621</v>
      </c>
      <c r="AH365" s="165" t="s">
        <v>157</v>
      </c>
      <c r="AI365" s="164" t="s">
        <v>157</v>
      </c>
      <c r="AJ365" s="254">
        <v>599</v>
      </c>
      <c r="AK365" s="166" t="s">
        <v>481</v>
      </c>
    </row>
    <row r="366" spans="1:37" ht="16.5" customHeight="1" thickBot="1" x14ac:dyDescent="0.35">
      <c r="A366" s="190" t="s">
        <v>216</v>
      </c>
      <c r="B366" s="252">
        <v>22106506</v>
      </c>
      <c r="C366" s="234" t="s">
        <v>891</v>
      </c>
      <c r="D366" s="234" t="s">
        <v>892</v>
      </c>
      <c r="E366" s="155">
        <v>18</v>
      </c>
      <c r="F366" s="156">
        <v>18.5</v>
      </c>
      <c r="G366" s="157">
        <v>15</v>
      </c>
      <c r="H366" s="158">
        <v>15</v>
      </c>
      <c r="I366" s="155">
        <v>3.16</v>
      </c>
      <c r="J366" s="157">
        <v>18</v>
      </c>
      <c r="K366" s="155">
        <v>6.71</v>
      </c>
      <c r="L366" s="157">
        <v>12</v>
      </c>
      <c r="M366" s="158">
        <v>15</v>
      </c>
      <c r="N366" s="155">
        <v>57.5</v>
      </c>
      <c r="O366" s="159">
        <v>60</v>
      </c>
      <c r="P366" s="160">
        <v>0.95833333333333337</v>
      </c>
      <c r="Q366" s="157">
        <v>5</v>
      </c>
      <c r="R366" s="155">
        <v>47.7</v>
      </c>
      <c r="S366" s="157">
        <v>5</v>
      </c>
      <c r="T366" s="158">
        <v>10</v>
      </c>
      <c r="U366" s="161">
        <v>23</v>
      </c>
      <c r="V366" s="157">
        <v>6.25</v>
      </c>
      <c r="W366" s="155">
        <v>-3</v>
      </c>
      <c r="X366" s="157">
        <v>1.75</v>
      </c>
      <c r="Y366" s="155">
        <v>9</v>
      </c>
      <c r="Z366" s="157">
        <v>0.5</v>
      </c>
      <c r="AA366" s="158">
        <v>8.5</v>
      </c>
      <c r="AB366" s="154">
        <v>39.39</v>
      </c>
      <c r="AC366" s="157">
        <v>11</v>
      </c>
      <c r="AD366" s="162">
        <v>11</v>
      </c>
      <c r="AE366" s="163">
        <v>11.9</v>
      </c>
      <c r="AF366" s="164">
        <v>11.9</v>
      </c>
      <c r="AG366" s="253">
        <v>206</v>
      </c>
      <c r="AH366" s="165">
        <v>14.222</v>
      </c>
      <c r="AI366" s="164">
        <v>14.222</v>
      </c>
      <c r="AJ366" s="254">
        <v>4</v>
      </c>
      <c r="AK366" s="166">
        <v>13.061</v>
      </c>
    </row>
    <row r="367" spans="1:37" ht="16.5" customHeight="1" thickBot="1" x14ac:dyDescent="0.35">
      <c r="A367" s="190" t="s">
        <v>216</v>
      </c>
      <c r="B367" s="252">
        <v>22106534</v>
      </c>
      <c r="C367" s="230" t="s">
        <v>517</v>
      </c>
      <c r="D367" s="230" t="s">
        <v>195</v>
      </c>
      <c r="E367" s="155">
        <v>17</v>
      </c>
      <c r="F367" s="156">
        <v>18</v>
      </c>
      <c r="G367" s="157">
        <v>14</v>
      </c>
      <c r="H367" s="158">
        <v>14</v>
      </c>
      <c r="I367" s="155">
        <v>3.11</v>
      </c>
      <c r="J367" s="157">
        <v>18</v>
      </c>
      <c r="K367" s="155">
        <v>6.55</v>
      </c>
      <c r="L367" s="157">
        <v>13</v>
      </c>
      <c r="M367" s="158">
        <v>15.5</v>
      </c>
      <c r="N367" s="155">
        <v>56</v>
      </c>
      <c r="O367" s="159">
        <v>64</v>
      </c>
      <c r="P367" s="160">
        <v>0.875</v>
      </c>
      <c r="Q367" s="157">
        <v>4.5</v>
      </c>
      <c r="R367" s="155">
        <v>54</v>
      </c>
      <c r="S367" s="157">
        <v>6.5</v>
      </c>
      <c r="T367" s="158">
        <v>11</v>
      </c>
      <c r="U367" s="161">
        <v>24</v>
      </c>
      <c r="V367" s="157">
        <v>5.75</v>
      </c>
      <c r="W367" s="155">
        <v>0</v>
      </c>
      <c r="X367" s="157">
        <v>2.5</v>
      </c>
      <c r="Y367" s="155">
        <v>6</v>
      </c>
      <c r="Z367" s="157">
        <v>2</v>
      </c>
      <c r="AA367" s="158">
        <v>10.25</v>
      </c>
      <c r="AB367" s="154">
        <v>37.409999999999997</v>
      </c>
      <c r="AC367" s="157">
        <v>12</v>
      </c>
      <c r="AD367" s="162">
        <v>12</v>
      </c>
      <c r="AE367" s="163">
        <v>12.55</v>
      </c>
      <c r="AF367" s="164">
        <v>12.55</v>
      </c>
      <c r="AG367" s="253">
        <v>124</v>
      </c>
      <c r="AH367" s="165">
        <v>6.6669999999999998</v>
      </c>
      <c r="AI367" s="164">
        <v>6.6669999999999998</v>
      </c>
      <c r="AJ367" s="254">
        <v>483</v>
      </c>
      <c r="AK367" s="166">
        <v>9.6084999999999994</v>
      </c>
    </row>
    <row r="368" spans="1:37" ht="16.5" customHeight="1" thickBot="1" x14ac:dyDescent="0.35">
      <c r="A368" s="190" t="s">
        <v>216</v>
      </c>
      <c r="B368" s="252">
        <v>22106538</v>
      </c>
      <c r="C368" s="235" t="s">
        <v>523</v>
      </c>
      <c r="D368" s="235" t="s">
        <v>524</v>
      </c>
      <c r="E368" s="155">
        <v>14</v>
      </c>
      <c r="F368" s="156">
        <v>16.5</v>
      </c>
      <c r="G368" s="157">
        <v>11</v>
      </c>
      <c r="H368" s="158">
        <v>11</v>
      </c>
      <c r="I368" s="155">
        <v>3.17</v>
      </c>
      <c r="J368" s="157">
        <v>17</v>
      </c>
      <c r="K368" s="155">
        <v>6.8</v>
      </c>
      <c r="L368" s="157">
        <v>11</v>
      </c>
      <c r="M368" s="158">
        <v>14</v>
      </c>
      <c r="N368" s="155">
        <v>45</v>
      </c>
      <c r="O368" s="159">
        <v>54</v>
      </c>
      <c r="P368" s="160">
        <v>0.83333333333333337</v>
      </c>
      <c r="Q368" s="157">
        <v>4.5</v>
      </c>
      <c r="R368" s="155">
        <v>44.4</v>
      </c>
      <c r="S368" s="157">
        <v>4</v>
      </c>
      <c r="T368" s="158">
        <v>8.5</v>
      </c>
      <c r="U368" s="161">
        <v>24.5</v>
      </c>
      <c r="V368" s="157">
        <v>5.5</v>
      </c>
      <c r="W368" s="155">
        <v>2</v>
      </c>
      <c r="X368" s="157">
        <v>3</v>
      </c>
      <c r="Y368" s="155">
        <v>1</v>
      </c>
      <c r="Z368" s="157">
        <v>4.5</v>
      </c>
      <c r="AA368" s="158">
        <v>13</v>
      </c>
      <c r="AB368" s="154">
        <v>37.299999999999997</v>
      </c>
      <c r="AC368" s="157">
        <v>12</v>
      </c>
      <c r="AD368" s="162">
        <v>12</v>
      </c>
      <c r="AE368" s="163">
        <v>11.7</v>
      </c>
      <c r="AF368" s="164">
        <v>11.7</v>
      </c>
      <c r="AG368" s="253">
        <v>233</v>
      </c>
      <c r="AH368" s="165">
        <v>9.3330000000000002</v>
      </c>
      <c r="AI368" s="164">
        <v>9.3330000000000002</v>
      </c>
      <c r="AJ368" s="254">
        <v>194</v>
      </c>
      <c r="AK368" s="166">
        <v>10.516500000000001</v>
      </c>
    </row>
    <row r="369" spans="1:37" ht="16.5" customHeight="1" thickBot="1" x14ac:dyDescent="0.35">
      <c r="A369" s="190" t="s">
        <v>53</v>
      </c>
      <c r="B369" s="252">
        <v>22106540</v>
      </c>
      <c r="C369" s="228" t="s">
        <v>1182</v>
      </c>
      <c r="D369" s="228" t="s">
        <v>1137</v>
      </c>
      <c r="E369" s="155">
        <v>13</v>
      </c>
      <c r="F369" s="156">
        <v>16</v>
      </c>
      <c r="G369" s="157">
        <v>13</v>
      </c>
      <c r="H369" s="158">
        <v>13</v>
      </c>
      <c r="I369" s="155">
        <v>3.69</v>
      </c>
      <c r="J369" s="157">
        <v>13</v>
      </c>
      <c r="K369" s="155">
        <v>8.27</v>
      </c>
      <c r="L369" s="157">
        <v>7</v>
      </c>
      <c r="M369" s="158">
        <v>10</v>
      </c>
      <c r="N369" s="155">
        <v>23.5</v>
      </c>
      <c r="O369" s="159">
        <v>50</v>
      </c>
      <c r="P369" s="160">
        <v>0.47</v>
      </c>
      <c r="Q369" s="157">
        <v>4.5</v>
      </c>
      <c r="R369" s="155">
        <v>32.799999999999997</v>
      </c>
      <c r="S369" s="157">
        <v>5.5</v>
      </c>
      <c r="T369" s="158">
        <v>10</v>
      </c>
      <c r="U369" s="161">
        <v>26.9</v>
      </c>
      <c r="V369" s="157">
        <v>5.5</v>
      </c>
      <c r="W369" s="155">
        <v>3</v>
      </c>
      <c r="X369" s="157">
        <v>3.25</v>
      </c>
      <c r="Y369" s="155">
        <v>5</v>
      </c>
      <c r="Z369" s="157">
        <v>2.5</v>
      </c>
      <c r="AA369" s="158">
        <v>11.25</v>
      </c>
      <c r="AB369" s="154">
        <v>61.91</v>
      </c>
      <c r="AC369" s="157">
        <v>4</v>
      </c>
      <c r="AD369" s="162">
        <v>4</v>
      </c>
      <c r="AE369" s="163">
        <v>9.65</v>
      </c>
      <c r="AF369" s="164">
        <v>9.65</v>
      </c>
      <c r="AG369" s="253">
        <v>459</v>
      </c>
      <c r="AH369" s="165">
        <v>8</v>
      </c>
      <c r="AI369" s="164">
        <v>8</v>
      </c>
      <c r="AJ369" s="254">
        <v>331</v>
      </c>
      <c r="AK369" s="166">
        <v>8.8249999999999993</v>
      </c>
    </row>
    <row r="370" spans="1:37" ht="16.5" customHeight="1" thickBot="1" x14ac:dyDescent="0.35">
      <c r="A370" s="190" t="s">
        <v>216</v>
      </c>
      <c r="B370" s="252">
        <v>22106573</v>
      </c>
      <c r="C370" s="230" t="s">
        <v>654</v>
      </c>
      <c r="D370" s="230" t="s">
        <v>284</v>
      </c>
      <c r="E370" s="155">
        <v>20</v>
      </c>
      <c r="F370" s="156">
        <v>19.5</v>
      </c>
      <c r="G370" s="157">
        <v>17</v>
      </c>
      <c r="H370" s="158">
        <v>17</v>
      </c>
      <c r="I370" s="155">
        <v>3.18</v>
      </c>
      <c r="J370" s="157">
        <v>17</v>
      </c>
      <c r="K370" s="155">
        <v>7.02</v>
      </c>
      <c r="L370" s="157">
        <v>10</v>
      </c>
      <c r="M370" s="158">
        <v>13.5</v>
      </c>
      <c r="N370" s="155">
        <v>67</v>
      </c>
      <c r="O370" s="159">
        <v>81</v>
      </c>
      <c r="P370" s="160">
        <v>0.8271604938271605</v>
      </c>
      <c r="Q370" s="157">
        <v>4.5</v>
      </c>
      <c r="R370" s="155">
        <v>42.7</v>
      </c>
      <c r="S370" s="157">
        <v>3.5</v>
      </c>
      <c r="T370" s="158">
        <v>8</v>
      </c>
      <c r="U370" s="161">
        <v>24.25</v>
      </c>
      <c r="V370" s="157">
        <v>5.75</v>
      </c>
      <c r="W370" s="155">
        <v>-4</v>
      </c>
      <c r="X370" s="157">
        <v>1.5</v>
      </c>
      <c r="Y370" s="155">
        <v>7</v>
      </c>
      <c r="Z370" s="157">
        <v>1.5</v>
      </c>
      <c r="AA370" s="158">
        <v>8.75</v>
      </c>
      <c r="AB370" s="154">
        <v>35.03</v>
      </c>
      <c r="AC370" s="157">
        <v>13</v>
      </c>
      <c r="AD370" s="162">
        <v>13</v>
      </c>
      <c r="AE370" s="163">
        <v>12.05</v>
      </c>
      <c r="AF370" s="164">
        <v>12.05</v>
      </c>
      <c r="AG370" s="253">
        <v>186</v>
      </c>
      <c r="AH370" s="165">
        <v>14.222</v>
      </c>
      <c r="AI370" s="164">
        <v>14.222</v>
      </c>
      <c r="AJ370" s="254">
        <v>4</v>
      </c>
      <c r="AK370" s="166">
        <v>13.135999999999999</v>
      </c>
    </row>
    <row r="371" spans="1:37" ht="16.5" customHeight="1" thickBot="1" x14ac:dyDescent="0.35">
      <c r="A371" s="190" t="s">
        <v>53</v>
      </c>
      <c r="B371" s="252">
        <v>22106630</v>
      </c>
      <c r="C371" s="230" t="s">
        <v>796</v>
      </c>
      <c r="D371" s="230" t="s">
        <v>797</v>
      </c>
      <c r="E371" s="155">
        <v>9</v>
      </c>
      <c r="F371" s="156">
        <v>14</v>
      </c>
      <c r="G371" s="157">
        <v>9</v>
      </c>
      <c r="H371" s="158">
        <v>9</v>
      </c>
      <c r="I371" s="155">
        <v>3.61</v>
      </c>
      <c r="J371" s="157">
        <v>15</v>
      </c>
      <c r="K371" s="155">
        <v>7.94</v>
      </c>
      <c r="L371" s="157">
        <v>9</v>
      </c>
      <c r="M371" s="158">
        <v>12</v>
      </c>
      <c r="N371" s="155">
        <v>43</v>
      </c>
      <c r="O371" s="159">
        <v>67</v>
      </c>
      <c r="P371" s="160">
        <v>0.64179104477611937</v>
      </c>
      <c r="Q371" s="157">
        <v>6</v>
      </c>
      <c r="R371" s="155">
        <v>34.799999999999997</v>
      </c>
      <c r="S371" s="157">
        <v>6</v>
      </c>
      <c r="T371" s="158">
        <v>12</v>
      </c>
      <c r="U371" s="161">
        <v>27</v>
      </c>
      <c r="V371" s="157">
        <v>5.25</v>
      </c>
      <c r="W371" s="155">
        <v>-2</v>
      </c>
      <c r="X371" s="157">
        <v>2</v>
      </c>
      <c r="Y371" s="155">
        <v>2</v>
      </c>
      <c r="Z371" s="157">
        <v>4</v>
      </c>
      <c r="AA371" s="158">
        <v>11.25</v>
      </c>
      <c r="AB371" s="154">
        <v>41.69</v>
      </c>
      <c r="AC371" s="157">
        <v>13</v>
      </c>
      <c r="AD371" s="162">
        <v>13</v>
      </c>
      <c r="AE371" s="163">
        <v>11.45</v>
      </c>
      <c r="AF371" s="164">
        <v>11.45</v>
      </c>
      <c r="AG371" s="253">
        <v>267</v>
      </c>
      <c r="AH371" s="165">
        <v>8</v>
      </c>
      <c r="AI371" s="164">
        <v>8</v>
      </c>
      <c r="AJ371" s="254">
        <v>331</v>
      </c>
      <c r="AK371" s="166">
        <v>9.7249999999999996</v>
      </c>
    </row>
    <row r="372" spans="1:37" ht="16.5" customHeight="1" thickBot="1" x14ac:dyDescent="0.35">
      <c r="A372" s="190" t="s">
        <v>216</v>
      </c>
      <c r="B372" s="252">
        <v>22106633</v>
      </c>
      <c r="C372" s="236" t="s">
        <v>624</v>
      </c>
      <c r="D372" s="236" t="s">
        <v>625</v>
      </c>
      <c r="E372" s="155">
        <v>19</v>
      </c>
      <c r="F372" s="156">
        <v>19</v>
      </c>
      <c r="G372" s="157">
        <v>16</v>
      </c>
      <c r="H372" s="158">
        <v>16</v>
      </c>
      <c r="I372" s="155">
        <v>3.02</v>
      </c>
      <c r="J372" s="157">
        <v>20</v>
      </c>
      <c r="K372" s="155">
        <v>6.62</v>
      </c>
      <c r="L372" s="157">
        <v>12</v>
      </c>
      <c r="M372" s="158">
        <v>16</v>
      </c>
      <c r="N372" s="155">
        <v>58</v>
      </c>
      <c r="O372" s="159">
        <v>63</v>
      </c>
      <c r="P372" s="160">
        <v>0.92063492063492058</v>
      </c>
      <c r="Q372" s="157">
        <v>5</v>
      </c>
      <c r="R372" s="155">
        <v>35.200000000000003</v>
      </c>
      <c r="S372" s="157">
        <v>2</v>
      </c>
      <c r="T372" s="158">
        <v>7</v>
      </c>
      <c r="U372" s="161">
        <v>24.6</v>
      </c>
      <c r="V372" s="157">
        <v>5.5</v>
      </c>
      <c r="W372" s="155">
        <v>6</v>
      </c>
      <c r="X372" s="157">
        <v>3.5</v>
      </c>
      <c r="Y372" s="155">
        <v>4</v>
      </c>
      <c r="Z372" s="157">
        <v>3</v>
      </c>
      <c r="AA372" s="158">
        <v>12</v>
      </c>
      <c r="AB372" s="154">
        <v>48.12</v>
      </c>
      <c r="AC372" s="157">
        <v>6</v>
      </c>
      <c r="AD372" s="162">
        <v>6</v>
      </c>
      <c r="AE372" s="163">
        <v>11.4</v>
      </c>
      <c r="AF372" s="164">
        <v>11.4</v>
      </c>
      <c r="AG372" s="253">
        <v>270</v>
      </c>
      <c r="AH372" s="165">
        <v>9.3330000000000002</v>
      </c>
      <c r="AI372" s="164">
        <v>9.3330000000000002</v>
      </c>
      <c r="AJ372" s="254">
        <v>194</v>
      </c>
      <c r="AK372" s="166">
        <v>10.3665</v>
      </c>
    </row>
    <row r="373" spans="1:37" ht="16.5" customHeight="1" thickBot="1" x14ac:dyDescent="0.35">
      <c r="A373" s="190" t="s">
        <v>216</v>
      </c>
      <c r="B373" s="252">
        <v>22106643</v>
      </c>
      <c r="C373" s="245" t="s">
        <v>849</v>
      </c>
      <c r="D373" s="245" t="s">
        <v>102</v>
      </c>
      <c r="E373" s="155">
        <v>15</v>
      </c>
      <c r="F373" s="156">
        <v>17</v>
      </c>
      <c r="G373" s="157">
        <v>12</v>
      </c>
      <c r="H373" s="158">
        <v>12</v>
      </c>
      <c r="I373" s="155">
        <v>3.07</v>
      </c>
      <c r="J373" s="157">
        <v>19</v>
      </c>
      <c r="K373" s="155">
        <v>6.54</v>
      </c>
      <c r="L373" s="157">
        <v>13</v>
      </c>
      <c r="M373" s="158">
        <v>16</v>
      </c>
      <c r="N373" s="155">
        <v>46</v>
      </c>
      <c r="O373" s="159">
        <v>64</v>
      </c>
      <c r="P373" s="160">
        <v>0.71875</v>
      </c>
      <c r="Q373" s="157">
        <v>4</v>
      </c>
      <c r="R373" s="155">
        <v>44.7</v>
      </c>
      <c r="S373" s="157">
        <v>4</v>
      </c>
      <c r="T373" s="158">
        <v>8</v>
      </c>
      <c r="U373" s="161">
        <v>23.4</v>
      </c>
      <c r="V373" s="157">
        <v>6.25</v>
      </c>
      <c r="W373" s="155">
        <v>-1</v>
      </c>
      <c r="X373" s="157">
        <v>2.25</v>
      </c>
      <c r="Y373" s="155">
        <v>7</v>
      </c>
      <c r="Z373" s="157">
        <v>1.5</v>
      </c>
      <c r="AA373" s="158">
        <v>10</v>
      </c>
      <c r="AB373" s="154">
        <v>36</v>
      </c>
      <c r="AC373" s="157">
        <v>13</v>
      </c>
      <c r="AD373" s="162">
        <v>13</v>
      </c>
      <c r="AE373" s="163">
        <v>11.8</v>
      </c>
      <c r="AF373" s="164">
        <v>11.8</v>
      </c>
      <c r="AG373" s="253">
        <v>223</v>
      </c>
      <c r="AH373" s="165">
        <v>9.3330000000000002</v>
      </c>
      <c r="AI373" s="164">
        <v>9.3330000000000002</v>
      </c>
      <c r="AJ373" s="254">
        <v>194</v>
      </c>
      <c r="AK373" s="166">
        <v>10.566500000000001</v>
      </c>
    </row>
    <row r="374" spans="1:37" ht="16.5" customHeight="1" thickBot="1" x14ac:dyDescent="0.35">
      <c r="A374" s="190" t="s">
        <v>53</v>
      </c>
      <c r="B374" s="252">
        <v>22106683</v>
      </c>
      <c r="C374" s="229" t="s">
        <v>790</v>
      </c>
      <c r="D374" s="229" t="s">
        <v>132</v>
      </c>
      <c r="E374" s="155">
        <v>14</v>
      </c>
      <c r="F374" s="156">
        <v>16.5</v>
      </c>
      <c r="G374" s="157">
        <v>14</v>
      </c>
      <c r="H374" s="158">
        <v>14</v>
      </c>
      <c r="I374" s="155">
        <v>3.51</v>
      </c>
      <c r="J374" s="157">
        <v>16</v>
      </c>
      <c r="K374" s="155">
        <v>7.68</v>
      </c>
      <c r="L374" s="157">
        <v>11</v>
      </c>
      <c r="M374" s="158">
        <v>13.5</v>
      </c>
      <c r="N374" s="155">
        <v>27.5</v>
      </c>
      <c r="O374" s="159">
        <v>53</v>
      </c>
      <c r="P374" s="160">
        <v>0.51886792452830188</v>
      </c>
      <c r="Q374" s="157">
        <v>5</v>
      </c>
      <c r="R374" s="155">
        <v>32.5</v>
      </c>
      <c r="S374" s="157">
        <v>5.5</v>
      </c>
      <c r="T374" s="158">
        <v>10.5</v>
      </c>
      <c r="U374" s="161">
        <v>26.05</v>
      </c>
      <c r="V374" s="157">
        <v>5.75</v>
      </c>
      <c r="W374" s="155">
        <v>-1</v>
      </c>
      <c r="X374" s="157">
        <v>2.25</v>
      </c>
      <c r="Y374" s="155">
        <v>4</v>
      </c>
      <c r="Z374" s="157">
        <v>3</v>
      </c>
      <c r="AA374" s="158">
        <v>11</v>
      </c>
      <c r="AB374" s="154">
        <v>50.53</v>
      </c>
      <c r="AC374" s="157">
        <v>8</v>
      </c>
      <c r="AD374" s="162">
        <v>8</v>
      </c>
      <c r="AE374" s="163">
        <v>11.4</v>
      </c>
      <c r="AF374" s="164">
        <v>11.4</v>
      </c>
      <c r="AG374" s="253">
        <v>270</v>
      </c>
      <c r="AH374" s="165">
        <v>13.778</v>
      </c>
      <c r="AI374" s="164">
        <v>13.778</v>
      </c>
      <c r="AJ374" s="254">
        <v>8</v>
      </c>
      <c r="AK374" s="166">
        <v>12.589</v>
      </c>
    </row>
    <row r="375" spans="1:37" ht="16.5" customHeight="1" thickBot="1" x14ac:dyDescent="0.35">
      <c r="A375" s="190" t="s">
        <v>216</v>
      </c>
      <c r="B375" s="252">
        <v>22106703</v>
      </c>
      <c r="C375" s="245" t="s">
        <v>1119</v>
      </c>
      <c r="D375" s="245" t="s">
        <v>89</v>
      </c>
      <c r="E375" s="155">
        <v>19</v>
      </c>
      <c r="F375" s="156">
        <v>19</v>
      </c>
      <c r="G375" s="157">
        <v>16</v>
      </c>
      <c r="H375" s="158">
        <v>16</v>
      </c>
      <c r="I375" s="155">
        <v>3.26</v>
      </c>
      <c r="J375" s="157">
        <v>16</v>
      </c>
      <c r="K375" s="155">
        <v>6.88</v>
      </c>
      <c r="L375" s="157">
        <v>11</v>
      </c>
      <c r="M375" s="158">
        <v>13.5</v>
      </c>
      <c r="N375" s="155">
        <v>87</v>
      </c>
      <c r="O375" s="159">
        <v>77</v>
      </c>
      <c r="P375" s="160">
        <v>1.1298701298701299</v>
      </c>
      <c r="Q375" s="157">
        <v>6</v>
      </c>
      <c r="R375" s="155">
        <v>43.8</v>
      </c>
      <c r="S375" s="157">
        <v>4</v>
      </c>
      <c r="T375" s="158">
        <v>10</v>
      </c>
      <c r="U375" s="161">
        <v>26.44</v>
      </c>
      <c r="V375" s="157">
        <v>4.75</v>
      </c>
      <c r="W375" s="155">
        <v>-5</v>
      </c>
      <c r="X375" s="157">
        <v>1.5</v>
      </c>
      <c r="Y375" s="155">
        <v>4</v>
      </c>
      <c r="Z375" s="157">
        <v>3</v>
      </c>
      <c r="AA375" s="158">
        <v>9.25</v>
      </c>
      <c r="AB375" s="154">
        <v>42.28</v>
      </c>
      <c r="AC375" s="157">
        <v>9</v>
      </c>
      <c r="AD375" s="162">
        <v>9</v>
      </c>
      <c r="AE375" s="163">
        <v>11.55</v>
      </c>
      <c r="AF375" s="164">
        <v>11.55</v>
      </c>
      <c r="AG375" s="253">
        <v>251</v>
      </c>
      <c r="AH375" s="165">
        <v>10.222</v>
      </c>
      <c r="AI375" s="164">
        <v>10.222</v>
      </c>
      <c r="AJ375" s="254">
        <v>123</v>
      </c>
      <c r="AK375" s="166">
        <v>10.885999999999999</v>
      </c>
    </row>
    <row r="376" spans="1:37" ht="16.5" customHeight="1" thickBot="1" x14ac:dyDescent="0.35">
      <c r="A376" s="190" t="s">
        <v>216</v>
      </c>
      <c r="B376" s="252">
        <v>22106734</v>
      </c>
      <c r="C376" s="230" t="s">
        <v>961</v>
      </c>
      <c r="D376" s="230" t="s">
        <v>70</v>
      </c>
      <c r="E376" s="155">
        <v>18</v>
      </c>
      <c r="F376" s="156">
        <v>18.5</v>
      </c>
      <c r="G376" s="157">
        <v>15</v>
      </c>
      <c r="H376" s="158">
        <v>15</v>
      </c>
      <c r="I376" s="155">
        <v>4.08</v>
      </c>
      <c r="J376" s="157">
        <v>2</v>
      </c>
      <c r="K376" s="155">
        <v>7.98</v>
      </c>
      <c r="L376" s="157">
        <v>3</v>
      </c>
      <c r="M376" s="158">
        <v>2.5</v>
      </c>
      <c r="N376" s="155">
        <v>62</v>
      </c>
      <c r="O376" s="159">
        <v>67</v>
      </c>
      <c r="P376" s="160">
        <v>0.92537313432835822</v>
      </c>
      <c r="Q376" s="157">
        <v>5</v>
      </c>
      <c r="R376" s="155">
        <v>42.1</v>
      </c>
      <c r="S376" s="157">
        <v>3.5</v>
      </c>
      <c r="T376" s="158">
        <v>8.5</v>
      </c>
      <c r="U376" s="161">
        <v>24.38</v>
      </c>
      <c r="V376" s="157">
        <v>5.75</v>
      </c>
      <c r="W376" s="155">
        <v>-20</v>
      </c>
      <c r="X376" s="157">
        <v>0</v>
      </c>
      <c r="Y376" s="155">
        <v>6</v>
      </c>
      <c r="Z376" s="157">
        <v>2</v>
      </c>
      <c r="AA376" s="158">
        <v>7.75</v>
      </c>
      <c r="AB376" s="154">
        <v>39.76</v>
      </c>
      <c r="AC376" s="157">
        <v>10</v>
      </c>
      <c r="AD376" s="162">
        <v>10</v>
      </c>
      <c r="AE376" s="163">
        <v>8.75</v>
      </c>
      <c r="AF376" s="164">
        <v>8.75</v>
      </c>
      <c r="AG376" s="253">
        <v>520</v>
      </c>
      <c r="AH376" s="165">
        <v>5.3330000000000002</v>
      </c>
      <c r="AI376" s="164">
        <v>5.3330000000000002</v>
      </c>
      <c r="AJ376" s="254">
        <v>568</v>
      </c>
      <c r="AK376" s="166">
        <v>7.0415000000000001</v>
      </c>
    </row>
    <row r="377" spans="1:37" ht="16.5" customHeight="1" thickBot="1" x14ac:dyDescent="0.35">
      <c r="A377" s="190" t="s">
        <v>216</v>
      </c>
      <c r="B377" s="252">
        <v>22106747</v>
      </c>
      <c r="C377" s="228" t="s">
        <v>1166</v>
      </c>
      <c r="D377" s="228" t="s">
        <v>582</v>
      </c>
      <c r="E377" s="155">
        <v>19</v>
      </c>
      <c r="F377" s="156">
        <v>19</v>
      </c>
      <c r="G377" s="157">
        <v>16</v>
      </c>
      <c r="H377" s="158">
        <v>16</v>
      </c>
      <c r="I377" s="155">
        <v>3.14</v>
      </c>
      <c r="J377" s="157">
        <v>18</v>
      </c>
      <c r="K377" s="155">
        <v>6.62</v>
      </c>
      <c r="L377" s="157">
        <v>12</v>
      </c>
      <c r="M377" s="158">
        <v>15</v>
      </c>
      <c r="N377" s="155">
        <v>59.5</v>
      </c>
      <c r="O377" s="159">
        <v>60</v>
      </c>
      <c r="P377" s="160">
        <v>0.9916666666666667</v>
      </c>
      <c r="Q377" s="157">
        <v>5</v>
      </c>
      <c r="R377" s="155">
        <v>50.2</v>
      </c>
      <c r="S377" s="157">
        <v>5.5</v>
      </c>
      <c r="T377" s="158">
        <v>10.5</v>
      </c>
      <c r="U377" s="161">
        <v>23.47</v>
      </c>
      <c r="V377" s="157">
        <v>6.25</v>
      </c>
      <c r="W377" s="155">
        <v>7</v>
      </c>
      <c r="X377" s="157">
        <v>3.75</v>
      </c>
      <c r="Y377" s="155">
        <v>3</v>
      </c>
      <c r="Z377" s="157">
        <v>3.5</v>
      </c>
      <c r="AA377" s="158">
        <v>13.5</v>
      </c>
      <c r="AB377" s="154">
        <v>37.25</v>
      </c>
      <c r="AC377" s="157">
        <v>12</v>
      </c>
      <c r="AD377" s="162">
        <v>12</v>
      </c>
      <c r="AE377" s="163">
        <v>13.4</v>
      </c>
      <c r="AF377" s="164">
        <v>13.4</v>
      </c>
      <c r="AG377" s="253">
        <v>53</v>
      </c>
      <c r="AH377" s="165">
        <v>7.1109999999999998</v>
      </c>
      <c r="AI377" s="164">
        <v>7.1109999999999998</v>
      </c>
      <c r="AJ377" s="254">
        <v>430</v>
      </c>
      <c r="AK377" s="166">
        <v>10.2555</v>
      </c>
    </row>
    <row r="378" spans="1:37" ht="16.5" customHeight="1" thickBot="1" x14ac:dyDescent="0.35">
      <c r="A378" s="190" t="s">
        <v>53</v>
      </c>
      <c r="B378" s="252">
        <v>22106772</v>
      </c>
      <c r="C378" s="236" t="s">
        <v>734</v>
      </c>
      <c r="D378" s="236" t="s">
        <v>282</v>
      </c>
      <c r="E378" s="155">
        <v>13</v>
      </c>
      <c r="F378" s="156">
        <v>16</v>
      </c>
      <c r="G378" s="157">
        <v>13</v>
      </c>
      <c r="H378" s="158">
        <v>13</v>
      </c>
      <c r="I378" s="155">
        <v>3.31</v>
      </c>
      <c r="J378" s="157">
        <v>20</v>
      </c>
      <c r="K378" s="155">
        <v>7.17</v>
      </c>
      <c r="L378" s="157">
        <v>15</v>
      </c>
      <c r="M378" s="158">
        <v>17.5</v>
      </c>
      <c r="N378" s="155">
        <v>41</v>
      </c>
      <c r="O378" s="159">
        <v>64</v>
      </c>
      <c r="P378" s="160">
        <v>0.640625</v>
      </c>
      <c r="Q378" s="157">
        <v>6</v>
      </c>
      <c r="R378" s="155">
        <v>37.5</v>
      </c>
      <c r="S378" s="157">
        <v>6.5</v>
      </c>
      <c r="T378" s="158">
        <v>12.5</v>
      </c>
      <c r="U378" s="161">
        <v>24.79</v>
      </c>
      <c r="V378" s="157">
        <v>6.5</v>
      </c>
      <c r="W378" s="155">
        <v>0</v>
      </c>
      <c r="X378" s="157">
        <v>2.5</v>
      </c>
      <c r="Y378" s="155">
        <v>10</v>
      </c>
      <c r="Z378" s="157">
        <v>0</v>
      </c>
      <c r="AA378" s="158">
        <v>9</v>
      </c>
      <c r="AB378" s="154">
        <v>39.93</v>
      </c>
      <c r="AC378" s="157">
        <v>14</v>
      </c>
      <c r="AD378" s="162">
        <v>14</v>
      </c>
      <c r="AE378" s="163">
        <v>13.2</v>
      </c>
      <c r="AF378" s="164">
        <v>13.2</v>
      </c>
      <c r="AG378" s="253">
        <v>62</v>
      </c>
      <c r="AH378" s="165">
        <v>7.1109999999999998</v>
      </c>
      <c r="AI378" s="164">
        <v>7.1109999999999998</v>
      </c>
      <c r="AJ378" s="254">
        <v>430</v>
      </c>
      <c r="AK378" s="166">
        <v>10.1555</v>
      </c>
    </row>
    <row r="379" spans="1:37" ht="16.5" customHeight="1" thickBot="1" x14ac:dyDescent="0.35">
      <c r="A379" s="190" t="s">
        <v>216</v>
      </c>
      <c r="B379" s="252">
        <v>22106785</v>
      </c>
      <c r="C379" s="228" t="s">
        <v>1021</v>
      </c>
      <c r="D379" s="228" t="s">
        <v>111</v>
      </c>
      <c r="E379" s="155" t="s">
        <v>157</v>
      </c>
      <c r="F379" s="156" t="s">
        <v>157</v>
      </c>
      <c r="G379" s="157">
        <v>0</v>
      </c>
      <c r="H379" s="158">
        <v>0</v>
      </c>
      <c r="I379" s="155" t="s">
        <v>157</v>
      </c>
      <c r="J379" s="157">
        <v>0</v>
      </c>
      <c r="K379" s="155" t="s">
        <v>157</v>
      </c>
      <c r="L379" s="157">
        <v>0</v>
      </c>
      <c r="M379" s="158">
        <v>0</v>
      </c>
      <c r="N379" s="155" t="s">
        <v>157</v>
      </c>
      <c r="O379" s="159" t="s">
        <v>157</v>
      </c>
      <c r="P379" s="160" t="s">
        <v>480</v>
      </c>
      <c r="Q379" s="157">
        <v>0</v>
      </c>
      <c r="R379" s="155" t="s">
        <v>157</v>
      </c>
      <c r="S379" s="157">
        <v>0</v>
      </c>
      <c r="T379" s="158">
        <v>0</v>
      </c>
      <c r="U379" s="161" t="s">
        <v>157</v>
      </c>
      <c r="V379" s="157">
        <v>0</v>
      </c>
      <c r="W379" s="155" t="s">
        <v>157</v>
      </c>
      <c r="X379" s="157">
        <v>0</v>
      </c>
      <c r="Y379" s="155" t="s">
        <v>157</v>
      </c>
      <c r="Z379" s="157">
        <v>0</v>
      </c>
      <c r="AA379" s="158">
        <v>0</v>
      </c>
      <c r="AB379" s="154" t="s">
        <v>157</v>
      </c>
      <c r="AC379" s="157">
        <v>0</v>
      </c>
      <c r="AD379" s="162">
        <v>0</v>
      </c>
      <c r="AE379" s="163">
        <v>0</v>
      </c>
      <c r="AF379" s="164">
        <v>0</v>
      </c>
      <c r="AG379" s="253">
        <v>621</v>
      </c>
      <c r="AH379" s="165" t="s">
        <v>157</v>
      </c>
      <c r="AI379" s="164" t="s">
        <v>157</v>
      </c>
      <c r="AJ379" s="254">
        <v>599</v>
      </c>
      <c r="AK379" s="166" t="s">
        <v>481</v>
      </c>
    </row>
    <row r="380" spans="1:37" ht="16.5" customHeight="1" thickBot="1" x14ac:dyDescent="0.35">
      <c r="A380" s="190" t="s">
        <v>216</v>
      </c>
      <c r="B380" s="252">
        <v>22106796</v>
      </c>
      <c r="C380" s="230" t="s">
        <v>1200</v>
      </c>
      <c r="D380" s="230" t="s">
        <v>131</v>
      </c>
      <c r="E380" s="155">
        <v>16</v>
      </c>
      <c r="F380" s="156">
        <v>17.5</v>
      </c>
      <c r="G380" s="157">
        <v>13</v>
      </c>
      <c r="H380" s="158">
        <v>13</v>
      </c>
      <c r="I380" s="155">
        <v>3.05</v>
      </c>
      <c r="J380" s="157">
        <v>19</v>
      </c>
      <c r="K380" s="155">
        <v>6.61</v>
      </c>
      <c r="L380" s="157">
        <v>13</v>
      </c>
      <c r="M380" s="158">
        <v>16</v>
      </c>
      <c r="N380" s="155">
        <v>65</v>
      </c>
      <c r="O380" s="159">
        <v>77</v>
      </c>
      <c r="P380" s="160">
        <v>0.8441558441558441</v>
      </c>
      <c r="Q380" s="157">
        <v>4.5</v>
      </c>
      <c r="R380" s="155">
        <v>51.3</v>
      </c>
      <c r="S380" s="157">
        <v>6</v>
      </c>
      <c r="T380" s="158">
        <v>10.5</v>
      </c>
      <c r="U380" s="161">
        <v>24.4</v>
      </c>
      <c r="V380" s="157">
        <v>5.75</v>
      </c>
      <c r="W380" s="155">
        <v>0</v>
      </c>
      <c r="X380" s="157">
        <v>2.5</v>
      </c>
      <c r="Y380" s="155">
        <v>7</v>
      </c>
      <c r="Z380" s="157">
        <v>1.5</v>
      </c>
      <c r="AA380" s="158">
        <v>9.75</v>
      </c>
      <c r="AB380" s="154">
        <v>29.94</v>
      </c>
      <c r="AC380" s="157">
        <v>17</v>
      </c>
      <c r="AD380" s="162">
        <v>17</v>
      </c>
      <c r="AE380" s="163">
        <v>13.25</v>
      </c>
      <c r="AF380" s="164">
        <v>13.25</v>
      </c>
      <c r="AG380" s="253">
        <v>57</v>
      </c>
      <c r="AH380" s="165">
        <v>12</v>
      </c>
      <c r="AI380" s="164">
        <v>12</v>
      </c>
      <c r="AJ380" s="254">
        <v>31</v>
      </c>
      <c r="AK380" s="166">
        <v>12.625</v>
      </c>
    </row>
    <row r="381" spans="1:37" ht="16.5" customHeight="1" thickBot="1" x14ac:dyDescent="0.35">
      <c r="A381" s="190" t="s">
        <v>216</v>
      </c>
      <c r="B381" s="252">
        <v>22106800</v>
      </c>
      <c r="C381" s="228" t="s">
        <v>209</v>
      </c>
      <c r="D381" s="228" t="s">
        <v>128</v>
      </c>
      <c r="E381" s="155">
        <v>16</v>
      </c>
      <c r="F381" s="156">
        <v>17.5</v>
      </c>
      <c r="G381" s="157">
        <v>13</v>
      </c>
      <c r="H381" s="158">
        <v>13</v>
      </c>
      <c r="I381" s="155">
        <v>3.08</v>
      </c>
      <c r="J381" s="157">
        <v>19</v>
      </c>
      <c r="K381" s="155">
        <v>6.72</v>
      </c>
      <c r="L381" s="157">
        <v>12</v>
      </c>
      <c r="M381" s="158">
        <v>15.5</v>
      </c>
      <c r="N381" s="155">
        <v>67</v>
      </c>
      <c r="O381" s="159">
        <v>84</v>
      </c>
      <c r="P381" s="160">
        <v>0.79761904761904767</v>
      </c>
      <c r="Q381" s="157">
        <v>4</v>
      </c>
      <c r="R381" s="155">
        <v>39.799999999999997</v>
      </c>
      <c r="S381" s="157">
        <v>3</v>
      </c>
      <c r="T381" s="158">
        <v>7</v>
      </c>
      <c r="U381" s="161">
        <v>24.16</v>
      </c>
      <c r="V381" s="157">
        <v>5.75</v>
      </c>
      <c r="W381" s="155">
        <v>-8</v>
      </c>
      <c r="X381" s="157">
        <v>1</v>
      </c>
      <c r="Y381" s="155">
        <v>10</v>
      </c>
      <c r="Z381" s="157">
        <v>0</v>
      </c>
      <c r="AA381" s="158">
        <v>6.75</v>
      </c>
      <c r="AB381" s="154">
        <v>43.9</v>
      </c>
      <c r="AC381" s="157">
        <v>8</v>
      </c>
      <c r="AD381" s="162">
        <v>8</v>
      </c>
      <c r="AE381" s="163">
        <v>10.050000000000001</v>
      </c>
      <c r="AF381" s="164">
        <v>10.050000000000001</v>
      </c>
      <c r="AG381" s="253">
        <v>429</v>
      </c>
      <c r="AH381" s="165">
        <v>8</v>
      </c>
      <c r="AI381" s="164">
        <v>8</v>
      </c>
      <c r="AJ381" s="254">
        <v>331</v>
      </c>
      <c r="AK381" s="166">
        <v>9.0250000000000004</v>
      </c>
    </row>
    <row r="382" spans="1:37" ht="16.5" customHeight="1" thickBot="1" x14ac:dyDescent="0.35">
      <c r="A382" s="190" t="s">
        <v>216</v>
      </c>
      <c r="B382" s="252">
        <v>22106811</v>
      </c>
      <c r="C382" s="236" t="s">
        <v>558</v>
      </c>
      <c r="D382" s="236" t="s">
        <v>72</v>
      </c>
      <c r="E382" s="155">
        <v>16</v>
      </c>
      <c r="F382" s="156">
        <v>17.5</v>
      </c>
      <c r="G382" s="157">
        <v>13</v>
      </c>
      <c r="H382" s="158">
        <v>13</v>
      </c>
      <c r="I382" s="155">
        <v>3.23</v>
      </c>
      <c r="J382" s="157">
        <v>16</v>
      </c>
      <c r="K382" s="155">
        <v>7.06</v>
      </c>
      <c r="L382" s="157">
        <v>9</v>
      </c>
      <c r="M382" s="158">
        <v>12.5</v>
      </c>
      <c r="N382" s="155">
        <v>41</v>
      </c>
      <c r="O382" s="159">
        <v>49</v>
      </c>
      <c r="P382" s="160">
        <v>0.83673469387755106</v>
      </c>
      <c r="Q382" s="157">
        <v>4.5</v>
      </c>
      <c r="R382" s="155">
        <v>47</v>
      </c>
      <c r="S382" s="157">
        <v>5</v>
      </c>
      <c r="T382" s="158">
        <v>9.5</v>
      </c>
      <c r="U382" s="161">
        <v>22.3</v>
      </c>
      <c r="V382" s="157">
        <v>6.75</v>
      </c>
      <c r="W382" s="155">
        <v>0</v>
      </c>
      <c r="X382" s="157">
        <v>2.5</v>
      </c>
      <c r="Y382" s="155">
        <v>6</v>
      </c>
      <c r="Z382" s="157">
        <v>2</v>
      </c>
      <c r="AA382" s="158">
        <v>11.25</v>
      </c>
      <c r="AB382" s="154">
        <v>43.58</v>
      </c>
      <c r="AC382" s="157">
        <v>8</v>
      </c>
      <c r="AD382" s="162">
        <v>8</v>
      </c>
      <c r="AE382" s="163">
        <v>10.85</v>
      </c>
      <c r="AF382" s="164">
        <v>10.85</v>
      </c>
      <c r="AG382" s="253">
        <v>336</v>
      </c>
      <c r="AH382" s="165">
        <v>11.111000000000001</v>
      </c>
      <c r="AI382" s="164">
        <v>11.111000000000001</v>
      </c>
      <c r="AJ382" s="254">
        <v>62</v>
      </c>
      <c r="AK382" s="166">
        <v>10.980499999999999</v>
      </c>
    </row>
    <row r="383" spans="1:37" ht="16.5" customHeight="1" thickBot="1" x14ac:dyDescent="0.35">
      <c r="A383" s="190" t="s">
        <v>53</v>
      </c>
      <c r="B383" s="252">
        <v>22106824</v>
      </c>
      <c r="C383" s="231" t="s">
        <v>630</v>
      </c>
      <c r="D383" s="231" t="s">
        <v>94</v>
      </c>
      <c r="E383" s="155">
        <v>9</v>
      </c>
      <c r="F383" s="156">
        <v>14</v>
      </c>
      <c r="G383" s="157">
        <v>9</v>
      </c>
      <c r="H383" s="158">
        <v>9</v>
      </c>
      <c r="I383" s="155">
        <v>3.95</v>
      </c>
      <c r="J383" s="157">
        <v>9</v>
      </c>
      <c r="K383" s="155">
        <v>9</v>
      </c>
      <c r="L383" s="157">
        <v>2</v>
      </c>
      <c r="M383" s="158">
        <v>5.5</v>
      </c>
      <c r="N383" s="155">
        <v>33</v>
      </c>
      <c r="O383" s="159">
        <v>87</v>
      </c>
      <c r="P383" s="160">
        <v>0.37931034482758619</v>
      </c>
      <c r="Q383" s="157">
        <v>3.5</v>
      </c>
      <c r="R383" s="155">
        <v>22.9</v>
      </c>
      <c r="S383" s="157">
        <v>3</v>
      </c>
      <c r="T383" s="158">
        <v>6.5</v>
      </c>
      <c r="U383" s="161">
        <v>32</v>
      </c>
      <c r="V383" s="157">
        <v>2.75</v>
      </c>
      <c r="W383" s="155">
        <v>-4</v>
      </c>
      <c r="X383" s="157">
        <v>1.5</v>
      </c>
      <c r="Y383" s="155">
        <v>5</v>
      </c>
      <c r="Z383" s="157">
        <v>2.5</v>
      </c>
      <c r="AA383" s="158">
        <v>6.75</v>
      </c>
      <c r="AB383" s="154">
        <v>42.5</v>
      </c>
      <c r="AC383" s="157">
        <v>12</v>
      </c>
      <c r="AD383" s="162">
        <v>12</v>
      </c>
      <c r="AE383" s="163">
        <v>7.95</v>
      </c>
      <c r="AF383" s="164">
        <v>7.95</v>
      </c>
      <c r="AG383" s="253">
        <v>561</v>
      </c>
      <c r="AH383" s="165">
        <v>11.111000000000001</v>
      </c>
      <c r="AI383" s="164">
        <v>11.111000000000001</v>
      </c>
      <c r="AJ383" s="254">
        <v>62</v>
      </c>
      <c r="AK383" s="166">
        <v>9.5305</v>
      </c>
    </row>
    <row r="384" spans="1:37" ht="16.5" customHeight="1" thickBot="1" x14ac:dyDescent="0.35">
      <c r="A384" s="190" t="s">
        <v>216</v>
      </c>
      <c r="B384" s="252">
        <v>22106830</v>
      </c>
      <c r="C384" s="230" t="s">
        <v>1139</v>
      </c>
      <c r="D384" s="230" t="s">
        <v>320</v>
      </c>
      <c r="E384" s="155">
        <v>16</v>
      </c>
      <c r="F384" s="156">
        <v>17.5</v>
      </c>
      <c r="G384" s="157">
        <v>13</v>
      </c>
      <c r="H384" s="158">
        <v>13</v>
      </c>
      <c r="I384" s="155">
        <v>3.18</v>
      </c>
      <c r="J384" s="157">
        <v>17</v>
      </c>
      <c r="K384" s="155">
        <v>6.87</v>
      </c>
      <c r="L384" s="157">
        <v>11</v>
      </c>
      <c r="M384" s="158">
        <v>14</v>
      </c>
      <c r="N384" s="155">
        <v>58</v>
      </c>
      <c r="O384" s="159">
        <v>69</v>
      </c>
      <c r="P384" s="160">
        <v>0.84057971014492749</v>
      </c>
      <c r="Q384" s="157">
        <v>4.5</v>
      </c>
      <c r="R384" s="155">
        <v>63.5</v>
      </c>
      <c r="S384" s="157">
        <v>9</v>
      </c>
      <c r="T384" s="158">
        <v>13.5</v>
      </c>
      <c r="U384" s="161">
        <v>24.1</v>
      </c>
      <c r="V384" s="157">
        <v>5.75</v>
      </c>
      <c r="W384" s="155">
        <v>-9</v>
      </c>
      <c r="X384" s="157">
        <v>1</v>
      </c>
      <c r="Y384" s="155">
        <v>10</v>
      </c>
      <c r="Z384" s="157">
        <v>0</v>
      </c>
      <c r="AA384" s="158">
        <v>6.75</v>
      </c>
      <c r="AB384" s="154">
        <v>37.17</v>
      </c>
      <c r="AC384" s="157">
        <v>12</v>
      </c>
      <c r="AD384" s="162">
        <v>12</v>
      </c>
      <c r="AE384" s="163">
        <v>11.85</v>
      </c>
      <c r="AF384" s="164">
        <v>11.85</v>
      </c>
      <c r="AG384" s="253">
        <v>216</v>
      </c>
      <c r="AH384" s="165">
        <v>9.7780000000000005</v>
      </c>
      <c r="AI384" s="164">
        <v>9.7780000000000005</v>
      </c>
      <c r="AJ384" s="254">
        <v>162</v>
      </c>
      <c r="AK384" s="166">
        <v>10.814</v>
      </c>
    </row>
    <row r="385" spans="1:37" ht="16.5" customHeight="1" thickBot="1" x14ac:dyDescent="0.35">
      <c r="A385" s="190" t="s">
        <v>216</v>
      </c>
      <c r="B385" s="252">
        <v>22106843</v>
      </c>
      <c r="C385" s="232" t="s">
        <v>34</v>
      </c>
      <c r="D385" s="232" t="s">
        <v>994</v>
      </c>
      <c r="E385" s="155">
        <v>18</v>
      </c>
      <c r="F385" s="156">
        <v>18.5</v>
      </c>
      <c r="G385" s="157">
        <v>15</v>
      </c>
      <c r="H385" s="158">
        <v>15</v>
      </c>
      <c r="I385" s="155">
        <v>3.02</v>
      </c>
      <c r="J385" s="157">
        <v>20</v>
      </c>
      <c r="K385" s="155">
        <v>6.55</v>
      </c>
      <c r="L385" s="157">
        <v>13</v>
      </c>
      <c r="M385" s="158">
        <v>16.5</v>
      </c>
      <c r="N385" s="155">
        <v>62.5</v>
      </c>
      <c r="O385" s="159">
        <v>68</v>
      </c>
      <c r="P385" s="160">
        <v>0.91911764705882348</v>
      </c>
      <c r="Q385" s="157">
        <v>5</v>
      </c>
      <c r="R385" s="155">
        <v>47.3</v>
      </c>
      <c r="S385" s="157">
        <v>5</v>
      </c>
      <c r="T385" s="158">
        <v>10</v>
      </c>
      <c r="U385" s="255">
        <v>24.35</v>
      </c>
      <c r="V385" s="157">
        <v>5.75</v>
      </c>
      <c r="W385" s="155">
        <v>-2</v>
      </c>
      <c r="X385" s="157">
        <v>2</v>
      </c>
      <c r="Y385" s="155">
        <v>5</v>
      </c>
      <c r="Z385" s="157">
        <v>2.5</v>
      </c>
      <c r="AA385" s="158">
        <v>10.25</v>
      </c>
      <c r="AB385" s="154">
        <v>42.1</v>
      </c>
      <c r="AC385" s="157">
        <v>9</v>
      </c>
      <c r="AD385" s="162">
        <v>9</v>
      </c>
      <c r="AE385" s="163">
        <v>12.15</v>
      </c>
      <c r="AF385" s="164">
        <v>12.15</v>
      </c>
      <c r="AG385" s="253">
        <v>171</v>
      </c>
      <c r="AH385" s="165">
        <v>6.6669999999999998</v>
      </c>
      <c r="AI385" s="164">
        <v>6.6669999999999998</v>
      </c>
      <c r="AJ385" s="254">
        <v>483</v>
      </c>
      <c r="AK385" s="166">
        <v>9.4085000000000001</v>
      </c>
    </row>
    <row r="386" spans="1:37" ht="16.5" customHeight="1" thickBot="1" x14ac:dyDescent="0.35">
      <c r="A386" s="190" t="s">
        <v>216</v>
      </c>
      <c r="B386" s="252">
        <v>22106861</v>
      </c>
      <c r="C386" s="303" t="s">
        <v>1101</v>
      </c>
      <c r="D386" s="304" t="s">
        <v>134</v>
      </c>
      <c r="E386" s="155">
        <v>18</v>
      </c>
      <c r="F386" s="156">
        <v>18.5</v>
      </c>
      <c r="G386" s="157">
        <v>15</v>
      </c>
      <c r="H386" s="158">
        <v>15</v>
      </c>
      <c r="I386" s="155">
        <v>3.18</v>
      </c>
      <c r="J386" s="157">
        <v>17</v>
      </c>
      <c r="K386" s="155">
        <v>6.67</v>
      </c>
      <c r="L386" s="157">
        <v>12</v>
      </c>
      <c r="M386" s="158">
        <v>14.5</v>
      </c>
      <c r="N386" s="155">
        <v>77</v>
      </c>
      <c r="O386" s="159">
        <v>66</v>
      </c>
      <c r="P386" s="160">
        <v>1.1666666666666667</v>
      </c>
      <c r="Q386" s="157">
        <v>6</v>
      </c>
      <c r="R386" s="155">
        <v>42.4</v>
      </c>
      <c r="S386" s="157">
        <v>3.5</v>
      </c>
      <c r="T386" s="158">
        <v>9.5</v>
      </c>
      <c r="U386" s="161">
        <v>24.8</v>
      </c>
      <c r="V386" s="157">
        <v>5.5</v>
      </c>
      <c r="W386" s="155">
        <v>-4</v>
      </c>
      <c r="X386" s="157">
        <v>1.5</v>
      </c>
      <c r="Y386" s="155">
        <v>4</v>
      </c>
      <c r="Z386" s="157">
        <v>3</v>
      </c>
      <c r="AA386" s="158">
        <v>10</v>
      </c>
      <c r="AB386" s="154">
        <v>34.270000000000003</v>
      </c>
      <c r="AC386" s="157">
        <v>14</v>
      </c>
      <c r="AD386" s="162">
        <v>14</v>
      </c>
      <c r="AE386" s="163">
        <v>12.6</v>
      </c>
      <c r="AF386" s="164">
        <v>12.6</v>
      </c>
      <c r="AG386" s="253">
        <v>118</v>
      </c>
      <c r="AH386" s="165">
        <v>12</v>
      </c>
      <c r="AI386" s="164">
        <v>12</v>
      </c>
      <c r="AJ386" s="254">
        <v>31</v>
      </c>
      <c r="AK386" s="166">
        <v>12.3</v>
      </c>
    </row>
    <row r="387" spans="1:37" ht="16.5" customHeight="1" thickBot="1" x14ac:dyDescent="0.35">
      <c r="A387" s="190" t="s">
        <v>53</v>
      </c>
      <c r="B387" s="252">
        <v>22106918</v>
      </c>
      <c r="C387" s="235" t="s">
        <v>951</v>
      </c>
      <c r="D387" s="235" t="s">
        <v>125</v>
      </c>
      <c r="E387" s="155">
        <v>15</v>
      </c>
      <c r="F387" s="156">
        <v>17</v>
      </c>
      <c r="G387" s="157">
        <v>15</v>
      </c>
      <c r="H387" s="158">
        <v>15</v>
      </c>
      <c r="I387" s="155">
        <v>3.5</v>
      </c>
      <c r="J387" s="157">
        <v>16</v>
      </c>
      <c r="K387" s="155">
        <v>7.68</v>
      </c>
      <c r="L387" s="157">
        <v>11</v>
      </c>
      <c r="M387" s="158">
        <v>13.5</v>
      </c>
      <c r="N387" s="155">
        <v>35</v>
      </c>
      <c r="O387" s="159">
        <v>54</v>
      </c>
      <c r="P387" s="160">
        <v>0.64814814814814814</v>
      </c>
      <c r="Q387" s="157">
        <v>6</v>
      </c>
      <c r="R387" s="155">
        <v>33.299999999999997</v>
      </c>
      <c r="S387" s="157">
        <v>5.5</v>
      </c>
      <c r="T387" s="158">
        <v>11.5</v>
      </c>
      <c r="U387" s="161">
        <v>25</v>
      </c>
      <c r="V387" s="157">
        <v>6.25</v>
      </c>
      <c r="W387" s="155">
        <v>-8</v>
      </c>
      <c r="X387" s="157">
        <v>1</v>
      </c>
      <c r="Y387" s="155">
        <v>6</v>
      </c>
      <c r="Z387" s="157">
        <v>2</v>
      </c>
      <c r="AA387" s="158">
        <v>9.25</v>
      </c>
      <c r="AB387" s="154">
        <v>41.95</v>
      </c>
      <c r="AC387" s="157">
        <v>12</v>
      </c>
      <c r="AD387" s="162">
        <v>12</v>
      </c>
      <c r="AE387" s="163">
        <v>12.25</v>
      </c>
      <c r="AF387" s="164">
        <v>12.25</v>
      </c>
      <c r="AG387" s="253">
        <v>153</v>
      </c>
      <c r="AH387" s="165">
        <v>15.111000000000001</v>
      </c>
      <c r="AI387" s="164">
        <v>15.111000000000001</v>
      </c>
      <c r="AJ387" s="254">
        <v>2</v>
      </c>
      <c r="AK387" s="166">
        <v>13.6805</v>
      </c>
    </row>
    <row r="388" spans="1:37" ht="16.5" customHeight="1" thickBot="1" x14ac:dyDescent="0.35">
      <c r="A388" s="190" t="s">
        <v>216</v>
      </c>
      <c r="B388" s="252">
        <v>22106935</v>
      </c>
      <c r="C388" s="228" t="s">
        <v>528</v>
      </c>
      <c r="D388" s="228" t="s">
        <v>529</v>
      </c>
      <c r="E388" s="155">
        <v>18</v>
      </c>
      <c r="F388" s="156">
        <v>18.5</v>
      </c>
      <c r="G388" s="157">
        <v>15</v>
      </c>
      <c r="H388" s="158">
        <v>15</v>
      </c>
      <c r="I388" s="155">
        <v>2.94</v>
      </c>
      <c r="J388" s="157">
        <v>20</v>
      </c>
      <c r="K388" s="155">
        <v>6.46</v>
      </c>
      <c r="L388" s="157">
        <v>14</v>
      </c>
      <c r="M388" s="158">
        <v>17</v>
      </c>
      <c r="N388" s="155">
        <v>81</v>
      </c>
      <c r="O388" s="159">
        <v>70</v>
      </c>
      <c r="P388" s="160">
        <v>1.1571428571428573</v>
      </c>
      <c r="Q388" s="157">
        <v>6</v>
      </c>
      <c r="R388" s="155">
        <v>49.7</v>
      </c>
      <c r="S388" s="157">
        <v>5.5</v>
      </c>
      <c r="T388" s="158">
        <v>11.5</v>
      </c>
      <c r="U388" s="161">
        <v>25.35</v>
      </c>
      <c r="V388" s="157">
        <v>5.25</v>
      </c>
      <c r="W388" s="155">
        <v>4</v>
      </c>
      <c r="X388" s="157">
        <v>3.25</v>
      </c>
      <c r="Y388" s="155">
        <v>7</v>
      </c>
      <c r="Z388" s="157">
        <v>1.5</v>
      </c>
      <c r="AA388" s="158">
        <v>10</v>
      </c>
      <c r="AB388" s="154">
        <v>31.44</v>
      </c>
      <c r="AC388" s="157">
        <v>16</v>
      </c>
      <c r="AD388" s="162">
        <v>16</v>
      </c>
      <c r="AE388" s="163">
        <v>13.9</v>
      </c>
      <c r="AF388" s="164">
        <v>13.9</v>
      </c>
      <c r="AG388" s="253">
        <v>26</v>
      </c>
      <c r="AH388" s="165">
        <v>12</v>
      </c>
      <c r="AI388" s="164">
        <v>12</v>
      </c>
      <c r="AJ388" s="254">
        <v>31</v>
      </c>
      <c r="AK388" s="166">
        <v>12.95</v>
      </c>
    </row>
    <row r="389" spans="1:37" ht="16.5" customHeight="1" thickBot="1" x14ac:dyDescent="0.35">
      <c r="A389" s="190" t="s">
        <v>53</v>
      </c>
      <c r="B389" s="252">
        <v>22106942</v>
      </c>
      <c r="C389" s="233" t="s">
        <v>698</v>
      </c>
      <c r="D389" s="233" t="s">
        <v>699</v>
      </c>
      <c r="E389" s="155">
        <v>15</v>
      </c>
      <c r="F389" s="156">
        <v>17</v>
      </c>
      <c r="G389" s="157">
        <v>15</v>
      </c>
      <c r="H389" s="158">
        <v>15</v>
      </c>
      <c r="I389" s="155">
        <v>3.62</v>
      </c>
      <c r="J389" s="157">
        <v>14</v>
      </c>
      <c r="K389" s="155">
        <v>7.95</v>
      </c>
      <c r="L389" s="157">
        <v>9</v>
      </c>
      <c r="M389" s="158">
        <v>11.5</v>
      </c>
      <c r="N389" s="155">
        <v>70</v>
      </c>
      <c r="O389" s="159">
        <v>63</v>
      </c>
      <c r="P389" s="160">
        <v>1.1111111111111112</v>
      </c>
      <c r="Q389" s="157">
        <v>5.8</v>
      </c>
      <c r="R389" s="155">
        <v>46.7</v>
      </c>
      <c r="S389" s="157">
        <v>9</v>
      </c>
      <c r="T389" s="158">
        <v>14.8</v>
      </c>
      <c r="U389" s="161">
        <v>25.1</v>
      </c>
      <c r="V389" s="157">
        <v>6.25</v>
      </c>
      <c r="W389" s="155">
        <v>9</v>
      </c>
      <c r="X389" s="157">
        <v>4</v>
      </c>
      <c r="Y389" s="155">
        <v>3</v>
      </c>
      <c r="Z389" s="157">
        <v>3.5</v>
      </c>
      <c r="AA389" s="158">
        <v>13.75</v>
      </c>
      <c r="AB389" s="154">
        <v>37.07</v>
      </c>
      <c r="AC389" s="157">
        <v>15</v>
      </c>
      <c r="AD389" s="162">
        <v>15</v>
      </c>
      <c r="AE389" s="163">
        <v>14.01</v>
      </c>
      <c r="AF389" s="164">
        <v>14.01</v>
      </c>
      <c r="AG389" s="253">
        <v>19</v>
      </c>
      <c r="AH389" s="165">
        <v>11.555999999999999</v>
      </c>
      <c r="AI389" s="164">
        <v>11.555999999999999</v>
      </c>
      <c r="AJ389" s="254">
        <v>45</v>
      </c>
      <c r="AK389" s="166">
        <v>12.782999999999999</v>
      </c>
    </row>
    <row r="390" spans="1:37" ht="16.5" customHeight="1" thickBot="1" x14ac:dyDescent="0.35">
      <c r="A390" s="190" t="s">
        <v>216</v>
      </c>
      <c r="B390" s="252">
        <v>22107011</v>
      </c>
      <c r="C390" s="235" t="s">
        <v>933</v>
      </c>
      <c r="D390" s="235" t="s">
        <v>123</v>
      </c>
      <c r="E390" s="155">
        <v>19</v>
      </c>
      <c r="F390" s="156">
        <v>19</v>
      </c>
      <c r="G390" s="157">
        <v>16</v>
      </c>
      <c r="H390" s="158">
        <v>16</v>
      </c>
      <c r="I390" s="155">
        <v>3.07</v>
      </c>
      <c r="J390" s="157">
        <v>19</v>
      </c>
      <c r="K390" s="155">
        <v>6.7</v>
      </c>
      <c r="L390" s="157">
        <v>12</v>
      </c>
      <c r="M390" s="158">
        <v>15.5</v>
      </c>
      <c r="N390" s="155">
        <v>52</v>
      </c>
      <c r="O390" s="159">
        <v>74</v>
      </c>
      <c r="P390" s="160">
        <v>0.70270270270270274</v>
      </c>
      <c r="Q390" s="157">
        <v>4</v>
      </c>
      <c r="R390" s="155">
        <v>43.1</v>
      </c>
      <c r="S390" s="157">
        <v>4</v>
      </c>
      <c r="T390" s="158">
        <v>8</v>
      </c>
      <c r="U390" s="161">
        <v>24</v>
      </c>
      <c r="V390" s="157">
        <v>5.75</v>
      </c>
      <c r="W390" s="155">
        <v>-9</v>
      </c>
      <c r="X390" s="157">
        <v>1</v>
      </c>
      <c r="Y390" s="155">
        <v>6</v>
      </c>
      <c r="Z390" s="157">
        <v>2</v>
      </c>
      <c r="AA390" s="158">
        <v>8.75</v>
      </c>
      <c r="AB390" s="154">
        <v>31.49</v>
      </c>
      <c r="AC390" s="157">
        <v>16</v>
      </c>
      <c r="AD390" s="162">
        <v>16</v>
      </c>
      <c r="AE390" s="163">
        <v>12.85</v>
      </c>
      <c r="AF390" s="164">
        <v>12.85</v>
      </c>
      <c r="AG390" s="253">
        <v>90</v>
      </c>
      <c r="AH390" s="165">
        <v>8</v>
      </c>
      <c r="AI390" s="164">
        <v>8</v>
      </c>
      <c r="AJ390" s="254">
        <v>331</v>
      </c>
      <c r="AK390" s="166">
        <v>10.425000000000001</v>
      </c>
    </row>
    <row r="391" spans="1:37" ht="16.5" customHeight="1" thickBot="1" x14ac:dyDescent="0.35">
      <c r="A391" s="190" t="s">
        <v>216</v>
      </c>
      <c r="B391" s="256">
        <v>22107014</v>
      </c>
      <c r="C391" s="235" t="s">
        <v>1198</v>
      </c>
      <c r="D391" s="235" t="s">
        <v>1199</v>
      </c>
      <c r="E391" s="155">
        <v>17</v>
      </c>
      <c r="F391" s="156">
        <v>18</v>
      </c>
      <c r="G391" s="157">
        <v>14</v>
      </c>
      <c r="H391" s="158">
        <v>14</v>
      </c>
      <c r="I391" s="155">
        <v>3.26</v>
      </c>
      <c r="J391" s="157">
        <v>16</v>
      </c>
      <c r="K391" s="155">
        <v>7.19</v>
      </c>
      <c r="L391" s="157">
        <v>8</v>
      </c>
      <c r="M391" s="158">
        <v>12</v>
      </c>
      <c r="N391" s="171">
        <v>62</v>
      </c>
      <c r="O391" s="159">
        <v>69</v>
      </c>
      <c r="P391" s="160">
        <v>0.89855072463768115</v>
      </c>
      <c r="Q391" s="157">
        <v>4.5</v>
      </c>
      <c r="R391" s="155">
        <v>40.4</v>
      </c>
      <c r="S391" s="157">
        <v>3</v>
      </c>
      <c r="T391" s="158">
        <v>7.5</v>
      </c>
      <c r="U391" s="161">
        <v>22.7</v>
      </c>
      <c r="V391" s="157">
        <v>6.5</v>
      </c>
      <c r="W391" s="155">
        <v>15</v>
      </c>
      <c r="X391" s="157">
        <v>4.75</v>
      </c>
      <c r="Y391" s="155">
        <v>2</v>
      </c>
      <c r="Z391" s="157">
        <v>4</v>
      </c>
      <c r="AA391" s="158">
        <v>15.25</v>
      </c>
      <c r="AB391" s="154">
        <v>39.32</v>
      </c>
      <c r="AC391" s="157">
        <v>11</v>
      </c>
      <c r="AD391" s="162">
        <v>11</v>
      </c>
      <c r="AE391" s="163">
        <v>11.95</v>
      </c>
      <c r="AF391" s="164">
        <v>11.95</v>
      </c>
      <c r="AG391" s="253">
        <v>201</v>
      </c>
      <c r="AH391" s="165">
        <v>8.8889999999999993</v>
      </c>
      <c r="AI391" s="164">
        <v>8.8889999999999993</v>
      </c>
      <c r="AJ391" s="254">
        <v>231</v>
      </c>
      <c r="AK391" s="166">
        <v>10.419499999999999</v>
      </c>
    </row>
    <row r="392" spans="1:37" ht="16.5" customHeight="1" thickBot="1" x14ac:dyDescent="0.35">
      <c r="A392" s="190" t="s">
        <v>216</v>
      </c>
      <c r="B392" s="252">
        <v>22107070</v>
      </c>
      <c r="C392" s="235" t="s">
        <v>1024</v>
      </c>
      <c r="D392" s="235" t="s">
        <v>820</v>
      </c>
      <c r="E392" s="155">
        <v>14</v>
      </c>
      <c r="F392" s="156">
        <v>16.5</v>
      </c>
      <c r="G392" s="157">
        <v>11</v>
      </c>
      <c r="H392" s="158">
        <v>11</v>
      </c>
      <c r="I392" s="155">
        <v>3.55</v>
      </c>
      <c r="J392" s="157">
        <v>11</v>
      </c>
      <c r="K392" s="155">
        <v>7.68</v>
      </c>
      <c r="L392" s="157">
        <v>5</v>
      </c>
      <c r="M392" s="172">
        <v>8</v>
      </c>
      <c r="N392" s="173">
        <v>60</v>
      </c>
      <c r="O392" s="159">
        <v>65</v>
      </c>
      <c r="P392" s="160">
        <v>0.92307692307692313</v>
      </c>
      <c r="Q392" s="157">
        <v>5</v>
      </c>
      <c r="R392" s="155">
        <v>40.1</v>
      </c>
      <c r="S392" s="157">
        <v>3</v>
      </c>
      <c r="T392" s="158">
        <v>8</v>
      </c>
      <c r="U392" s="161">
        <v>26.53</v>
      </c>
      <c r="V392" s="157">
        <v>4.5</v>
      </c>
      <c r="W392" s="155">
        <v>0</v>
      </c>
      <c r="X392" s="157">
        <v>2.5</v>
      </c>
      <c r="Y392" s="155">
        <v>3</v>
      </c>
      <c r="Z392" s="157">
        <v>3.5</v>
      </c>
      <c r="AA392" s="158">
        <v>10.5</v>
      </c>
      <c r="AB392" s="154">
        <v>43.15</v>
      </c>
      <c r="AC392" s="157">
        <v>9</v>
      </c>
      <c r="AD392" s="162">
        <v>9</v>
      </c>
      <c r="AE392" s="163">
        <v>9.3000000000000007</v>
      </c>
      <c r="AF392" s="164">
        <v>9.3000000000000007</v>
      </c>
      <c r="AG392" s="253">
        <v>492</v>
      </c>
      <c r="AH392" s="165">
        <v>12.444000000000001</v>
      </c>
      <c r="AI392" s="164">
        <v>12.444000000000001</v>
      </c>
      <c r="AJ392" s="254">
        <v>22</v>
      </c>
      <c r="AK392" s="166">
        <v>10.872</v>
      </c>
    </row>
    <row r="393" spans="1:37" ht="16.5" customHeight="1" thickBot="1" x14ac:dyDescent="0.35">
      <c r="A393" s="190" t="s">
        <v>216</v>
      </c>
      <c r="B393" s="252">
        <v>22107182</v>
      </c>
      <c r="C393" s="228" t="s">
        <v>569</v>
      </c>
      <c r="D393" s="228" t="s">
        <v>114</v>
      </c>
      <c r="E393" s="155">
        <v>18</v>
      </c>
      <c r="F393" s="156">
        <v>18.5</v>
      </c>
      <c r="G393" s="157">
        <v>15</v>
      </c>
      <c r="H393" s="158">
        <v>15</v>
      </c>
      <c r="I393" s="155">
        <v>3.32</v>
      </c>
      <c r="J393" s="157">
        <v>15</v>
      </c>
      <c r="K393" s="155">
        <v>6.82</v>
      </c>
      <c r="L393" s="157">
        <v>11</v>
      </c>
      <c r="M393" s="158">
        <v>13</v>
      </c>
      <c r="N393" s="155">
        <v>75</v>
      </c>
      <c r="O393" s="159">
        <v>75</v>
      </c>
      <c r="P393" s="160">
        <v>1</v>
      </c>
      <c r="Q393" s="157">
        <v>5.5</v>
      </c>
      <c r="R393" s="155">
        <v>43</v>
      </c>
      <c r="S393" s="157">
        <v>4</v>
      </c>
      <c r="T393" s="158">
        <v>9.5</v>
      </c>
      <c r="U393" s="161">
        <v>23.25</v>
      </c>
      <c r="V393" s="157">
        <v>6.25</v>
      </c>
      <c r="W393" s="155">
        <v>-3</v>
      </c>
      <c r="X393" s="157">
        <v>1.75</v>
      </c>
      <c r="Y393" s="155">
        <v>2</v>
      </c>
      <c r="Z393" s="157">
        <v>4</v>
      </c>
      <c r="AA393" s="158">
        <v>12</v>
      </c>
      <c r="AB393" s="154">
        <v>33.21</v>
      </c>
      <c r="AC393" s="157">
        <v>14</v>
      </c>
      <c r="AD393" s="162">
        <v>14</v>
      </c>
      <c r="AE393" s="163">
        <v>12.7</v>
      </c>
      <c r="AF393" s="164">
        <v>12.7</v>
      </c>
      <c r="AG393" s="253">
        <v>103</v>
      </c>
      <c r="AH393" s="165">
        <v>9.3330000000000002</v>
      </c>
      <c r="AI393" s="164">
        <v>9.3330000000000002</v>
      </c>
      <c r="AJ393" s="254">
        <v>194</v>
      </c>
      <c r="AK393" s="166">
        <v>11.016500000000001</v>
      </c>
    </row>
    <row r="394" spans="1:37" ht="16.5" customHeight="1" thickBot="1" x14ac:dyDescent="0.35">
      <c r="A394" s="190" t="s">
        <v>216</v>
      </c>
      <c r="B394" s="252">
        <v>22107185</v>
      </c>
      <c r="C394" s="228" t="s">
        <v>783</v>
      </c>
      <c r="D394" s="228" t="s">
        <v>784</v>
      </c>
      <c r="E394" s="155">
        <v>18</v>
      </c>
      <c r="F394" s="156">
        <v>18.5</v>
      </c>
      <c r="G394" s="157">
        <v>15</v>
      </c>
      <c r="H394" s="158">
        <v>15</v>
      </c>
      <c r="I394" s="155">
        <v>3.32</v>
      </c>
      <c r="J394" s="157">
        <v>15</v>
      </c>
      <c r="K394" s="155">
        <v>6.92</v>
      </c>
      <c r="L394" s="157">
        <v>10</v>
      </c>
      <c r="M394" s="158">
        <v>12.5</v>
      </c>
      <c r="N394" s="155">
        <v>52</v>
      </c>
      <c r="O394" s="159">
        <v>74</v>
      </c>
      <c r="P394" s="160">
        <v>0.70270270270270274</v>
      </c>
      <c r="Q394" s="157">
        <v>4</v>
      </c>
      <c r="R394" s="155">
        <v>40</v>
      </c>
      <c r="S394" s="157">
        <v>3</v>
      </c>
      <c r="T394" s="158">
        <v>7</v>
      </c>
      <c r="U394" s="161">
        <v>26.8</v>
      </c>
      <c r="V394" s="157">
        <v>4.5</v>
      </c>
      <c r="W394" s="155">
        <v>-11</v>
      </c>
      <c r="X394" s="157">
        <v>0.75</v>
      </c>
      <c r="Y394" s="155">
        <v>10</v>
      </c>
      <c r="Z394" s="157">
        <v>0</v>
      </c>
      <c r="AA394" s="158">
        <v>5.25</v>
      </c>
      <c r="AB394" s="154">
        <v>48.2</v>
      </c>
      <c r="AC394" s="157">
        <v>6</v>
      </c>
      <c r="AD394" s="162">
        <v>6</v>
      </c>
      <c r="AE394" s="163">
        <v>9.15</v>
      </c>
      <c r="AF394" s="164">
        <v>9.15</v>
      </c>
      <c r="AG394" s="253">
        <v>503</v>
      </c>
      <c r="AH394" s="165">
        <v>8</v>
      </c>
      <c r="AI394" s="164">
        <v>8</v>
      </c>
      <c r="AJ394" s="254">
        <v>331</v>
      </c>
      <c r="AK394" s="166">
        <v>8.5749999999999993</v>
      </c>
    </row>
    <row r="395" spans="1:37" ht="16.5" customHeight="1" thickBot="1" x14ac:dyDescent="0.35">
      <c r="A395" s="190" t="s">
        <v>53</v>
      </c>
      <c r="B395" s="252">
        <v>22107186</v>
      </c>
      <c r="C395" s="235" t="s">
        <v>1188</v>
      </c>
      <c r="D395" s="235" t="s">
        <v>670</v>
      </c>
      <c r="E395" s="155">
        <v>11</v>
      </c>
      <c r="F395" s="156">
        <v>15</v>
      </c>
      <c r="G395" s="157">
        <v>11</v>
      </c>
      <c r="H395" s="158">
        <v>11</v>
      </c>
      <c r="I395" s="155">
        <v>3.74</v>
      </c>
      <c r="J395" s="157">
        <v>12</v>
      </c>
      <c r="K395" s="155">
        <v>7.88</v>
      </c>
      <c r="L395" s="157">
        <v>10</v>
      </c>
      <c r="M395" s="158">
        <v>11</v>
      </c>
      <c r="N395" s="155">
        <v>35</v>
      </c>
      <c r="O395" s="159">
        <v>52</v>
      </c>
      <c r="P395" s="160">
        <v>0.67307692307692313</v>
      </c>
      <c r="Q395" s="157">
        <v>6</v>
      </c>
      <c r="R395" s="155">
        <v>39.4</v>
      </c>
      <c r="S395" s="157">
        <v>7</v>
      </c>
      <c r="T395" s="158">
        <v>13</v>
      </c>
      <c r="U395" s="161">
        <v>27.75</v>
      </c>
      <c r="V395" s="157">
        <v>5</v>
      </c>
      <c r="W395" s="155">
        <v>3</v>
      </c>
      <c r="X395" s="157">
        <v>3.25</v>
      </c>
      <c r="Y395" s="155">
        <v>1</v>
      </c>
      <c r="Z395" s="157">
        <v>4.5</v>
      </c>
      <c r="AA395" s="158">
        <v>12.75</v>
      </c>
      <c r="AB395" s="154" t="s">
        <v>157</v>
      </c>
      <c r="AC395" s="157">
        <v>0</v>
      </c>
      <c r="AD395" s="162">
        <v>0</v>
      </c>
      <c r="AE395" s="163">
        <v>9.5500000000000007</v>
      </c>
      <c r="AF395" s="164">
        <v>9.5500000000000007</v>
      </c>
      <c r="AG395" s="253">
        <v>472</v>
      </c>
      <c r="AH395" s="165">
        <v>10.222</v>
      </c>
      <c r="AI395" s="164">
        <v>10.222</v>
      </c>
      <c r="AJ395" s="254">
        <v>123</v>
      </c>
      <c r="AK395" s="166">
        <v>9.8859999999999992</v>
      </c>
    </row>
    <row r="396" spans="1:37" ht="16.5" customHeight="1" thickBot="1" x14ac:dyDescent="0.35">
      <c r="A396" s="190" t="s">
        <v>216</v>
      </c>
      <c r="B396" s="252">
        <v>22107188</v>
      </c>
      <c r="C396" s="230" t="s">
        <v>921</v>
      </c>
      <c r="D396" s="230" t="s">
        <v>118</v>
      </c>
      <c r="E396" s="155">
        <v>18</v>
      </c>
      <c r="F396" s="156">
        <v>18.5</v>
      </c>
      <c r="G396" s="157">
        <v>15</v>
      </c>
      <c r="H396" s="158">
        <v>15</v>
      </c>
      <c r="I396" s="155">
        <v>3.26</v>
      </c>
      <c r="J396" s="157">
        <v>16</v>
      </c>
      <c r="K396" s="155">
        <v>6.98</v>
      </c>
      <c r="L396" s="157">
        <v>10</v>
      </c>
      <c r="M396" s="158">
        <v>13</v>
      </c>
      <c r="N396" s="155">
        <v>58</v>
      </c>
      <c r="O396" s="159">
        <v>75</v>
      </c>
      <c r="P396" s="160">
        <v>0.77333333333333332</v>
      </c>
      <c r="Q396" s="157">
        <v>4</v>
      </c>
      <c r="R396" s="155">
        <v>30.5</v>
      </c>
      <c r="S396" s="157">
        <v>0.5</v>
      </c>
      <c r="T396" s="158">
        <v>4.5</v>
      </c>
      <c r="U396" s="161">
        <v>25.5</v>
      </c>
      <c r="V396" s="157">
        <v>5</v>
      </c>
      <c r="W396" s="155">
        <v>-13</v>
      </c>
      <c r="X396" s="157">
        <v>0.5</v>
      </c>
      <c r="Y396" s="155">
        <v>10</v>
      </c>
      <c r="Z396" s="157">
        <v>0</v>
      </c>
      <c r="AA396" s="158">
        <v>5.5</v>
      </c>
      <c r="AB396" s="154">
        <v>41.15</v>
      </c>
      <c r="AC396" s="157">
        <v>10</v>
      </c>
      <c r="AD396" s="162">
        <v>10</v>
      </c>
      <c r="AE396" s="163">
        <v>9.6</v>
      </c>
      <c r="AF396" s="164">
        <v>9.6</v>
      </c>
      <c r="AG396" s="253">
        <v>465</v>
      </c>
      <c r="AH396" s="165">
        <v>6.2220000000000004</v>
      </c>
      <c r="AI396" s="164">
        <v>6.2220000000000004</v>
      </c>
      <c r="AJ396" s="254">
        <v>519</v>
      </c>
      <c r="AK396" s="166">
        <v>7.9109999999999996</v>
      </c>
    </row>
    <row r="397" spans="1:37" ht="16.5" customHeight="1" thickBot="1" x14ac:dyDescent="0.35">
      <c r="A397" s="190" t="s">
        <v>216</v>
      </c>
      <c r="B397" s="252">
        <v>22107191</v>
      </c>
      <c r="C397" s="230" t="s">
        <v>1007</v>
      </c>
      <c r="D397" s="230" t="s">
        <v>174</v>
      </c>
      <c r="E397" s="155">
        <v>19</v>
      </c>
      <c r="F397" s="156">
        <v>19</v>
      </c>
      <c r="G397" s="157">
        <v>16</v>
      </c>
      <c r="H397" s="158">
        <v>16</v>
      </c>
      <c r="I397" s="155">
        <v>3.06</v>
      </c>
      <c r="J397" s="157">
        <v>19</v>
      </c>
      <c r="K397" s="155">
        <v>6.51</v>
      </c>
      <c r="L397" s="157">
        <v>13</v>
      </c>
      <c r="M397" s="158">
        <v>16</v>
      </c>
      <c r="N397" s="155">
        <v>50.5</v>
      </c>
      <c r="O397" s="159">
        <v>58</v>
      </c>
      <c r="P397" s="160">
        <v>0.87068965517241381</v>
      </c>
      <c r="Q397" s="157">
        <v>4.5</v>
      </c>
      <c r="R397" s="155">
        <v>45.3</v>
      </c>
      <c r="S397" s="157">
        <v>4.5</v>
      </c>
      <c r="T397" s="158">
        <v>9</v>
      </c>
      <c r="U397" s="161">
        <v>24</v>
      </c>
      <c r="V397" s="157">
        <v>5.75</v>
      </c>
      <c r="W397" s="155">
        <v>-6</v>
      </c>
      <c r="X397" s="157">
        <v>1.25</v>
      </c>
      <c r="Y397" s="155">
        <v>9</v>
      </c>
      <c r="Z397" s="157">
        <v>0.5</v>
      </c>
      <c r="AA397" s="158">
        <v>7.5</v>
      </c>
      <c r="AB397" s="154" t="s">
        <v>215</v>
      </c>
      <c r="AC397" s="157" t="s">
        <v>215</v>
      </c>
      <c r="AD397" s="162" t="s">
        <v>215</v>
      </c>
      <c r="AE397" s="163">
        <v>12.125</v>
      </c>
      <c r="AF397" s="164">
        <v>12.125</v>
      </c>
      <c r="AG397" s="253">
        <v>179</v>
      </c>
      <c r="AH397" s="165">
        <v>9.7780000000000005</v>
      </c>
      <c r="AI397" s="164">
        <v>9.7780000000000005</v>
      </c>
      <c r="AJ397" s="254">
        <v>162</v>
      </c>
      <c r="AK397" s="166">
        <v>10.951499999999999</v>
      </c>
    </row>
    <row r="398" spans="1:37" ht="16.5" customHeight="1" thickBot="1" x14ac:dyDescent="0.35">
      <c r="A398" s="190" t="s">
        <v>216</v>
      </c>
      <c r="B398" s="252">
        <v>22107212</v>
      </c>
      <c r="C398" s="230" t="s">
        <v>750</v>
      </c>
      <c r="D398" s="230" t="s">
        <v>751</v>
      </c>
      <c r="E398" s="155" t="s">
        <v>215</v>
      </c>
      <c r="F398" s="156" t="s">
        <v>215</v>
      </c>
      <c r="G398" s="157" t="s">
        <v>215</v>
      </c>
      <c r="H398" s="158" t="s">
        <v>215</v>
      </c>
      <c r="I398" s="155" t="s">
        <v>215</v>
      </c>
      <c r="J398" s="157" t="s">
        <v>215</v>
      </c>
      <c r="K398" s="155" t="s">
        <v>215</v>
      </c>
      <c r="L398" s="157" t="s">
        <v>215</v>
      </c>
      <c r="M398" s="158" t="s">
        <v>215</v>
      </c>
      <c r="N398" s="155" t="s">
        <v>215</v>
      </c>
      <c r="O398" s="159" t="s">
        <v>215</v>
      </c>
      <c r="P398" s="160">
        <v>0</v>
      </c>
      <c r="Q398" s="157" t="s">
        <v>215</v>
      </c>
      <c r="R398" s="155" t="s">
        <v>215</v>
      </c>
      <c r="S398" s="157" t="s">
        <v>215</v>
      </c>
      <c r="T398" s="158" t="s">
        <v>215</v>
      </c>
      <c r="U398" s="161" t="s">
        <v>215</v>
      </c>
      <c r="V398" s="157" t="s">
        <v>215</v>
      </c>
      <c r="W398" s="155" t="s">
        <v>215</v>
      </c>
      <c r="X398" s="157" t="s">
        <v>215</v>
      </c>
      <c r="Y398" s="155" t="s">
        <v>215</v>
      </c>
      <c r="Z398" s="157" t="s">
        <v>215</v>
      </c>
      <c r="AA398" s="158" t="s">
        <v>215</v>
      </c>
      <c r="AB398" s="154" t="s">
        <v>157</v>
      </c>
      <c r="AC398" s="157">
        <v>0</v>
      </c>
      <c r="AD398" s="162">
        <v>0</v>
      </c>
      <c r="AE398" s="163">
        <v>0</v>
      </c>
      <c r="AF398" s="164">
        <v>0</v>
      </c>
      <c r="AG398" s="253">
        <v>621</v>
      </c>
      <c r="AH398" s="165">
        <v>6.2220000000000004</v>
      </c>
      <c r="AI398" s="164">
        <v>6.2220000000000004</v>
      </c>
      <c r="AJ398" s="254">
        <v>519</v>
      </c>
      <c r="AK398" s="166">
        <v>3.1110000000000002</v>
      </c>
    </row>
    <row r="399" spans="1:37" ht="16.5" customHeight="1" thickBot="1" x14ac:dyDescent="0.35">
      <c r="A399" s="190" t="s">
        <v>216</v>
      </c>
      <c r="B399" s="252">
        <v>22107220</v>
      </c>
      <c r="C399" s="229" t="s">
        <v>34</v>
      </c>
      <c r="D399" s="229" t="s">
        <v>995</v>
      </c>
      <c r="E399" s="167">
        <v>14</v>
      </c>
      <c r="F399" s="156">
        <v>16.5</v>
      </c>
      <c r="G399" s="157">
        <v>11</v>
      </c>
      <c r="H399" s="158">
        <v>11</v>
      </c>
      <c r="I399" s="155">
        <v>3.16</v>
      </c>
      <c r="J399" s="157">
        <v>18</v>
      </c>
      <c r="K399" s="155">
        <v>6.75</v>
      </c>
      <c r="L399" s="157">
        <v>12</v>
      </c>
      <c r="M399" s="158">
        <v>15</v>
      </c>
      <c r="N399" s="167">
        <v>52</v>
      </c>
      <c r="O399" s="159">
        <v>77</v>
      </c>
      <c r="P399" s="160">
        <v>0.67532467532467533</v>
      </c>
      <c r="Q399" s="157">
        <v>3.5</v>
      </c>
      <c r="R399" s="167">
        <v>42.4</v>
      </c>
      <c r="S399" s="157">
        <v>3.5</v>
      </c>
      <c r="T399" s="158">
        <v>7</v>
      </c>
      <c r="U399" s="161">
        <v>24.55</v>
      </c>
      <c r="V399" s="157">
        <v>5.5</v>
      </c>
      <c r="W399" s="170">
        <v>-8</v>
      </c>
      <c r="X399" s="157">
        <v>1</v>
      </c>
      <c r="Y399" s="170">
        <v>5</v>
      </c>
      <c r="Z399" s="157">
        <v>2.5</v>
      </c>
      <c r="AA399" s="158">
        <v>9</v>
      </c>
      <c r="AB399" s="154">
        <v>38.51</v>
      </c>
      <c r="AC399" s="157">
        <v>11</v>
      </c>
      <c r="AD399" s="162">
        <v>11</v>
      </c>
      <c r="AE399" s="163">
        <v>10.6</v>
      </c>
      <c r="AF399" s="164">
        <v>10.6</v>
      </c>
      <c r="AG399" s="253">
        <v>363</v>
      </c>
      <c r="AH399" s="165">
        <v>8.4440000000000008</v>
      </c>
      <c r="AI399" s="164">
        <v>8.4440000000000008</v>
      </c>
      <c r="AJ399" s="254">
        <v>274</v>
      </c>
      <c r="AK399" s="166">
        <v>9.5220000000000002</v>
      </c>
    </row>
    <row r="400" spans="1:37" ht="16.5" customHeight="1" thickBot="1" x14ac:dyDescent="0.35">
      <c r="A400" s="190" t="s">
        <v>216</v>
      </c>
      <c r="B400" s="252">
        <v>22107254</v>
      </c>
      <c r="C400" s="230" t="s">
        <v>889</v>
      </c>
      <c r="D400" s="230" t="s">
        <v>85</v>
      </c>
      <c r="E400" s="155">
        <v>15</v>
      </c>
      <c r="F400" s="156">
        <v>17</v>
      </c>
      <c r="G400" s="157">
        <v>12</v>
      </c>
      <c r="H400" s="158">
        <v>12</v>
      </c>
      <c r="I400" s="155">
        <v>3.58</v>
      </c>
      <c r="J400" s="157">
        <v>11</v>
      </c>
      <c r="K400" s="155">
        <v>8</v>
      </c>
      <c r="L400" s="157">
        <v>3</v>
      </c>
      <c r="M400" s="158">
        <v>7</v>
      </c>
      <c r="N400" s="155" t="s">
        <v>215</v>
      </c>
      <c r="O400" s="159">
        <v>52</v>
      </c>
      <c r="P400" s="160">
        <v>0</v>
      </c>
      <c r="Q400" s="157" t="s">
        <v>215</v>
      </c>
      <c r="R400" s="155" t="s">
        <v>215</v>
      </c>
      <c r="S400" s="157" t="s">
        <v>215</v>
      </c>
      <c r="T400" s="158" t="s">
        <v>215</v>
      </c>
      <c r="U400" s="161">
        <v>29</v>
      </c>
      <c r="V400" s="157">
        <v>3.25</v>
      </c>
      <c r="W400" s="155">
        <v>0</v>
      </c>
      <c r="X400" s="157">
        <v>2.5</v>
      </c>
      <c r="Y400" s="155">
        <v>10</v>
      </c>
      <c r="Z400" s="157">
        <v>0</v>
      </c>
      <c r="AA400" s="158">
        <v>5.75</v>
      </c>
      <c r="AB400" s="154" t="s">
        <v>215</v>
      </c>
      <c r="AC400" s="157" t="s">
        <v>215</v>
      </c>
      <c r="AD400" s="162" t="s">
        <v>215</v>
      </c>
      <c r="AE400" s="163">
        <v>8.25</v>
      </c>
      <c r="AF400" s="164">
        <v>8.25</v>
      </c>
      <c r="AG400" s="253">
        <v>548</v>
      </c>
      <c r="AH400" s="165">
        <v>4.8890000000000002</v>
      </c>
      <c r="AI400" s="164">
        <v>4.8890000000000002</v>
      </c>
      <c r="AJ400" s="254">
        <v>587</v>
      </c>
      <c r="AK400" s="166">
        <v>6.5694999999999997</v>
      </c>
    </row>
    <row r="401" spans="1:37" ht="16.5" customHeight="1" thickBot="1" x14ac:dyDescent="0.35">
      <c r="A401" s="190" t="s">
        <v>216</v>
      </c>
      <c r="B401" s="252">
        <v>22107259</v>
      </c>
      <c r="C401" s="230" t="s">
        <v>985</v>
      </c>
      <c r="D401" s="230" t="s">
        <v>144</v>
      </c>
      <c r="E401" s="155">
        <v>16</v>
      </c>
      <c r="F401" s="156">
        <v>17.5</v>
      </c>
      <c r="G401" s="157">
        <v>13</v>
      </c>
      <c r="H401" s="158">
        <v>13</v>
      </c>
      <c r="I401" s="155">
        <v>3.03</v>
      </c>
      <c r="J401" s="157">
        <v>20</v>
      </c>
      <c r="K401" s="155">
        <v>6.67</v>
      </c>
      <c r="L401" s="157">
        <v>12</v>
      </c>
      <c r="M401" s="158">
        <v>16</v>
      </c>
      <c r="N401" s="155">
        <v>64</v>
      </c>
      <c r="O401" s="159">
        <v>87</v>
      </c>
      <c r="P401" s="160">
        <v>0.73563218390804597</v>
      </c>
      <c r="Q401" s="157">
        <v>4</v>
      </c>
      <c r="R401" s="155">
        <v>55</v>
      </c>
      <c r="S401" s="157">
        <v>7</v>
      </c>
      <c r="T401" s="158">
        <v>11</v>
      </c>
      <c r="U401" s="161">
        <v>22.15</v>
      </c>
      <c r="V401" s="157">
        <v>6.75</v>
      </c>
      <c r="W401" s="155">
        <v>0</v>
      </c>
      <c r="X401" s="157">
        <v>2.5</v>
      </c>
      <c r="Y401" s="155">
        <v>4</v>
      </c>
      <c r="Z401" s="157">
        <v>3</v>
      </c>
      <c r="AA401" s="158">
        <v>12.25</v>
      </c>
      <c r="AB401" s="154">
        <v>35.869999999999997</v>
      </c>
      <c r="AC401" s="157">
        <v>13</v>
      </c>
      <c r="AD401" s="162">
        <v>13</v>
      </c>
      <c r="AE401" s="163">
        <v>13.05</v>
      </c>
      <c r="AF401" s="164">
        <v>13.05</v>
      </c>
      <c r="AG401" s="253">
        <v>72</v>
      </c>
      <c r="AH401" s="165">
        <v>7.1109999999999998</v>
      </c>
      <c r="AI401" s="164">
        <v>7.1109999999999998</v>
      </c>
      <c r="AJ401" s="254">
        <v>430</v>
      </c>
      <c r="AK401" s="166">
        <v>10.080500000000001</v>
      </c>
    </row>
    <row r="402" spans="1:37" ht="16.5" customHeight="1" thickBot="1" x14ac:dyDescent="0.35">
      <c r="A402" s="190" t="s">
        <v>216</v>
      </c>
      <c r="B402" s="252">
        <v>22107260</v>
      </c>
      <c r="C402" s="234" t="s">
        <v>786</v>
      </c>
      <c r="D402" s="234" t="s">
        <v>99</v>
      </c>
      <c r="E402" s="155">
        <v>19</v>
      </c>
      <c r="F402" s="156">
        <v>19</v>
      </c>
      <c r="G402" s="157">
        <v>16</v>
      </c>
      <c r="H402" s="158">
        <v>16</v>
      </c>
      <c r="I402" s="155">
        <v>3.3</v>
      </c>
      <c r="J402" s="157">
        <v>15</v>
      </c>
      <c r="K402" s="155">
        <v>7.03</v>
      </c>
      <c r="L402" s="157">
        <v>10</v>
      </c>
      <c r="M402" s="158">
        <v>12.5</v>
      </c>
      <c r="N402" s="155">
        <v>46</v>
      </c>
      <c r="O402" s="159">
        <v>56</v>
      </c>
      <c r="P402" s="160">
        <v>0.8214285714285714</v>
      </c>
      <c r="Q402" s="157">
        <v>4.5</v>
      </c>
      <c r="R402" s="155">
        <v>42.4</v>
      </c>
      <c r="S402" s="157">
        <v>3.5</v>
      </c>
      <c r="T402" s="158">
        <v>8</v>
      </c>
      <c r="U402" s="161">
        <v>24.45</v>
      </c>
      <c r="V402" s="157">
        <v>5.75</v>
      </c>
      <c r="W402" s="155">
        <v>-10</v>
      </c>
      <c r="X402" s="157">
        <v>0.75</v>
      </c>
      <c r="Y402" s="155">
        <v>3</v>
      </c>
      <c r="Z402" s="157">
        <v>3.5</v>
      </c>
      <c r="AA402" s="158">
        <v>10</v>
      </c>
      <c r="AB402" s="154">
        <v>39.06</v>
      </c>
      <c r="AC402" s="157">
        <v>11</v>
      </c>
      <c r="AD402" s="162">
        <v>11</v>
      </c>
      <c r="AE402" s="163">
        <v>11.5</v>
      </c>
      <c r="AF402" s="164">
        <v>11.5</v>
      </c>
      <c r="AG402" s="253">
        <v>260</v>
      </c>
      <c r="AH402" s="165">
        <v>11.111000000000001</v>
      </c>
      <c r="AI402" s="164">
        <v>11.111000000000001</v>
      </c>
      <c r="AJ402" s="254">
        <v>62</v>
      </c>
      <c r="AK402" s="166">
        <v>11.3055</v>
      </c>
    </row>
    <row r="403" spans="1:37" ht="16.5" customHeight="1" thickBot="1" x14ac:dyDescent="0.35">
      <c r="A403" s="190" t="s">
        <v>53</v>
      </c>
      <c r="B403" s="252">
        <v>22107271</v>
      </c>
      <c r="C403" s="234" t="s">
        <v>596</v>
      </c>
      <c r="D403" s="234" t="s">
        <v>148</v>
      </c>
      <c r="E403" s="155">
        <v>12</v>
      </c>
      <c r="F403" s="156">
        <v>15.5</v>
      </c>
      <c r="G403" s="157">
        <v>12</v>
      </c>
      <c r="H403" s="158">
        <v>12</v>
      </c>
      <c r="I403" s="155">
        <v>3.68</v>
      </c>
      <c r="J403" s="157">
        <v>13</v>
      </c>
      <c r="K403" s="155">
        <v>8.06</v>
      </c>
      <c r="L403" s="157">
        <v>8</v>
      </c>
      <c r="M403" s="158">
        <v>10.5</v>
      </c>
      <c r="N403" s="155">
        <v>44</v>
      </c>
      <c r="O403" s="159">
        <v>65</v>
      </c>
      <c r="P403" s="160">
        <v>0.67692307692307696</v>
      </c>
      <c r="Q403" s="157">
        <v>6</v>
      </c>
      <c r="R403" s="155">
        <v>27.2</v>
      </c>
      <c r="S403" s="157">
        <v>4</v>
      </c>
      <c r="T403" s="158">
        <v>10</v>
      </c>
      <c r="U403" s="161">
        <v>25.95</v>
      </c>
      <c r="V403" s="157">
        <v>6</v>
      </c>
      <c r="W403" s="155">
        <v>5</v>
      </c>
      <c r="X403" s="157">
        <v>3.5</v>
      </c>
      <c r="Y403" s="155">
        <v>7</v>
      </c>
      <c r="Z403" s="157">
        <v>1.5</v>
      </c>
      <c r="AA403" s="158">
        <v>11</v>
      </c>
      <c r="AB403" s="154">
        <v>31.96</v>
      </c>
      <c r="AC403" s="157">
        <v>19</v>
      </c>
      <c r="AD403" s="162">
        <v>19</v>
      </c>
      <c r="AE403" s="163">
        <v>12.5</v>
      </c>
      <c r="AF403" s="164">
        <v>12.5</v>
      </c>
      <c r="AG403" s="253">
        <v>129</v>
      </c>
      <c r="AH403" s="165">
        <v>10.667</v>
      </c>
      <c r="AI403" s="164">
        <v>10.667</v>
      </c>
      <c r="AJ403" s="254">
        <v>85</v>
      </c>
      <c r="AK403" s="166">
        <v>11.583500000000001</v>
      </c>
    </row>
    <row r="404" spans="1:37" ht="16.5" customHeight="1" thickBot="1" x14ac:dyDescent="0.35">
      <c r="A404" s="190" t="s">
        <v>53</v>
      </c>
      <c r="B404" s="252">
        <v>22107310</v>
      </c>
      <c r="C404" s="229" t="s">
        <v>1121</v>
      </c>
      <c r="D404" s="229" t="s">
        <v>101</v>
      </c>
      <c r="E404" s="155" t="s">
        <v>215</v>
      </c>
      <c r="F404" s="156" t="s">
        <v>215</v>
      </c>
      <c r="G404" s="157" t="s">
        <v>215</v>
      </c>
      <c r="H404" s="158" t="s">
        <v>215</v>
      </c>
      <c r="I404" s="155" t="s">
        <v>215</v>
      </c>
      <c r="J404" s="157" t="s">
        <v>215</v>
      </c>
      <c r="K404" s="155" t="s">
        <v>215</v>
      </c>
      <c r="L404" s="157" t="s">
        <v>215</v>
      </c>
      <c r="M404" s="158" t="s">
        <v>215</v>
      </c>
      <c r="N404" s="155" t="s">
        <v>215</v>
      </c>
      <c r="O404" s="159" t="s">
        <v>215</v>
      </c>
      <c r="P404" s="160">
        <v>0</v>
      </c>
      <c r="Q404" s="157" t="s">
        <v>215</v>
      </c>
      <c r="R404" s="155" t="s">
        <v>215</v>
      </c>
      <c r="S404" s="157" t="s">
        <v>215</v>
      </c>
      <c r="T404" s="158" t="s">
        <v>215</v>
      </c>
      <c r="U404" s="161" t="s">
        <v>215</v>
      </c>
      <c r="V404" s="157" t="s">
        <v>215</v>
      </c>
      <c r="W404" s="155" t="s">
        <v>215</v>
      </c>
      <c r="X404" s="157" t="s">
        <v>215</v>
      </c>
      <c r="Y404" s="155" t="s">
        <v>215</v>
      </c>
      <c r="Z404" s="157" t="s">
        <v>215</v>
      </c>
      <c r="AA404" s="158" t="s">
        <v>215</v>
      </c>
      <c r="AB404" s="154">
        <v>49.18</v>
      </c>
      <c r="AC404" s="157">
        <v>9</v>
      </c>
      <c r="AD404" s="162">
        <v>9</v>
      </c>
      <c r="AE404" s="163">
        <v>9</v>
      </c>
      <c r="AF404" s="164">
        <v>9</v>
      </c>
      <c r="AG404" s="253">
        <v>509</v>
      </c>
      <c r="AH404" s="165">
        <v>7.556</v>
      </c>
      <c r="AI404" s="164">
        <v>7.556</v>
      </c>
      <c r="AJ404" s="254">
        <v>384</v>
      </c>
      <c r="AK404" s="166">
        <v>8.2780000000000005</v>
      </c>
    </row>
    <row r="405" spans="1:37" ht="16.5" customHeight="1" thickBot="1" x14ac:dyDescent="0.35">
      <c r="A405" s="190" t="s">
        <v>216</v>
      </c>
      <c r="B405" s="252">
        <v>22107314</v>
      </c>
      <c r="C405" s="228" t="s">
        <v>593</v>
      </c>
      <c r="D405" s="228" t="s">
        <v>85</v>
      </c>
      <c r="E405" s="155" t="s">
        <v>157</v>
      </c>
      <c r="F405" s="156" t="s">
        <v>157</v>
      </c>
      <c r="G405" s="157">
        <v>0</v>
      </c>
      <c r="H405" s="158">
        <v>0</v>
      </c>
      <c r="I405" s="155" t="s">
        <v>157</v>
      </c>
      <c r="J405" s="157">
        <v>0</v>
      </c>
      <c r="K405" s="155" t="s">
        <v>157</v>
      </c>
      <c r="L405" s="157">
        <v>0</v>
      </c>
      <c r="M405" s="158">
        <v>0</v>
      </c>
      <c r="N405" s="155" t="s">
        <v>157</v>
      </c>
      <c r="O405" s="159" t="s">
        <v>157</v>
      </c>
      <c r="P405" s="160" t="s">
        <v>480</v>
      </c>
      <c r="Q405" s="157">
        <v>0</v>
      </c>
      <c r="R405" s="155" t="s">
        <v>157</v>
      </c>
      <c r="S405" s="157">
        <v>0</v>
      </c>
      <c r="T405" s="158">
        <v>0</v>
      </c>
      <c r="U405" s="161" t="s">
        <v>157</v>
      </c>
      <c r="V405" s="157">
        <v>0</v>
      </c>
      <c r="W405" s="155" t="s">
        <v>157</v>
      </c>
      <c r="X405" s="157">
        <v>0</v>
      </c>
      <c r="Y405" s="155" t="s">
        <v>157</v>
      </c>
      <c r="Z405" s="157">
        <v>0</v>
      </c>
      <c r="AA405" s="158">
        <v>0</v>
      </c>
      <c r="AB405" s="154" t="s">
        <v>157</v>
      </c>
      <c r="AC405" s="157">
        <v>0</v>
      </c>
      <c r="AD405" s="162">
        <v>0</v>
      </c>
      <c r="AE405" s="163">
        <v>0</v>
      </c>
      <c r="AF405" s="164">
        <v>0</v>
      </c>
      <c r="AG405" s="253">
        <v>621</v>
      </c>
      <c r="AH405" s="165" t="s">
        <v>157</v>
      </c>
      <c r="AI405" s="164" t="s">
        <v>157</v>
      </c>
      <c r="AJ405" s="254">
        <v>599</v>
      </c>
      <c r="AK405" s="166" t="s">
        <v>481</v>
      </c>
    </row>
    <row r="406" spans="1:37" ht="16.5" customHeight="1" thickBot="1" x14ac:dyDescent="0.35">
      <c r="A406" s="190" t="s">
        <v>53</v>
      </c>
      <c r="B406" s="252">
        <v>22107396</v>
      </c>
      <c r="C406" s="230" t="s">
        <v>671</v>
      </c>
      <c r="D406" s="230" t="s">
        <v>94</v>
      </c>
      <c r="E406" s="155">
        <v>9</v>
      </c>
      <c r="F406" s="156">
        <v>14</v>
      </c>
      <c r="G406" s="157">
        <v>9</v>
      </c>
      <c r="H406" s="158">
        <v>9</v>
      </c>
      <c r="I406" s="155">
        <v>3.46</v>
      </c>
      <c r="J406" s="157">
        <v>17</v>
      </c>
      <c r="K406" s="155">
        <v>7.76</v>
      </c>
      <c r="L406" s="157">
        <v>11</v>
      </c>
      <c r="M406" s="158">
        <v>14</v>
      </c>
      <c r="N406" s="155">
        <v>32</v>
      </c>
      <c r="O406" s="159">
        <v>56</v>
      </c>
      <c r="P406" s="160">
        <v>0.5714285714285714</v>
      </c>
      <c r="Q406" s="157">
        <v>5.5</v>
      </c>
      <c r="R406" s="155">
        <v>29.7</v>
      </c>
      <c r="S406" s="157">
        <v>4.5</v>
      </c>
      <c r="T406" s="158">
        <v>10</v>
      </c>
      <c r="U406" s="161">
        <v>27.1</v>
      </c>
      <c r="V406" s="157">
        <v>5.25</v>
      </c>
      <c r="W406" s="155">
        <v>9</v>
      </c>
      <c r="X406" s="157">
        <v>4</v>
      </c>
      <c r="Y406" s="155">
        <v>5</v>
      </c>
      <c r="Z406" s="157">
        <v>2.5</v>
      </c>
      <c r="AA406" s="158">
        <v>11.75</v>
      </c>
      <c r="AB406" s="154">
        <v>43.4</v>
      </c>
      <c r="AC406" s="157">
        <v>12</v>
      </c>
      <c r="AD406" s="162">
        <v>12</v>
      </c>
      <c r="AE406" s="163">
        <v>11.35</v>
      </c>
      <c r="AF406" s="164">
        <v>11.35</v>
      </c>
      <c r="AG406" s="253">
        <v>278</v>
      </c>
      <c r="AH406" s="165">
        <v>7.556</v>
      </c>
      <c r="AI406" s="164">
        <v>7.556</v>
      </c>
      <c r="AJ406" s="254">
        <v>384</v>
      </c>
      <c r="AK406" s="166">
        <v>9.4529999999999994</v>
      </c>
    </row>
    <row r="407" spans="1:37" ht="16.5" customHeight="1" thickBot="1" x14ac:dyDescent="0.35">
      <c r="A407" s="190" t="s">
        <v>216</v>
      </c>
      <c r="B407" s="252">
        <v>22107397</v>
      </c>
      <c r="C407" s="233" t="s">
        <v>710</v>
      </c>
      <c r="D407" s="233" t="s">
        <v>72</v>
      </c>
      <c r="E407" s="155" t="s">
        <v>157</v>
      </c>
      <c r="F407" s="156" t="s">
        <v>157</v>
      </c>
      <c r="G407" s="157">
        <v>0</v>
      </c>
      <c r="H407" s="158">
        <v>0</v>
      </c>
      <c r="I407" s="155" t="s">
        <v>157</v>
      </c>
      <c r="J407" s="157">
        <v>0</v>
      </c>
      <c r="K407" s="155" t="s">
        <v>157</v>
      </c>
      <c r="L407" s="157">
        <v>0</v>
      </c>
      <c r="M407" s="158">
        <v>0</v>
      </c>
      <c r="N407" s="155" t="s">
        <v>157</v>
      </c>
      <c r="O407" s="159" t="s">
        <v>157</v>
      </c>
      <c r="P407" s="160" t="s">
        <v>480</v>
      </c>
      <c r="Q407" s="157">
        <v>0</v>
      </c>
      <c r="R407" s="155" t="s">
        <v>157</v>
      </c>
      <c r="S407" s="157">
        <v>0</v>
      </c>
      <c r="T407" s="158">
        <v>0</v>
      </c>
      <c r="U407" s="161" t="s">
        <v>157</v>
      </c>
      <c r="V407" s="157">
        <v>0</v>
      </c>
      <c r="W407" s="155" t="s">
        <v>157</v>
      </c>
      <c r="X407" s="157">
        <v>0</v>
      </c>
      <c r="Y407" s="155" t="s">
        <v>157</v>
      </c>
      <c r="Z407" s="157">
        <v>0</v>
      </c>
      <c r="AA407" s="158">
        <v>0</v>
      </c>
      <c r="AB407" s="154" t="s">
        <v>157</v>
      </c>
      <c r="AC407" s="157">
        <v>0</v>
      </c>
      <c r="AD407" s="162">
        <v>0</v>
      </c>
      <c r="AE407" s="163">
        <v>0</v>
      </c>
      <c r="AF407" s="164">
        <v>0</v>
      </c>
      <c r="AG407" s="253">
        <v>621</v>
      </c>
      <c r="AH407" s="165">
        <v>6.2220000000000004</v>
      </c>
      <c r="AI407" s="164">
        <v>6.2220000000000004</v>
      </c>
      <c r="AJ407" s="254">
        <v>519</v>
      </c>
      <c r="AK407" s="166">
        <v>3.1110000000000002</v>
      </c>
    </row>
    <row r="408" spans="1:37" ht="16.5" customHeight="1" thickBot="1" x14ac:dyDescent="0.35">
      <c r="A408" s="190" t="s">
        <v>216</v>
      </c>
      <c r="B408" s="252">
        <v>22107414</v>
      </c>
      <c r="C408" s="232" t="s">
        <v>499</v>
      </c>
      <c r="D408" s="232" t="s">
        <v>197</v>
      </c>
      <c r="E408" s="155">
        <v>19</v>
      </c>
      <c r="F408" s="156">
        <v>19</v>
      </c>
      <c r="G408" s="157">
        <v>16</v>
      </c>
      <c r="H408" s="158">
        <v>16</v>
      </c>
      <c r="I408" s="155">
        <v>3.45</v>
      </c>
      <c r="J408" s="157">
        <v>13</v>
      </c>
      <c r="K408" s="155">
        <v>7.5</v>
      </c>
      <c r="L408" s="157">
        <v>6</v>
      </c>
      <c r="M408" s="158">
        <v>9.5</v>
      </c>
      <c r="N408" s="155" t="s">
        <v>215</v>
      </c>
      <c r="O408" s="159" t="s">
        <v>215</v>
      </c>
      <c r="P408" s="160">
        <v>0</v>
      </c>
      <c r="Q408" s="157" t="s">
        <v>215</v>
      </c>
      <c r="R408" s="155">
        <v>37.4</v>
      </c>
      <c r="S408" s="157">
        <v>2.5</v>
      </c>
      <c r="T408" s="158">
        <v>5</v>
      </c>
      <c r="U408" s="161">
        <v>23.25</v>
      </c>
      <c r="V408" s="157">
        <v>6.25</v>
      </c>
      <c r="W408" s="155">
        <v>8</v>
      </c>
      <c r="X408" s="157">
        <v>3.75</v>
      </c>
      <c r="Y408" s="155">
        <v>1</v>
      </c>
      <c r="Z408" s="157">
        <v>4.5</v>
      </c>
      <c r="AA408" s="158">
        <v>14.5</v>
      </c>
      <c r="AB408" s="154">
        <v>40.049999999999997</v>
      </c>
      <c r="AC408" s="157">
        <v>10</v>
      </c>
      <c r="AD408" s="162">
        <v>10</v>
      </c>
      <c r="AE408" s="163">
        <v>11</v>
      </c>
      <c r="AF408" s="164">
        <v>11</v>
      </c>
      <c r="AG408" s="253">
        <v>318</v>
      </c>
      <c r="AH408" s="165">
        <v>10.222</v>
      </c>
      <c r="AI408" s="164">
        <v>10.222</v>
      </c>
      <c r="AJ408" s="254">
        <v>123</v>
      </c>
      <c r="AK408" s="166">
        <v>10.611000000000001</v>
      </c>
    </row>
    <row r="409" spans="1:37" ht="16.5" customHeight="1" thickBot="1" x14ac:dyDescent="0.35">
      <c r="A409" s="190" t="s">
        <v>216</v>
      </c>
      <c r="B409" s="252">
        <v>22107417</v>
      </c>
      <c r="C409" s="232" t="s">
        <v>898</v>
      </c>
      <c r="D409" s="232" t="s">
        <v>899</v>
      </c>
      <c r="E409" s="155">
        <v>17</v>
      </c>
      <c r="F409" s="156">
        <v>18</v>
      </c>
      <c r="G409" s="157">
        <v>14</v>
      </c>
      <c r="H409" s="158">
        <v>14</v>
      </c>
      <c r="I409" s="155">
        <v>3.27</v>
      </c>
      <c r="J409" s="157">
        <v>16</v>
      </c>
      <c r="K409" s="155">
        <v>6.78</v>
      </c>
      <c r="L409" s="157">
        <v>11</v>
      </c>
      <c r="M409" s="158">
        <v>13.5</v>
      </c>
      <c r="N409" s="155">
        <v>51</v>
      </c>
      <c r="O409" s="159">
        <v>72</v>
      </c>
      <c r="P409" s="160">
        <v>0.70833333333333337</v>
      </c>
      <c r="Q409" s="157">
        <v>4</v>
      </c>
      <c r="R409" s="155">
        <v>37.5</v>
      </c>
      <c r="S409" s="157">
        <v>2.5</v>
      </c>
      <c r="T409" s="158">
        <v>6.5</v>
      </c>
      <c r="U409" s="161">
        <v>25.1</v>
      </c>
      <c r="V409" s="157">
        <v>5.25</v>
      </c>
      <c r="W409" s="155">
        <v>-8</v>
      </c>
      <c r="X409" s="157">
        <v>1</v>
      </c>
      <c r="Y409" s="155">
        <v>10</v>
      </c>
      <c r="Z409" s="157">
        <v>0</v>
      </c>
      <c r="AA409" s="158">
        <v>6.25</v>
      </c>
      <c r="AB409" s="154" t="s">
        <v>215</v>
      </c>
      <c r="AC409" s="157" t="s">
        <v>215</v>
      </c>
      <c r="AD409" s="162" t="s">
        <v>215</v>
      </c>
      <c r="AE409" s="163">
        <v>10.0625</v>
      </c>
      <c r="AF409" s="164">
        <v>10.0625</v>
      </c>
      <c r="AG409" s="253">
        <v>428</v>
      </c>
      <c r="AH409" s="165">
        <v>9.3330000000000002</v>
      </c>
      <c r="AI409" s="164">
        <v>9.3330000000000002</v>
      </c>
      <c r="AJ409" s="254">
        <v>194</v>
      </c>
      <c r="AK409" s="166">
        <v>9.6977499999999992</v>
      </c>
    </row>
    <row r="410" spans="1:37" ht="16.5" customHeight="1" thickBot="1" x14ac:dyDescent="0.35">
      <c r="A410" s="190" t="s">
        <v>216</v>
      </c>
      <c r="B410" s="252">
        <v>22107442</v>
      </c>
      <c r="C410" s="236" t="s">
        <v>929</v>
      </c>
      <c r="D410" s="236" t="s">
        <v>210</v>
      </c>
      <c r="E410" s="155" t="s">
        <v>215</v>
      </c>
      <c r="F410" s="156" t="s">
        <v>215</v>
      </c>
      <c r="G410" s="157" t="s">
        <v>215</v>
      </c>
      <c r="H410" s="158" t="s">
        <v>215</v>
      </c>
      <c r="I410" s="155" t="s">
        <v>215</v>
      </c>
      <c r="J410" s="157" t="s">
        <v>215</v>
      </c>
      <c r="K410" s="155" t="s">
        <v>215</v>
      </c>
      <c r="L410" s="157" t="s">
        <v>215</v>
      </c>
      <c r="M410" s="158" t="s">
        <v>215</v>
      </c>
      <c r="N410" s="155" t="s">
        <v>215</v>
      </c>
      <c r="O410" s="159" t="s">
        <v>215</v>
      </c>
      <c r="P410" s="160">
        <v>0</v>
      </c>
      <c r="Q410" s="157" t="s">
        <v>215</v>
      </c>
      <c r="R410" s="155" t="s">
        <v>215</v>
      </c>
      <c r="S410" s="157" t="s">
        <v>215</v>
      </c>
      <c r="T410" s="158" t="s">
        <v>215</v>
      </c>
      <c r="U410" s="161" t="s">
        <v>215</v>
      </c>
      <c r="V410" s="157" t="s">
        <v>215</v>
      </c>
      <c r="W410" s="155" t="s">
        <v>215</v>
      </c>
      <c r="X410" s="157" t="s">
        <v>215</v>
      </c>
      <c r="Y410" s="155" t="s">
        <v>215</v>
      </c>
      <c r="Z410" s="157" t="s">
        <v>215</v>
      </c>
      <c r="AA410" s="158" t="s">
        <v>215</v>
      </c>
      <c r="AB410" s="154" t="s">
        <v>215</v>
      </c>
      <c r="AC410" s="157" t="s">
        <v>215</v>
      </c>
      <c r="AD410" s="162" t="s">
        <v>215</v>
      </c>
      <c r="AE410" s="163" t="s">
        <v>215</v>
      </c>
      <c r="AF410" s="164" t="s">
        <v>215</v>
      </c>
      <c r="AG410" s="253">
        <v>611</v>
      </c>
      <c r="AH410" s="165">
        <v>8.8889999999999993</v>
      </c>
      <c r="AI410" s="164">
        <v>8.8889999999999993</v>
      </c>
      <c r="AJ410" s="254">
        <v>231</v>
      </c>
      <c r="AK410" s="166">
        <v>8.8889999999999993</v>
      </c>
    </row>
    <row r="411" spans="1:37" ht="16.5" customHeight="1" thickBot="1" x14ac:dyDescent="0.35">
      <c r="A411" s="190" t="s">
        <v>216</v>
      </c>
      <c r="B411" s="252">
        <v>22107449</v>
      </c>
      <c r="C411" s="230" t="s">
        <v>537</v>
      </c>
      <c r="D411" s="230" t="s">
        <v>538</v>
      </c>
      <c r="E411" s="155">
        <v>19</v>
      </c>
      <c r="F411" s="156">
        <v>19</v>
      </c>
      <c r="G411" s="157">
        <v>16</v>
      </c>
      <c r="H411" s="158">
        <v>16</v>
      </c>
      <c r="I411" s="155">
        <v>3.01</v>
      </c>
      <c r="J411" s="157">
        <v>20</v>
      </c>
      <c r="K411" s="155">
        <v>6.48</v>
      </c>
      <c r="L411" s="157">
        <v>13</v>
      </c>
      <c r="M411" s="158">
        <v>16.5</v>
      </c>
      <c r="N411" s="155">
        <v>64</v>
      </c>
      <c r="O411" s="159">
        <v>71</v>
      </c>
      <c r="P411" s="160">
        <v>0.90140845070422537</v>
      </c>
      <c r="Q411" s="157">
        <v>5</v>
      </c>
      <c r="R411" s="155">
        <v>42.4</v>
      </c>
      <c r="S411" s="157">
        <v>3.5</v>
      </c>
      <c r="T411" s="158">
        <v>8.5</v>
      </c>
      <c r="U411" s="174">
        <v>23.35</v>
      </c>
      <c r="V411" s="157">
        <v>6.25</v>
      </c>
      <c r="W411" s="155">
        <v>-6</v>
      </c>
      <c r="X411" s="157">
        <v>1.25</v>
      </c>
      <c r="Y411" s="155">
        <v>7</v>
      </c>
      <c r="Z411" s="157">
        <v>1.5</v>
      </c>
      <c r="AA411" s="158">
        <v>9</v>
      </c>
      <c r="AB411" s="155">
        <v>53.07</v>
      </c>
      <c r="AC411" s="157">
        <v>4</v>
      </c>
      <c r="AD411" s="162">
        <v>4</v>
      </c>
      <c r="AE411" s="163">
        <v>10.8</v>
      </c>
      <c r="AF411" s="164">
        <v>10.8</v>
      </c>
      <c r="AG411" s="253">
        <v>341</v>
      </c>
      <c r="AH411" s="165">
        <v>5.7779999999999996</v>
      </c>
      <c r="AI411" s="164">
        <v>5.7779999999999996</v>
      </c>
      <c r="AJ411" s="254">
        <v>551</v>
      </c>
      <c r="AK411" s="166">
        <v>8.2889999999999997</v>
      </c>
    </row>
    <row r="412" spans="1:37" ht="16.5" customHeight="1" thickBot="1" x14ac:dyDescent="0.35">
      <c r="A412" s="190" t="s">
        <v>216</v>
      </c>
      <c r="B412" s="252">
        <v>22107458</v>
      </c>
      <c r="C412" s="231" t="s">
        <v>1133</v>
      </c>
      <c r="D412" s="231" t="s">
        <v>85</v>
      </c>
      <c r="E412" s="155">
        <v>14</v>
      </c>
      <c r="F412" s="156">
        <v>16.5</v>
      </c>
      <c r="G412" s="157">
        <v>11</v>
      </c>
      <c r="H412" s="158">
        <v>11</v>
      </c>
      <c r="I412" s="155">
        <v>3.34</v>
      </c>
      <c r="J412" s="157">
        <v>15</v>
      </c>
      <c r="K412" s="155">
        <v>7.24</v>
      </c>
      <c r="L412" s="157">
        <v>8</v>
      </c>
      <c r="M412" s="158">
        <v>11.5</v>
      </c>
      <c r="N412" s="155">
        <v>79</v>
      </c>
      <c r="O412" s="159">
        <v>81</v>
      </c>
      <c r="P412" s="160">
        <v>0.97530864197530864</v>
      </c>
      <c r="Q412" s="157">
        <v>5</v>
      </c>
      <c r="R412" s="155">
        <v>35.5</v>
      </c>
      <c r="S412" s="157">
        <v>2</v>
      </c>
      <c r="T412" s="158">
        <v>7</v>
      </c>
      <c r="U412" s="161">
        <v>24.84</v>
      </c>
      <c r="V412" s="157">
        <v>5.5</v>
      </c>
      <c r="W412" s="155">
        <v>-1</v>
      </c>
      <c r="X412" s="157">
        <v>2.25</v>
      </c>
      <c r="Y412" s="155">
        <v>10</v>
      </c>
      <c r="Z412" s="157">
        <v>0</v>
      </c>
      <c r="AA412" s="158">
        <v>7.75</v>
      </c>
      <c r="AB412" s="154">
        <v>37.33</v>
      </c>
      <c r="AC412" s="157">
        <v>12</v>
      </c>
      <c r="AD412" s="162">
        <v>12</v>
      </c>
      <c r="AE412" s="163">
        <v>9.85</v>
      </c>
      <c r="AF412" s="164">
        <v>9.85</v>
      </c>
      <c r="AG412" s="253">
        <v>445</v>
      </c>
      <c r="AH412" s="165">
        <v>10.667</v>
      </c>
      <c r="AI412" s="164">
        <v>10.667</v>
      </c>
      <c r="AJ412" s="254">
        <v>85</v>
      </c>
      <c r="AK412" s="166">
        <v>10.2585</v>
      </c>
    </row>
    <row r="413" spans="1:37" ht="16.5" customHeight="1" thickBot="1" x14ac:dyDescent="0.35">
      <c r="A413" s="190" t="s">
        <v>53</v>
      </c>
      <c r="B413" s="252">
        <v>22107525</v>
      </c>
      <c r="C413" s="228" t="s">
        <v>673</v>
      </c>
      <c r="D413" s="228" t="s">
        <v>674</v>
      </c>
      <c r="E413" s="155" t="s">
        <v>215</v>
      </c>
      <c r="F413" s="156" t="s">
        <v>215</v>
      </c>
      <c r="G413" s="157" t="s">
        <v>215</v>
      </c>
      <c r="H413" s="158" t="s">
        <v>215</v>
      </c>
      <c r="I413" s="155" t="s">
        <v>215</v>
      </c>
      <c r="J413" s="157" t="s">
        <v>215</v>
      </c>
      <c r="K413" s="155" t="s">
        <v>215</v>
      </c>
      <c r="L413" s="157" t="s">
        <v>215</v>
      </c>
      <c r="M413" s="158" t="s">
        <v>215</v>
      </c>
      <c r="N413" s="155" t="s">
        <v>215</v>
      </c>
      <c r="O413" s="159" t="s">
        <v>215</v>
      </c>
      <c r="P413" s="160">
        <v>0</v>
      </c>
      <c r="Q413" s="157" t="s">
        <v>215</v>
      </c>
      <c r="R413" s="155" t="s">
        <v>215</v>
      </c>
      <c r="S413" s="157" t="s">
        <v>215</v>
      </c>
      <c r="T413" s="158" t="s">
        <v>215</v>
      </c>
      <c r="U413" s="161" t="s">
        <v>215</v>
      </c>
      <c r="V413" s="157" t="s">
        <v>215</v>
      </c>
      <c r="W413" s="155" t="s">
        <v>215</v>
      </c>
      <c r="X413" s="157" t="s">
        <v>215</v>
      </c>
      <c r="Y413" s="155" t="s">
        <v>215</v>
      </c>
      <c r="Z413" s="157" t="s">
        <v>215</v>
      </c>
      <c r="AA413" s="158" t="s">
        <v>215</v>
      </c>
      <c r="AB413" s="154" t="s">
        <v>215</v>
      </c>
      <c r="AC413" s="157" t="s">
        <v>215</v>
      </c>
      <c r="AD413" s="162" t="s">
        <v>215</v>
      </c>
      <c r="AE413" s="163" t="s">
        <v>215</v>
      </c>
      <c r="AF413" s="164" t="s">
        <v>215</v>
      </c>
      <c r="AG413" s="253">
        <v>611</v>
      </c>
      <c r="AH413" s="165">
        <v>6.6669999999999998</v>
      </c>
      <c r="AI413" s="164">
        <v>6.6669999999999998</v>
      </c>
      <c r="AJ413" s="254">
        <v>483</v>
      </c>
      <c r="AK413" s="166">
        <v>6.6669999999999998</v>
      </c>
    </row>
    <row r="414" spans="1:37" ht="16.5" customHeight="1" thickBot="1" x14ac:dyDescent="0.35">
      <c r="A414" s="190" t="s">
        <v>216</v>
      </c>
      <c r="B414" s="252">
        <v>22107539</v>
      </c>
      <c r="C414" s="235" t="s">
        <v>1127</v>
      </c>
      <c r="D414" s="235" t="s">
        <v>86</v>
      </c>
      <c r="E414" s="155">
        <v>16</v>
      </c>
      <c r="F414" s="156">
        <v>17.5</v>
      </c>
      <c r="G414" s="157">
        <v>13</v>
      </c>
      <c r="H414" s="158">
        <v>13</v>
      </c>
      <c r="I414" s="155">
        <v>3.02</v>
      </c>
      <c r="J414" s="157">
        <v>20</v>
      </c>
      <c r="K414" s="155">
        <v>6.62</v>
      </c>
      <c r="L414" s="157">
        <v>12</v>
      </c>
      <c r="M414" s="158">
        <v>16</v>
      </c>
      <c r="N414" s="155">
        <v>76</v>
      </c>
      <c r="O414" s="159">
        <v>76</v>
      </c>
      <c r="P414" s="160">
        <v>1</v>
      </c>
      <c r="Q414" s="157">
        <v>5.5</v>
      </c>
      <c r="R414" s="155">
        <v>47.4</v>
      </c>
      <c r="S414" s="157">
        <v>5</v>
      </c>
      <c r="T414" s="158">
        <v>10.5</v>
      </c>
      <c r="U414" s="161">
        <v>24.56</v>
      </c>
      <c r="V414" s="157">
        <v>5.5</v>
      </c>
      <c r="W414" s="155">
        <v>-26</v>
      </c>
      <c r="X414" s="157">
        <v>0</v>
      </c>
      <c r="Y414" s="155">
        <v>7</v>
      </c>
      <c r="Z414" s="157">
        <v>1.5</v>
      </c>
      <c r="AA414" s="158">
        <v>7</v>
      </c>
      <c r="AB414" s="154" t="s">
        <v>157</v>
      </c>
      <c r="AC414" s="157">
        <v>0</v>
      </c>
      <c r="AD414" s="162">
        <v>0</v>
      </c>
      <c r="AE414" s="163">
        <v>9.3000000000000007</v>
      </c>
      <c r="AF414" s="164">
        <v>9.3000000000000007</v>
      </c>
      <c r="AG414" s="253">
        <v>492</v>
      </c>
      <c r="AH414" s="165">
        <v>7.556</v>
      </c>
      <c r="AI414" s="164">
        <v>7.556</v>
      </c>
      <c r="AJ414" s="254">
        <v>384</v>
      </c>
      <c r="AK414" s="166">
        <v>8.4280000000000008</v>
      </c>
    </row>
    <row r="415" spans="1:37" ht="16.5" customHeight="1" thickBot="1" x14ac:dyDescent="0.35">
      <c r="A415" s="190" t="s">
        <v>216</v>
      </c>
      <c r="B415" s="252">
        <v>22107550</v>
      </c>
      <c r="C415" s="230" t="s">
        <v>901</v>
      </c>
      <c r="D415" s="230" t="s">
        <v>144</v>
      </c>
      <c r="E415" s="155">
        <v>21</v>
      </c>
      <c r="F415" s="156">
        <v>20</v>
      </c>
      <c r="G415" s="157">
        <v>18</v>
      </c>
      <c r="H415" s="158">
        <v>18</v>
      </c>
      <c r="I415" s="155">
        <v>3.18</v>
      </c>
      <c r="J415" s="157">
        <v>17</v>
      </c>
      <c r="K415" s="155">
        <v>6.74</v>
      </c>
      <c r="L415" s="157">
        <v>12</v>
      </c>
      <c r="M415" s="158">
        <v>14.5</v>
      </c>
      <c r="N415" s="155">
        <v>64</v>
      </c>
      <c r="O415" s="159">
        <v>68</v>
      </c>
      <c r="P415" s="160">
        <v>0.94117647058823528</v>
      </c>
      <c r="Q415" s="157">
        <v>5</v>
      </c>
      <c r="R415" s="155">
        <v>43.5</v>
      </c>
      <c r="S415" s="157">
        <v>4</v>
      </c>
      <c r="T415" s="158">
        <v>9</v>
      </c>
      <c r="U415" s="161">
        <v>24.5</v>
      </c>
      <c r="V415" s="157">
        <v>5.5</v>
      </c>
      <c r="W415" s="155">
        <v>-4</v>
      </c>
      <c r="X415" s="157">
        <v>1.5</v>
      </c>
      <c r="Y415" s="155">
        <v>9</v>
      </c>
      <c r="Z415" s="157">
        <v>0.5</v>
      </c>
      <c r="AA415" s="158">
        <v>7.5</v>
      </c>
      <c r="AB415" s="154">
        <v>35.159999999999997</v>
      </c>
      <c r="AC415" s="157">
        <v>13</v>
      </c>
      <c r="AD415" s="162">
        <v>13</v>
      </c>
      <c r="AE415" s="163">
        <v>12.4</v>
      </c>
      <c r="AF415" s="164">
        <v>12.4</v>
      </c>
      <c r="AG415" s="253">
        <v>140</v>
      </c>
      <c r="AH415" s="165">
        <v>9.7780000000000005</v>
      </c>
      <c r="AI415" s="164">
        <v>9.7780000000000005</v>
      </c>
      <c r="AJ415" s="254">
        <v>162</v>
      </c>
      <c r="AK415" s="166">
        <v>11.089</v>
      </c>
    </row>
    <row r="416" spans="1:37" ht="16.5" customHeight="1" thickBot="1" x14ac:dyDescent="0.35">
      <c r="A416" s="190" t="s">
        <v>216</v>
      </c>
      <c r="B416" s="252">
        <v>22107598</v>
      </c>
      <c r="C416" s="228" t="s">
        <v>393</v>
      </c>
      <c r="D416" s="228" t="s">
        <v>31</v>
      </c>
      <c r="E416" s="155" t="s">
        <v>157</v>
      </c>
      <c r="F416" s="156" t="s">
        <v>157</v>
      </c>
      <c r="G416" s="157">
        <v>0</v>
      </c>
      <c r="H416" s="158">
        <v>0</v>
      </c>
      <c r="I416" s="155" t="s">
        <v>157</v>
      </c>
      <c r="J416" s="157">
        <v>0</v>
      </c>
      <c r="K416" s="155" t="s">
        <v>157</v>
      </c>
      <c r="L416" s="157">
        <v>0</v>
      </c>
      <c r="M416" s="158">
        <v>0</v>
      </c>
      <c r="N416" s="155" t="s">
        <v>157</v>
      </c>
      <c r="O416" s="159" t="s">
        <v>157</v>
      </c>
      <c r="P416" s="160" t="s">
        <v>480</v>
      </c>
      <c r="Q416" s="157">
        <v>0</v>
      </c>
      <c r="R416" s="155" t="s">
        <v>157</v>
      </c>
      <c r="S416" s="157">
        <v>0</v>
      </c>
      <c r="T416" s="158">
        <v>0</v>
      </c>
      <c r="U416" s="161" t="s">
        <v>157</v>
      </c>
      <c r="V416" s="157">
        <v>0</v>
      </c>
      <c r="W416" s="155" t="s">
        <v>157</v>
      </c>
      <c r="X416" s="157">
        <v>0</v>
      </c>
      <c r="Y416" s="155" t="s">
        <v>157</v>
      </c>
      <c r="Z416" s="157">
        <v>0</v>
      </c>
      <c r="AA416" s="158">
        <v>0</v>
      </c>
      <c r="AB416" s="154" t="s">
        <v>157</v>
      </c>
      <c r="AC416" s="157">
        <v>0</v>
      </c>
      <c r="AD416" s="162">
        <v>0</v>
      </c>
      <c r="AE416" s="163">
        <v>0</v>
      </c>
      <c r="AF416" s="164">
        <v>0</v>
      </c>
      <c r="AG416" s="253">
        <v>621</v>
      </c>
      <c r="AH416" s="165" t="s">
        <v>157</v>
      </c>
      <c r="AI416" s="164" t="s">
        <v>157</v>
      </c>
      <c r="AJ416" s="254">
        <v>599</v>
      </c>
      <c r="AK416" s="166" t="s">
        <v>481</v>
      </c>
    </row>
    <row r="417" spans="1:37" ht="16.5" customHeight="1" thickBot="1" x14ac:dyDescent="0.35">
      <c r="A417" s="190" t="s">
        <v>216</v>
      </c>
      <c r="B417" s="252">
        <v>22107599</v>
      </c>
      <c r="C417" s="228" t="s">
        <v>550</v>
      </c>
      <c r="D417" s="228" t="s">
        <v>126</v>
      </c>
      <c r="E417" s="155">
        <v>18</v>
      </c>
      <c r="F417" s="156">
        <v>18.5</v>
      </c>
      <c r="G417" s="157">
        <v>15</v>
      </c>
      <c r="H417" s="158">
        <v>15</v>
      </c>
      <c r="I417" s="155">
        <v>3.1</v>
      </c>
      <c r="J417" s="157">
        <v>19</v>
      </c>
      <c r="K417" s="155">
        <v>6.52</v>
      </c>
      <c r="L417" s="157">
        <v>13</v>
      </c>
      <c r="M417" s="158">
        <v>16</v>
      </c>
      <c r="N417" s="155">
        <v>53</v>
      </c>
      <c r="O417" s="159">
        <v>64</v>
      </c>
      <c r="P417" s="160">
        <v>0.828125</v>
      </c>
      <c r="Q417" s="157">
        <v>4.5</v>
      </c>
      <c r="R417" s="155">
        <v>46.7</v>
      </c>
      <c r="S417" s="157">
        <v>4.5</v>
      </c>
      <c r="T417" s="158">
        <v>9</v>
      </c>
      <c r="U417" s="161">
        <v>24.7</v>
      </c>
      <c r="V417" s="157">
        <v>5.5</v>
      </c>
      <c r="W417" s="155">
        <v>-15</v>
      </c>
      <c r="X417" s="157">
        <v>0.25</v>
      </c>
      <c r="Y417" s="155">
        <v>10</v>
      </c>
      <c r="Z417" s="157">
        <v>0</v>
      </c>
      <c r="AA417" s="158">
        <v>5.75</v>
      </c>
      <c r="AB417" s="154">
        <v>35.4</v>
      </c>
      <c r="AC417" s="157">
        <v>13</v>
      </c>
      <c r="AD417" s="162">
        <v>13</v>
      </c>
      <c r="AE417" s="163">
        <v>11.75</v>
      </c>
      <c r="AF417" s="164">
        <v>11.75</v>
      </c>
      <c r="AG417" s="253">
        <v>230</v>
      </c>
      <c r="AH417" s="165">
        <v>10.222</v>
      </c>
      <c r="AI417" s="164">
        <v>10.222</v>
      </c>
      <c r="AJ417" s="254">
        <v>123</v>
      </c>
      <c r="AK417" s="166">
        <v>10.986000000000001</v>
      </c>
    </row>
    <row r="418" spans="1:37" ht="16.5" customHeight="1" thickBot="1" x14ac:dyDescent="0.35">
      <c r="A418" s="190" t="s">
        <v>216</v>
      </c>
      <c r="B418" s="252">
        <v>22107611</v>
      </c>
      <c r="C418" s="229" t="s">
        <v>520</v>
      </c>
      <c r="D418" s="229" t="s">
        <v>521</v>
      </c>
      <c r="E418" s="155">
        <v>20</v>
      </c>
      <c r="F418" s="156">
        <v>19.5</v>
      </c>
      <c r="G418" s="157">
        <v>17</v>
      </c>
      <c r="H418" s="158">
        <v>17</v>
      </c>
      <c r="I418" s="155">
        <v>2.84</v>
      </c>
      <c r="J418" s="157">
        <v>20</v>
      </c>
      <c r="K418" s="155">
        <v>6.17</v>
      </c>
      <c r="L418" s="157">
        <v>16</v>
      </c>
      <c r="M418" s="158">
        <v>18</v>
      </c>
      <c r="N418" s="155">
        <v>70</v>
      </c>
      <c r="O418" s="159">
        <v>69</v>
      </c>
      <c r="P418" s="160">
        <v>1.0144927536231885</v>
      </c>
      <c r="Q418" s="157">
        <v>5.5</v>
      </c>
      <c r="R418" s="155">
        <v>44.9</v>
      </c>
      <c r="S418" s="157">
        <v>4</v>
      </c>
      <c r="T418" s="158">
        <v>9.5</v>
      </c>
      <c r="U418" s="161">
        <v>24.5</v>
      </c>
      <c r="V418" s="157">
        <v>5.5</v>
      </c>
      <c r="W418" s="155">
        <v>-24</v>
      </c>
      <c r="X418" s="157">
        <v>0</v>
      </c>
      <c r="Y418" s="155">
        <v>6</v>
      </c>
      <c r="Z418" s="157">
        <v>2</v>
      </c>
      <c r="AA418" s="158">
        <v>7.5</v>
      </c>
      <c r="AB418" s="154">
        <v>93.44</v>
      </c>
      <c r="AC418" s="157">
        <v>1</v>
      </c>
      <c r="AD418" s="162">
        <v>1</v>
      </c>
      <c r="AE418" s="163">
        <v>10.6</v>
      </c>
      <c r="AF418" s="164">
        <v>10.6</v>
      </c>
      <c r="AG418" s="253">
        <v>363</v>
      </c>
      <c r="AH418" s="165">
        <v>6.6669999999999998</v>
      </c>
      <c r="AI418" s="164">
        <v>6.6669999999999998</v>
      </c>
      <c r="AJ418" s="254">
        <v>483</v>
      </c>
      <c r="AK418" s="166">
        <v>8.6334999999999997</v>
      </c>
    </row>
    <row r="419" spans="1:37" ht="16.5" customHeight="1" thickBot="1" x14ac:dyDescent="0.35">
      <c r="A419" s="190" t="s">
        <v>216</v>
      </c>
      <c r="B419" s="252">
        <v>22107617</v>
      </c>
      <c r="C419" s="233" t="s">
        <v>738</v>
      </c>
      <c r="D419" s="233" t="s">
        <v>260</v>
      </c>
      <c r="E419" s="155">
        <v>14</v>
      </c>
      <c r="F419" s="156">
        <v>16.5</v>
      </c>
      <c r="G419" s="157">
        <v>11</v>
      </c>
      <c r="H419" s="158">
        <v>11</v>
      </c>
      <c r="I419" s="155">
        <v>3.43</v>
      </c>
      <c r="J419" s="157">
        <v>13</v>
      </c>
      <c r="K419" s="155">
        <v>7.39</v>
      </c>
      <c r="L419" s="157">
        <v>7</v>
      </c>
      <c r="M419" s="158">
        <v>10</v>
      </c>
      <c r="N419" s="155">
        <v>43.5</v>
      </c>
      <c r="O419" s="159">
        <v>64</v>
      </c>
      <c r="P419" s="160">
        <v>0.6796875</v>
      </c>
      <c r="Q419" s="157">
        <v>3.5</v>
      </c>
      <c r="R419" s="155">
        <v>33.9</v>
      </c>
      <c r="S419" s="157">
        <v>1.5</v>
      </c>
      <c r="T419" s="158">
        <v>5</v>
      </c>
      <c r="U419" s="161">
        <v>25.45</v>
      </c>
      <c r="V419" s="157">
        <v>5.25</v>
      </c>
      <c r="W419" s="155">
        <v>-37</v>
      </c>
      <c r="X419" s="157">
        <v>0</v>
      </c>
      <c r="Y419" s="155">
        <v>10</v>
      </c>
      <c r="Z419" s="157">
        <v>0</v>
      </c>
      <c r="AA419" s="158">
        <v>5.25</v>
      </c>
      <c r="AB419" s="154">
        <v>40.71</v>
      </c>
      <c r="AC419" s="157">
        <v>10</v>
      </c>
      <c r="AD419" s="162">
        <v>10</v>
      </c>
      <c r="AE419" s="163">
        <v>8.25</v>
      </c>
      <c r="AF419" s="164">
        <v>8.25</v>
      </c>
      <c r="AG419" s="253">
        <v>548</v>
      </c>
      <c r="AH419" s="165">
        <v>8.8889999999999993</v>
      </c>
      <c r="AI419" s="164">
        <v>8.8889999999999993</v>
      </c>
      <c r="AJ419" s="254">
        <v>231</v>
      </c>
      <c r="AK419" s="166">
        <v>8.5694999999999997</v>
      </c>
    </row>
    <row r="420" spans="1:37" ht="16.5" customHeight="1" thickBot="1" x14ac:dyDescent="0.35">
      <c r="A420" s="190" t="s">
        <v>216</v>
      </c>
      <c r="B420" s="252">
        <v>22107627</v>
      </c>
      <c r="C420" s="228" t="s">
        <v>1072</v>
      </c>
      <c r="D420" s="228" t="s">
        <v>605</v>
      </c>
      <c r="E420" s="155">
        <v>18</v>
      </c>
      <c r="F420" s="156">
        <v>18.5</v>
      </c>
      <c r="G420" s="157">
        <v>15</v>
      </c>
      <c r="H420" s="158">
        <v>15</v>
      </c>
      <c r="I420" s="155">
        <v>3.09</v>
      </c>
      <c r="J420" s="157">
        <v>19</v>
      </c>
      <c r="K420" s="155">
        <v>6.63</v>
      </c>
      <c r="L420" s="157">
        <v>12</v>
      </c>
      <c r="M420" s="158">
        <v>15.5</v>
      </c>
      <c r="N420" s="159">
        <v>81</v>
      </c>
      <c r="O420" s="159">
        <v>62</v>
      </c>
      <c r="P420" s="160">
        <v>1.3064516129032258</v>
      </c>
      <c r="Q420" s="157">
        <v>7</v>
      </c>
      <c r="R420" s="155">
        <v>55.7</v>
      </c>
      <c r="S420" s="157">
        <v>7</v>
      </c>
      <c r="T420" s="158">
        <v>14</v>
      </c>
      <c r="U420" s="161">
        <v>22.15</v>
      </c>
      <c r="V420" s="157">
        <v>6.75</v>
      </c>
      <c r="W420" s="155">
        <v>7</v>
      </c>
      <c r="X420" s="157">
        <v>3.75</v>
      </c>
      <c r="Y420" s="155">
        <v>6</v>
      </c>
      <c r="Z420" s="157">
        <v>2</v>
      </c>
      <c r="AA420" s="158">
        <v>12.5</v>
      </c>
      <c r="AB420" s="154">
        <v>37.28</v>
      </c>
      <c r="AC420" s="157">
        <v>12</v>
      </c>
      <c r="AD420" s="162">
        <v>12</v>
      </c>
      <c r="AE420" s="163">
        <v>13.8</v>
      </c>
      <c r="AF420" s="164">
        <v>13.8</v>
      </c>
      <c r="AG420" s="253">
        <v>33</v>
      </c>
      <c r="AH420" s="165">
        <v>8.8889999999999993</v>
      </c>
      <c r="AI420" s="164">
        <v>8.8889999999999993</v>
      </c>
      <c r="AJ420" s="254">
        <v>231</v>
      </c>
      <c r="AK420" s="166">
        <v>11.3445</v>
      </c>
    </row>
    <row r="421" spans="1:37" ht="16.5" customHeight="1" thickBot="1" x14ac:dyDescent="0.35">
      <c r="A421" s="190" t="s">
        <v>216</v>
      </c>
      <c r="B421" s="252">
        <v>22107637</v>
      </c>
      <c r="C421" s="232" t="s">
        <v>1131</v>
      </c>
      <c r="D421" s="232" t="s">
        <v>126</v>
      </c>
      <c r="E421" s="155">
        <v>15</v>
      </c>
      <c r="F421" s="156">
        <v>17</v>
      </c>
      <c r="G421" s="157">
        <v>12</v>
      </c>
      <c r="H421" s="158">
        <v>12</v>
      </c>
      <c r="I421" s="155">
        <v>3.07</v>
      </c>
      <c r="J421" s="157">
        <v>19</v>
      </c>
      <c r="K421" s="155">
        <v>6.63</v>
      </c>
      <c r="L421" s="157">
        <v>12</v>
      </c>
      <c r="M421" s="158">
        <v>15.5</v>
      </c>
      <c r="N421" s="155">
        <v>41</v>
      </c>
      <c r="O421" s="159">
        <v>70</v>
      </c>
      <c r="P421" s="160">
        <v>0.58571428571428574</v>
      </c>
      <c r="Q421" s="157">
        <v>3</v>
      </c>
      <c r="R421" s="155">
        <v>44.6</v>
      </c>
      <c r="S421" s="157">
        <v>4</v>
      </c>
      <c r="T421" s="158">
        <v>7</v>
      </c>
      <c r="U421" s="161">
        <v>24.1</v>
      </c>
      <c r="V421" s="157">
        <v>5.75</v>
      </c>
      <c r="W421" s="155">
        <v>0</v>
      </c>
      <c r="X421" s="157">
        <v>2.5</v>
      </c>
      <c r="Y421" s="155">
        <v>9</v>
      </c>
      <c r="Z421" s="157">
        <v>0.5</v>
      </c>
      <c r="AA421" s="158">
        <v>8.75</v>
      </c>
      <c r="AB421" s="154">
        <v>40.72</v>
      </c>
      <c r="AC421" s="157">
        <v>10</v>
      </c>
      <c r="AD421" s="162">
        <v>10</v>
      </c>
      <c r="AE421" s="163">
        <v>10.65</v>
      </c>
      <c r="AF421" s="164">
        <v>10.65</v>
      </c>
      <c r="AG421" s="253">
        <v>359</v>
      </c>
      <c r="AH421" s="165">
        <v>11.111000000000001</v>
      </c>
      <c r="AI421" s="164">
        <v>11.111000000000001</v>
      </c>
      <c r="AJ421" s="254">
        <v>62</v>
      </c>
      <c r="AK421" s="166">
        <v>10.880500000000001</v>
      </c>
    </row>
    <row r="422" spans="1:37" ht="16.5" customHeight="1" thickBot="1" x14ac:dyDescent="0.35">
      <c r="A422" s="190" t="s">
        <v>216</v>
      </c>
      <c r="B422" s="252">
        <v>22107652</v>
      </c>
      <c r="C422" s="230" t="s">
        <v>1049</v>
      </c>
      <c r="D422" s="230" t="s">
        <v>1050</v>
      </c>
      <c r="E422" s="155">
        <v>15</v>
      </c>
      <c r="F422" s="156">
        <v>17</v>
      </c>
      <c r="G422" s="157">
        <v>12</v>
      </c>
      <c r="H422" s="158">
        <v>12</v>
      </c>
      <c r="I422" s="155">
        <v>3.21</v>
      </c>
      <c r="J422" s="157">
        <v>17</v>
      </c>
      <c r="K422" s="155">
        <v>6.88</v>
      </c>
      <c r="L422" s="157">
        <v>11</v>
      </c>
      <c r="M422" s="158">
        <v>14</v>
      </c>
      <c r="N422" s="155">
        <v>50</v>
      </c>
      <c r="O422" s="159">
        <v>78</v>
      </c>
      <c r="P422" s="160">
        <v>0.64102564102564108</v>
      </c>
      <c r="Q422" s="157">
        <v>3.5</v>
      </c>
      <c r="R422" s="155">
        <v>39.5</v>
      </c>
      <c r="S422" s="157">
        <v>3</v>
      </c>
      <c r="T422" s="158">
        <v>6.5</v>
      </c>
      <c r="U422" s="161">
        <v>23.95</v>
      </c>
      <c r="V422" s="157">
        <v>6</v>
      </c>
      <c r="W422" s="155">
        <v>-36</v>
      </c>
      <c r="X422" s="157">
        <v>0</v>
      </c>
      <c r="Y422" s="155">
        <v>8</v>
      </c>
      <c r="Z422" s="157">
        <v>1</v>
      </c>
      <c r="AA422" s="158">
        <v>7</v>
      </c>
      <c r="AB422" s="154">
        <v>30.31</v>
      </c>
      <c r="AC422" s="157">
        <v>16</v>
      </c>
      <c r="AD422" s="162">
        <v>16</v>
      </c>
      <c r="AE422" s="163">
        <v>11.1</v>
      </c>
      <c r="AF422" s="164">
        <v>11.1</v>
      </c>
      <c r="AG422" s="253">
        <v>309</v>
      </c>
      <c r="AH422" s="165">
        <v>9.3330000000000002</v>
      </c>
      <c r="AI422" s="164">
        <v>9.3330000000000002</v>
      </c>
      <c r="AJ422" s="254">
        <v>194</v>
      </c>
      <c r="AK422" s="166">
        <v>10.2165</v>
      </c>
    </row>
    <row r="423" spans="1:37" ht="16.5" customHeight="1" thickBot="1" x14ac:dyDescent="0.35">
      <c r="A423" s="190" t="s">
        <v>216</v>
      </c>
      <c r="B423" s="252">
        <v>22107659</v>
      </c>
      <c r="C423" s="236" t="s">
        <v>711</v>
      </c>
      <c r="D423" s="236" t="s">
        <v>85</v>
      </c>
      <c r="E423" s="155">
        <v>18</v>
      </c>
      <c r="F423" s="156">
        <v>18.5</v>
      </c>
      <c r="G423" s="157">
        <v>15</v>
      </c>
      <c r="H423" s="158">
        <v>15</v>
      </c>
      <c r="I423" s="155">
        <v>3.07</v>
      </c>
      <c r="J423" s="157">
        <v>19</v>
      </c>
      <c r="K423" s="155">
        <v>6.54</v>
      </c>
      <c r="L423" s="157">
        <v>13</v>
      </c>
      <c r="M423" s="158">
        <v>16</v>
      </c>
      <c r="N423" s="155">
        <v>64</v>
      </c>
      <c r="O423" s="159">
        <v>65</v>
      </c>
      <c r="P423" s="160">
        <v>0.98461538461538467</v>
      </c>
      <c r="Q423" s="157">
        <v>5</v>
      </c>
      <c r="R423" s="155">
        <v>57.4</v>
      </c>
      <c r="S423" s="157">
        <v>7.5</v>
      </c>
      <c r="T423" s="158">
        <v>12.5</v>
      </c>
      <c r="U423" s="161">
        <v>23.6</v>
      </c>
      <c r="V423" s="157">
        <v>6</v>
      </c>
      <c r="W423" s="155">
        <v>4</v>
      </c>
      <c r="X423" s="157">
        <v>3.25</v>
      </c>
      <c r="Y423" s="155">
        <v>10</v>
      </c>
      <c r="Z423" s="157">
        <v>0</v>
      </c>
      <c r="AA423" s="158">
        <v>9.25</v>
      </c>
      <c r="AB423" s="154">
        <v>56.18</v>
      </c>
      <c r="AC423" s="157">
        <v>3</v>
      </c>
      <c r="AD423" s="162">
        <v>3</v>
      </c>
      <c r="AE423" s="163">
        <v>11.15</v>
      </c>
      <c r="AF423" s="164">
        <v>11.15</v>
      </c>
      <c r="AG423" s="253">
        <v>300</v>
      </c>
      <c r="AH423" s="165">
        <v>5.7779999999999996</v>
      </c>
      <c r="AI423" s="164">
        <v>5.7779999999999996</v>
      </c>
      <c r="AJ423" s="254">
        <v>551</v>
      </c>
      <c r="AK423" s="166">
        <v>8.4640000000000004</v>
      </c>
    </row>
    <row r="424" spans="1:37" ht="16.5" customHeight="1" thickBot="1" x14ac:dyDescent="0.35">
      <c r="A424" s="190" t="s">
        <v>216</v>
      </c>
      <c r="B424" s="252">
        <v>22107678</v>
      </c>
      <c r="C424" s="233" t="s">
        <v>1098</v>
      </c>
      <c r="D424" s="233" t="s">
        <v>98</v>
      </c>
      <c r="E424" s="155">
        <v>15</v>
      </c>
      <c r="F424" s="156">
        <v>17</v>
      </c>
      <c r="G424" s="157">
        <v>12</v>
      </c>
      <c r="H424" s="158">
        <v>12</v>
      </c>
      <c r="I424" s="155">
        <v>3.09</v>
      </c>
      <c r="J424" s="157">
        <v>19</v>
      </c>
      <c r="K424" s="155">
        <v>6.53</v>
      </c>
      <c r="L424" s="157">
        <v>13</v>
      </c>
      <c r="M424" s="158">
        <v>16</v>
      </c>
      <c r="N424" s="155">
        <v>50</v>
      </c>
      <c r="O424" s="159">
        <v>76</v>
      </c>
      <c r="P424" s="160">
        <v>0.65789473684210531</v>
      </c>
      <c r="Q424" s="157">
        <v>3.5</v>
      </c>
      <c r="R424" s="155">
        <v>50.1</v>
      </c>
      <c r="S424" s="157">
        <v>5.5</v>
      </c>
      <c r="T424" s="158">
        <v>9</v>
      </c>
      <c r="U424" s="161">
        <v>23.67</v>
      </c>
      <c r="V424" s="157">
        <v>6</v>
      </c>
      <c r="W424" s="155">
        <v>-6</v>
      </c>
      <c r="X424" s="157">
        <v>1.25</v>
      </c>
      <c r="Y424" s="155">
        <v>4</v>
      </c>
      <c r="Z424" s="157">
        <v>3</v>
      </c>
      <c r="AA424" s="158">
        <v>10.25</v>
      </c>
      <c r="AB424" s="154">
        <v>34.630000000000003</v>
      </c>
      <c r="AC424" s="157">
        <v>13</v>
      </c>
      <c r="AD424" s="162">
        <v>13</v>
      </c>
      <c r="AE424" s="163">
        <v>12.05</v>
      </c>
      <c r="AF424" s="164">
        <v>12.05</v>
      </c>
      <c r="AG424" s="253">
        <v>186</v>
      </c>
      <c r="AH424" s="165">
        <v>8.4440000000000008</v>
      </c>
      <c r="AI424" s="164">
        <v>8.4440000000000008</v>
      </c>
      <c r="AJ424" s="254">
        <v>274</v>
      </c>
      <c r="AK424" s="166">
        <v>10.247</v>
      </c>
    </row>
    <row r="425" spans="1:37" ht="16.5" customHeight="1" thickBot="1" x14ac:dyDescent="0.35">
      <c r="A425" s="190" t="s">
        <v>216</v>
      </c>
      <c r="B425" s="252">
        <v>22107703</v>
      </c>
      <c r="C425" s="228" t="s">
        <v>987</v>
      </c>
      <c r="D425" s="228" t="s">
        <v>88</v>
      </c>
      <c r="E425" s="155">
        <v>20</v>
      </c>
      <c r="F425" s="156">
        <v>19.5</v>
      </c>
      <c r="G425" s="157">
        <v>17</v>
      </c>
      <c r="H425" s="158">
        <v>17</v>
      </c>
      <c r="I425" s="155">
        <v>3.14</v>
      </c>
      <c r="J425" s="157">
        <v>18</v>
      </c>
      <c r="K425" s="155">
        <v>6.69</v>
      </c>
      <c r="L425" s="157">
        <v>12</v>
      </c>
      <c r="M425" s="158">
        <v>15</v>
      </c>
      <c r="N425" s="155">
        <v>53</v>
      </c>
      <c r="O425" s="159">
        <v>60</v>
      </c>
      <c r="P425" s="160">
        <v>0.8833333333333333</v>
      </c>
      <c r="Q425" s="157">
        <v>4.5</v>
      </c>
      <c r="R425" s="155">
        <v>41.4</v>
      </c>
      <c r="S425" s="157">
        <v>3.5</v>
      </c>
      <c r="T425" s="158">
        <v>8</v>
      </c>
      <c r="U425" s="161">
        <v>23.75</v>
      </c>
      <c r="V425" s="157">
        <v>6</v>
      </c>
      <c r="W425" s="155">
        <v>-5</v>
      </c>
      <c r="X425" s="157">
        <v>1.5</v>
      </c>
      <c r="Y425" s="155">
        <v>3</v>
      </c>
      <c r="Z425" s="157">
        <v>3.5</v>
      </c>
      <c r="AA425" s="158">
        <v>11</v>
      </c>
      <c r="AB425" s="154">
        <v>40.79</v>
      </c>
      <c r="AC425" s="157">
        <v>10</v>
      </c>
      <c r="AD425" s="162">
        <v>10</v>
      </c>
      <c r="AE425" s="163">
        <v>12.2</v>
      </c>
      <c r="AF425" s="164">
        <v>12.2</v>
      </c>
      <c r="AG425" s="253">
        <v>164</v>
      </c>
      <c r="AH425" s="165">
        <v>7.556</v>
      </c>
      <c r="AI425" s="164">
        <v>7.556</v>
      </c>
      <c r="AJ425" s="254">
        <v>384</v>
      </c>
      <c r="AK425" s="166">
        <v>9.8780000000000001</v>
      </c>
    </row>
    <row r="426" spans="1:37" ht="16.5" customHeight="1" thickBot="1" x14ac:dyDescent="0.35">
      <c r="A426" s="190" t="s">
        <v>53</v>
      </c>
      <c r="B426" s="252">
        <v>22107813</v>
      </c>
      <c r="C426" s="230" t="s">
        <v>763</v>
      </c>
      <c r="D426" s="230" t="s">
        <v>115</v>
      </c>
      <c r="E426" s="155">
        <v>11</v>
      </c>
      <c r="F426" s="156">
        <v>15</v>
      </c>
      <c r="G426" s="157">
        <v>11</v>
      </c>
      <c r="H426" s="158">
        <v>11</v>
      </c>
      <c r="I426" s="155">
        <v>3.67</v>
      </c>
      <c r="J426" s="157">
        <v>14</v>
      </c>
      <c r="K426" s="155">
        <v>8.11</v>
      </c>
      <c r="L426" s="157">
        <v>8</v>
      </c>
      <c r="M426" s="158">
        <v>11</v>
      </c>
      <c r="N426" s="155">
        <v>27.5</v>
      </c>
      <c r="O426" s="159">
        <v>58</v>
      </c>
      <c r="P426" s="160">
        <v>0.47413793103448276</v>
      </c>
      <c r="Q426" s="157">
        <v>4.5</v>
      </c>
      <c r="R426" s="155">
        <v>21.7</v>
      </c>
      <c r="S426" s="157">
        <v>2.5</v>
      </c>
      <c r="T426" s="158">
        <v>7</v>
      </c>
      <c r="U426" s="161">
        <v>29.75</v>
      </c>
      <c r="V426" s="157">
        <v>4</v>
      </c>
      <c r="W426" s="155">
        <v>-3</v>
      </c>
      <c r="X426" s="157">
        <v>1.75</v>
      </c>
      <c r="Y426" s="155">
        <v>10</v>
      </c>
      <c r="Z426" s="157">
        <v>0</v>
      </c>
      <c r="AA426" s="158">
        <v>5.75</v>
      </c>
      <c r="AB426" s="154" t="s">
        <v>215</v>
      </c>
      <c r="AC426" s="157" t="s">
        <v>215</v>
      </c>
      <c r="AD426" s="162" t="s">
        <v>215</v>
      </c>
      <c r="AE426" s="163">
        <v>8.6875</v>
      </c>
      <c r="AF426" s="164">
        <v>8.6875</v>
      </c>
      <c r="AG426" s="253">
        <v>530</v>
      </c>
      <c r="AH426" s="165">
        <v>5.7779999999999996</v>
      </c>
      <c r="AI426" s="164">
        <v>5.7779999999999996</v>
      </c>
      <c r="AJ426" s="254">
        <v>551</v>
      </c>
      <c r="AK426" s="166">
        <v>7.2327499999999993</v>
      </c>
    </row>
    <row r="427" spans="1:37" ht="16.5" customHeight="1" thickBot="1" x14ac:dyDescent="0.35">
      <c r="A427" s="190" t="s">
        <v>53</v>
      </c>
      <c r="B427" s="252">
        <v>22107838</v>
      </c>
      <c r="C427" s="230" t="s">
        <v>719</v>
      </c>
      <c r="D427" s="230" t="s">
        <v>720</v>
      </c>
      <c r="E427" s="155">
        <v>14</v>
      </c>
      <c r="F427" s="156">
        <v>16.5</v>
      </c>
      <c r="G427" s="157">
        <v>14</v>
      </c>
      <c r="H427" s="158">
        <v>14</v>
      </c>
      <c r="I427" s="155">
        <v>3.44</v>
      </c>
      <c r="J427" s="157">
        <v>17</v>
      </c>
      <c r="K427" s="155">
        <v>7.56</v>
      </c>
      <c r="L427" s="157">
        <v>12</v>
      </c>
      <c r="M427" s="158">
        <v>14.5</v>
      </c>
      <c r="N427" s="155">
        <v>41</v>
      </c>
      <c r="O427" s="159">
        <v>55</v>
      </c>
      <c r="P427" s="160">
        <v>0.74545454545454548</v>
      </c>
      <c r="Q427" s="157">
        <v>6.5</v>
      </c>
      <c r="R427" s="155">
        <v>31.8</v>
      </c>
      <c r="S427" s="157">
        <v>5</v>
      </c>
      <c r="T427" s="158">
        <v>11.5</v>
      </c>
      <c r="U427" s="161">
        <v>24.69</v>
      </c>
      <c r="V427" s="157">
        <v>6.5</v>
      </c>
      <c r="W427" s="155">
        <v>4</v>
      </c>
      <c r="X427" s="157">
        <v>3.25</v>
      </c>
      <c r="Y427" s="155">
        <v>0</v>
      </c>
      <c r="Z427" s="157">
        <v>5</v>
      </c>
      <c r="AA427" s="158">
        <v>14.75</v>
      </c>
      <c r="AB427" s="154">
        <v>37.56</v>
      </c>
      <c r="AC427" s="157">
        <v>15</v>
      </c>
      <c r="AD427" s="162">
        <v>15</v>
      </c>
      <c r="AE427" s="163">
        <v>13.95</v>
      </c>
      <c r="AF427" s="164">
        <v>13.95</v>
      </c>
      <c r="AG427" s="253">
        <v>24</v>
      </c>
      <c r="AH427" s="165">
        <v>11.555999999999999</v>
      </c>
      <c r="AI427" s="164">
        <v>11.555999999999999</v>
      </c>
      <c r="AJ427" s="254">
        <v>45</v>
      </c>
      <c r="AK427" s="166">
        <v>12.753</v>
      </c>
    </row>
    <row r="428" spans="1:37" ht="16.5" customHeight="1" thickBot="1" x14ac:dyDescent="0.35">
      <c r="A428" s="190" t="s">
        <v>216</v>
      </c>
      <c r="B428" s="252">
        <v>22107839</v>
      </c>
      <c r="C428" s="232" t="s">
        <v>807</v>
      </c>
      <c r="D428" s="232" t="s">
        <v>808</v>
      </c>
      <c r="E428" s="155" t="s">
        <v>157</v>
      </c>
      <c r="F428" s="156" t="s">
        <v>157</v>
      </c>
      <c r="G428" s="157">
        <v>0</v>
      </c>
      <c r="H428" s="158">
        <v>0</v>
      </c>
      <c r="I428" s="155">
        <v>3.29</v>
      </c>
      <c r="J428" s="157">
        <v>15</v>
      </c>
      <c r="K428" s="155">
        <v>7.17</v>
      </c>
      <c r="L428" s="157">
        <v>9</v>
      </c>
      <c r="M428" s="158">
        <v>12</v>
      </c>
      <c r="N428" s="159" t="s">
        <v>157</v>
      </c>
      <c r="O428" s="159" t="s">
        <v>157</v>
      </c>
      <c r="P428" s="160" t="s">
        <v>480</v>
      </c>
      <c r="Q428" s="157">
        <v>0</v>
      </c>
      <c r="R428" s="155" t="s">
        <v>157</v>
      </c>
      <c r="S428" s="157">
        <v>0</v>
      </c>
      <c r="T428" s="158">
        <v>0</v>
      </c>
      <c r="U428" s="161">
        <v>26.5</v>
      </c>
      <c r="V428" s="157">
        <v>4.5</v>
      </c>
      <c r="W428" s="155">
        <v>6</v>
      </c>
      <c r="X428" s="157">
        <v>3.5</v>
      </c>
      <c r="Y428" s="155">
        <v>9</v>
      </c>
      <c r="Z428" s="157">
        <v>0.5</v>
      </c>
      <c r="AA428" s="158">
        <v>8.5</v>
      </c>
      <c r="AB428" s="154" t="s">
        <v>215</v>
      </c>
      <c r="AC428" s="157" t="s">
        <v>215</v>
      </c>
      <c r="AD428" s="162" t="s">
        <v>215</v>
      </c>
      <c r="AE428" s="163">
        <v>5.125</v>
      </c>
      <c r="AF428" s="164">
        <v>5.125</v>
      </c>
      <c r="AG428" s="253">
        <v>614</v>
      </c>
      <c r="AH428" s="165">
        <v>4</v>
      </c>
      <c r="AI428" s="164">
        <v>4</v>
      </c>
      <c r="AJ428" s="254">
        <v>607</v>
      </c>
      <c r="AK428" s="166">
        <v>4.5625</v>
      </c>
    </row>
    <row r="429" spans="1:37" ht="16.5" customHeight="1" thickBot="1" x14ac:dyDescent="0.35">
      <c r="A429" s="190" t="s">
        <v>216</v>
      </c>
      <c r="B429" s="252">
        <v>22107852</v>
      </c>
      <c r="C429" s="233" t="s">
        <v>1197</v>
      </c>
      <c r="D429" s="233" t="s">
        <v>84</v>
      </c>
      <c r="E429" s="155">
        <v>17</v>
      </c>
      <c r="F429" s="156">
        <v>18</v>
      </c>
      <c r="G429" s="157">
        <v>14</v>
      </c>
      <c r="H429" s="158">
        <v>14</v>
      </c>
      <c r="I429" s="155">
        <v>3.05</v>
      </c>
      <c r="J429" s="157">
        <v>19</v>
      </c>
      <c r="K429" s="155">
        <v>6.43</v>
      </c>
      <c r="L429" s="157">
        <v>14</v>
      </c>
      <c r="M429" s="158">
        <v>16.5</v>
      </c>
      <c r="N429" s="155">
        <v>85</v>
      </c>
      <c r="O429" s="159">
        <v>76</v>
      </c>
      <c r="P429" s="160">
        <v>1.118421052631579</v>
      </c>
      <c r="Q429" s="157">
        <v>6</v>
      </c>
      <c r="R429" s="155">
        <v>37.4</v>
      </c>
      <c r="S429" s="157">
        <v>2.5</v>
      </c>
      <c r="T429" s="158">
        <v>8.5</v>
      </c>
      <c r="U429" s="161">
        <v>23.26</v>
      </c>
      <c r="V429" s="157">
        <v>6.25</v>
      </c>
      <c r="W429" s="155">
        <v>-12</v>
      </c>
      <c r="X429" s="157">
        <v>0.5</v>
      </c>
      <c r="Y429" s="155">
        <v>9</v>
      </c>
      <c r="Z429" s="157">
        <v>0.5</v>
      </c>
      <c r="AA429" s="158">
        <v>7.25</v>
      </c>
      <c r="AB429" s="154">
        <v>53.72</v>
      </c>
      <c r="AC429" s="157">
        <v>4</v>
      </c>
      <c r="AD429" s="162">
        <v>4</v>
      </c>
      <c r="AE429" s="163">
        <v>10.050000000000001</v>
      </c>
      <c r="AF429" s="164">
        <v>10.050000000000001</v>
      </c>
      <c r="AG429" s="253">
        <v>429</v>
      </c>
      <c r="AH429" s="165">
        <v>6.2220000000000004</v>
      </c>
      <c r="AI429" s="164">
        <v>6.2220000000000004</v>
      </c>
      <c r="AJ429" s="254">
        <v>519</v>
      </c>
      <c r="AK429" s="166">
        <v>8.136000000000001</v>
      </c>
    </row>
    <row r="430" spans="1:37" ht="16.5" customHeight="1" thickBot="1" x14ac:dyDescent="0.35">
      <c r="A430" s="190" t="s">
        <v>216</v>
      </c>
      <c r="B430" s="252">
        <v>22107929</v>
      </c>
      <c r="C430" s="233" t="s">
        <v>763</v>
      </c>
      <c r="D430" s="233" t="s">
        <v>128</v>
      </c>
      <c r="E430" s="155">
        <v>14</v>
      </c>
      <c r="F430" s="156">
        <v>16.5</v>
      </c>
      <c r="G430" s="157">
        <v>11</v>
      </c>
      <c r="H430" s="158">
        <v>11</v>
      </c>
      <c r="I430" s="155">
        <v>3.5</v>
      </c>
      <c r="J430" s="157">
        <v>12</v>
      </c>
      <c r="K430" s="155">
        <v>7.38</v>
      </c>
      <c r="L430" s="157">
        <v>7</v>
      </c>
      <c r="M430" s="158">
        <v>9.5</v>
      </c>
      <c r="N430" s="155">
        <v>60</v>
      </c>
      <c r="O430" s="159">
        <v>55</v>
      </c>
      <c r="P430" s="160">
        <v>1.0909090909090908</v>
      </c>
      <c r="Q430" s="157">
        <v>5.5</v>
      </c>
      <c r="R430" s="155">
        <v>38.4</v>
      </c>
      <c r="S430" s="157">
        <v>2.5</v>
      </c>
      <c r="T430" s="158">
        <v>8</v>
      </c>
      <c r="U430" s="161">
        <v>24.6</v>
      </c>
      <c r="V430" s="157">
        <v>5.5</v>
      </c>
      <c r="W430" s="155">
        <v>-4</v>
      </c>
      <c r="X430" s="157">
        <v>1.5</v>
      </c>
      <c r="Y430" s="155">
        <v>5</v>
      </c>
      <c r="Z430" s="157">
        <v>2.5</v>
      </c>
      <c r="AA430" s="158">
        <v>9.5</v>
      </c>
      <c r="AB430" s="154">
        <v>30.09</v>
      </c>
      <c r="AC430" s="157">
        <v>17</v>
      </c>
      <c r="AD430" s="162">
        <v>17</v>
      </c>
      <c r="AE430" s="163">
        <v>11</v>
      </c>
      <c r="AF430" s="164">
        <v>11</v>
      </c>
      <c r="AG430" s="253">
        <v>318</v>
      </c>
      <c r="AH430" s="165">
        <v>9.7780000000000005</v>
      </c>
      <c r="AI430" s="164">
        <v>9.7780000000000005</v>
      </c>
      <c r="AJ430" s="254">
        <v>162</v>
      </c>
      <c r="AK430" s="166">
        <v>10.388999999999999</v>
      </c>
    </row>
    <row r="431" spans="1:37" ht="16.5" customHeight="1" thickBot="1" x14ac:dyDescent="0.35">
      <c r="A431" s="190" t="s">
        <v>53</v>
      </c>
      <c r="B431" s="252">
        <v>22107974</v>
      </c>
      <c r="C431" s="230" t="s">
        <v>504</v>
      </c>
      <c r="D431" s="230" t="s">
        <v>505</v>
      </c>
      <c r="E431" s="155">
        <v>10</v>
      </c>
      <c r="F431" s="156">
        <v>14.5</v>
      </c>
      <c r="G431" s="157">
        <v>10</v>
      </c>
      <c r="H431" s="158">
        <v>10</v>
      </c>
      <c r="I431" s="155">
        <v>3.37</v>
      </c>
      <c r="J431" s="157">
        <v>19</v>
      </c>
      <c r="K431" s="155">
        <v>7.32</v>
      </c>
      <c r="L431" s="157">
        <v>14</v>
      </c>
      <c r="M431" s="158">
        <v>16.5</v>
      </c>
      <c r="N431" s="155">
        <v>41</v>
      </c>
      <c r="O431" s="159">
        <v>68</v>
      </c>
      <c r="P431" s="160">
        <v>0.6029411764705882</v>
      </c>
      <c r="Q431" s="157">
        <v>6</v>
      </c>
      <c r="R431" s="155">
        <v>39.799999999999997</v>
      </c>
      <c r="S431" s="157">
        <v>7</v>
      </c>
      <c r="T431" s="158">
        <v>13</v>
      </c>
      <c r="U431" s="161">
        <v>29.8</v>
      </c>
      <c r="V431" s="157">
        <v>4</v>
      </c>
      <c r="W431" s="155">
        <v>2</v>
      </c>
      <c r="X431" s="157">
        <v>3</v>
      </c>
      <c r="Y431" s="155">
        <v>5</v>
      </c>
      <c r="Z431" s="157">
        <v>2.5</v>
      </c>
      <c r="AA431" s="158">
        <v>9.5</v>
      </c>
      <c r="AB431" s="154">
        <v>53</v>
      </c>
      <c r="AC431" s="157">
        <v>7</v>
      </c>
      <c r="AD431" s="162">
        <v>7</v>
      </c>
      <c r="AE431" s="163">
        <v>11.2</v>
      </c>
      <c r="AF431" s="164">
        <v>11.2</v>
      </c>
      <c r="AG431" s="253">
        <v>294</v>
      </c>
      <c r="AH431" s="165">
        <v>12.444000000000001</v>
      </c>
      <c r="AI431" s="164">
        <v>12.444000000000001</v>
      </c>
      <c r="AJ431" s="254">
        <v>22</v>
      </c>
      <c r="AK431" s="166">
        <v>11.821999999999999</v>
      </c>
    </row>
    <row r="432" spans="1:37" ht="16.5" customHeight="1" thickBot="1" x14ac:dyDescent="0.35">
      <c r="A432" s="190" t="s">
        <v>53</v>
      </c>
      <c r="B432" s="252">
        <v>22107987</v>
      </c>
      <c r="C432" s="231" t="s">
        <v>1046</v>
      </c>
      <c r="D432" s="231" t="s">
        <v>1047</v>
      </c>
      <c r="E432" s="155">
        <v>14</v>
      </c>
      <c r="F432" s="156">
        <v>16.5</v>
      </c>
      <c r="G432" s="157">
        <v>14</v>
      </c>
      <c r="H432" s="158">
        <v>14</v>
      </c>
      <c r="I432" s="155">
        <v>3.35</v>
      </c>
      <c r="J432" s="157">
        <v>19</v>
      </c>
      <c r="K432" s="155">
        <v>7.48</v>
      </c>
      <c r="L432" s="157">
        <v>13</v>
      </c>
      <c r="M432" s="158">
        <v>16</v>
      </c>
      <c r="N432" s="155">
        <v>27</v>
      </c>
      <c r="O432" s="159">
        <v>48</v>
      </c>
      <c r="P432" s="160">
        <v>0.5625</v>
      </c>
      <c r="Q432" s="157">
        <v>5.5</v>
      </c>
      <c r="R432" s="155">
        <v>33.1</v>
      </c>
      <c r="S432" s="157">
        <v>5.5</v>
      </c>
      <c r="T432" s="158">
        <v>11</v>
      </c>
      <c r="U432" s="161">
        <v>22.75</v>
      </c>
      <c r="V432" s="157">
        <v>7.5</v>
      </c>
      <c r="W432" s="155">
        <v>-6</v>
      </c>
      <c r="X432" s="157">
        <v>1.25</v>
      </c>
      <c r="Y432" s="155">
        <v>3</v>
      </c>
      <c r="Z432" s="157">
        <v>3.5</v>
      </c>
      <c r="AA432" s="158">
        <v>12.25</v>
      </c>
      <c r="AB432" s="154">
        <v>45.84</v>
      </c>
      <c r="AC432" s="157">
        <v>11</v>
      </c>
      <c r="AD432" s="162">
        <v>11</v>
      </c>
      <c r="AE432" s="163">
        <v>12.85</v>
      </c>
      <c r="AF432" s="164">
        <v>12.85</v>
      </c>
      <c r="AG432" s="253">
        <v>90</v>
      </c>
      <c r="AH432" s="165">
        <v>6.6669999999999998</v>
      </c>
      <c r="AI432" s="164">
        <v>6.6669999999999998</v>
      </c>
      <c r="AJ432" s="254">
        <v>483</v>
      </c>
      <c r="AK432" s="166">
        <v>9.7584999999999997</v>
      </c>
    </row>
    <row r="433" spans="1:37" ht="16.5" customHeight="1" thickBot="1" x14ac:dyDescent="0.35">
      <c r="A433" s="190" t="s">
        <v>216</v>
      </c>
      <c r="B433" s="252">
        <v>22107990</v>
      </c>
      <c r="C433" s="229" t="s">
        <v>794</v>
      </c>
      <c r="D433" s="229" t="s">
        <v>78</v>
      </c>
      <c r="E433" s="155">
        <v>26</v>
      </c>
      <c r="F433" s="156">
        <v>22.5</v>
      </c>
      <c r="G433" s="157">
        <v>20</v>
      </c>
      <c r="H433" s="158">
        <v>20</v>
      </c>
      <c r="I433" s="155">
        <v>3.26</v>
      </c>
      <c r="J433" s="157">
        <v>16</v>
      </c>
      <c r="K433" s="155">
        <v>6.9</v>
      </c>
      <c r="L433" s="157">
        <v>10</v>
      </c>
      <c r="M433" s="158">
        <v>13</v>
      </c>
      <c r="N433" s="155">
        <v>81</v>
      </c>
      <c r="O433" s="159">
        <v>66</v>
      </c>
      <c r="P433" s="160">
        <v>1.2272727272727273</v>
      </c>
      <c r="Q433" s="157">
        <v>6.5</v>
      </c>
      <c r="R433" s="155">
        <v>41.8</v>
      </c>
      <c r="S433" s="157">
        <v>3.5</v>
      </c>
      <c r="T433" s="158">
        <v>10</v>
      </c>
      <c r="U433" s="161">
        <v>24.1</v>
      </c>
      <c r="V433" s="157">
        <v>5.75</v>
      </c>
      <c r="W433" s="155">
        <v>-2</v>
      </c>
      <c r="X433" s="157">
        <v>2</v>
      </c>
      <c r="Y433" s="155">
        <v>5</v>
      </c>
      <c r="Z433" s="157">
        <v>2.5</v>
      </c>
      <c r="AA433" s="158">
        <v>10.25</v>
      </c>
      <c r="AB433" s="154">
        <v>32.840000000000003</v>
      </c>
      <c r="AC433" s="157">
        <v>15</v>
      </c>
      <c r="AD433" s="162">
        <v>15</v>
      </c>
      <c r="AE433" s="163">
        <v>13.65</v>
      </c>
      <c r="AF433" s="164">
        <v>13.65</v>
      </c>
      <c r="AG433" s="253">
        <v>43</v>
      </c>
      <c r="AH433" s="165">
        <v>10.667</v>
      </c>
      <c r="AI433" s="164">
        <v>10.667</v>
      </c>
      <c r="AJ433" s="254">
        <v>85</v>
      </c>
      <c r="AK433" s="166">
        <v>12.1585</v>
      </c>
    </row>
    <row r="434" spans="1:37" ht="16.5" customHeight="1" thickBot="1" x14ac:dyDescent="0.35">
      <c r="A434" s="190" t="s">
        <v>216</v>
      </c>
      <c r="B434" s="252">
        <v>22108002</v>
      </c>
      <c r="C434" s="228" t="s">
        <v>967</v>
      </c>
      <c r="D434" s="228" t="s">
        <v>968</v>
      </c>
      <c r="E434" s="155">
        <v>16</v>
      </c>
      <c r="F434" s="156">
        <v>17.5</v>
      </c>
      <c r="G434" s="157">
        <v>13</v>
      </c>
      <c r="H434" s="158">
        <v>13</v>
      </c>
      <c r="I434" s="155">
        <v>3.19</v>
      </c>
      <c r="J434" s="157">
        <v>17</v>
      </c>
      <c r="K434" s="155">
        <v>6.87</v>
      </c>
      <c r="L434" s="157">
        <v>11</v>
      </c>
      <c r="M434" s="158">
        <v>14</v>
      </c>
      <c r="N434" s="155">
        <v>60</v>
      </c>
      <c r="O434" s="159">
        <v>65</v>
      </c>
      <c r="P434" s="160">
        <v>0.92307692307692313</v>
      </c>
      <c r="Q434" s="157">
        <v>5</v>
      </c>
      <c r="R434" s="155">
        <v>41.8</v>
      </c>
      <c r="S434" s="157">
        <v>3.5</v>
      </c>
      <c r="T434" s="158">
        <v>8.5</v>
      </c>
      <c r="U434" s="161">
        <v>22.95</v>
      </c>
      <c r="V434" s="157">
        <v>6.5</v>
      </c>
      <c r="W434" s="155">
        <v>2</v>
      </c>
      <c r="X434" s="157">
        <v>3</v>
      </c>
      <c r="Y434" s="155">
        <v>6</v>
      </c>
      <c r="Z434" s="157">
        <v>2</v>
      </c>
      <c r="AA434" s="158">
        <v>11.5</v>
      </c>
      <c r="AB434" s="154">
        <v>90.94</v>
      </c>
      <c r="AC434" s="157">
        <v>1</v>
      </c>
      <c r="AD434" s="162">
        <v>1</v>
      </c>
      <c r="AE434" s="163">
        <v>9.6</v>
      </c>
      <c r="AF434" s="164">
        <v>9.6</v>
      </c>
      <c r="AG434" s="253">
        <v>465</v>
      </c>
      <c r="AH434" s="165">
        <v>5.3330000000000002</v>
      </c>
      <c r="AI434" s="164">
        <v>5.3330000000000002</v>
      </c>
      <c r="AJ434" s="254">
        <v>568</v>
      </c>
      <c r="AK434" s="166">
        <v>7.4664999999999999</v>
      </c>
    </row>
    <row r="435" spans="1:37" ht="16.5" customHeight="1" thickBot="1" x14ac:dyDescent="0.35">
      <c r="A435" s="190" t="s">
        <v>216</v>
      </c>
      <c r="B435" s="252">
        <v>22108010</v>
      </c>
      <c r="C435" s="236" t="s">
        <v>735</v>
      </c>
      <c r="D435" s="236" t="s">
        <v>87</v>
      </c>
      <c r="E435" s="155">
        <v>15</v>
      </c>
      <c r="F435" s="156">
        <v>17</v>
      </c>
      <c r="G435" s="157">
        <v>12</v>
      </c>
      <c r="H435" s="158">
        <v>12</v>
      </c>
      <c r="I435" s="155">
        <v>3.41</v>
      </c>
      <c r="J435" s="157">
        <v>13</v>
      </c>
      <c r="K435" s="155">
        <v>7.16</v>
      </c>
      <c r="L435" s="157">
        <v>9</v>
      </c>
      <c r="M435" s="158">
        <v>11</v>
      </c>
      <c r="N435" s="155">
        <v>62</v>
      </c>
      <c r="O435" s="159">
        <v>76</v>
      </c>
      <c r="P435" s="160">
        <v>0.81578947368421051</v>
      </c>
      <c r="Q435" s="157">
        <v>4.5</v>
      </c>
      <c r="R435" s="155">
        <v>36.1</v>
      </c>
      <c r="S435" s="157">
        <v>2</v>
      </c>
      <c r="T435" s="158">
        <v>6.5</v>
      </c>
      <c r="U435" s="161">
        <v>23.72</v>
      </c>
      <c r="V435" s="157">
        <v>6</v>
      </c>
      <c r="W435" s="155">
        <v>-24</v>
      </c>
      <c r="X435" s="157">
        <v>0</v>
      </c>
      <c r="Y435" s="155">
        <v>4</v>
      </c>
      <c r="Z435" s="157">
        <v>3</v>
      </c>
      <c r="AA435" s="158">
        <v>9</v>
      </c>
      <c r="AB435" s="154">
        <v>45.64</v>
      </c>
      <c r="AC435" s="157">
        <v>7</v>
      </c>
      <c r="AD435" s="162">
        <v>7</v>
      </c>
      <c r="AE435" s="163">
        <v>9.1</v>
      </c>
      <c r="AF435" s="164">
        <v>9.1</v>
      </c>
      <c r="AG435" s="253">
        <v>507</v>
      </c>
      <c r="AH435" s="165">
        <v>12</v>
      </c>
      <c r="AI435" s="164">
        <v>12</v>
      </c>
      <c r="AJ435" s="254">
        <v>31</v>
      </c>
      <c r="AK435" s="166">
        <v>10.55</v>
      </c>
    </row>
    <row r="436" spans="1:37" ht="16.5" customHeight="1" thickBot="1" x14ac:dyDescent="0.35">
      <c r="A436" s="190" t="s">
        <v>53</v>
      </c>
      <c r="B436" s="252">
        <v>22108036</v>
      </c>
      <c r="C436" s="236" t="s">
        <v>914</v>
      </c>
      <c r="D436" s="236" t="s">
        <v>915</v>
      </c>
      <c r="E436" s="155">
        <v>10</v>
      </c>
      <c r="F436" s="156">
        <v>14.5</v>
      </c>
      <c r="G436" s="157">
        <v>10</v>
      </c>
      <c r="H436" s="158">
        <v>10</v>
      </c>
      <c r="I436" s="155">
        <v>3.75</v>
      </c>
      <c r="J436" s="157">
        <v>12</v>
      </c>
      <c r="K436" s="155">
        <v>8.25</v>
      </c>
      <c r="L436" s="157">
        <v>7</v>
      </c>
      <c r="M436" s="158">
        <v>9.5</v>
      </c>
      <c r="N436" s="155">
        <v>29</v>
      </c>
      <c r="O436" s="159">
        <v>59</v>
      </c>
      <c r="P436" s="160">
        <v>0.49152542372881358</v>
      </c>
      <c r="Q436" s="157">
        <v>4.5</v>
      </c>
      <c r="R436" s="155">
        <v>30.8</v>
      </c>
      <c r="S436" s="157">
        <v>5</v>
      </c>
      <c r="T436" s="158">
        <v>9.5</v>
      </c>
      <c r="U436" s="161">
        <v>26.95</v>
      </c>
      <c r="V436" s="157">
        <v>5.5</v>
      </c>
      <c r="W436" s="155">
        <v>9</v>
      </c>
      <c r="X436" s="157">
        <v>4</v>
      </c>
      <c r="Y436" s="155">
        <v>1</v>
      </c>
      <c r="Z436" s="157">
        <v>4.5</v>
      </c>
      <c r="AA436" s="158">
        <v>14</v>
      </c>
      <c r="AB436" s="154">
        <v>39.19</v>
      </c>
      <c r="AC436" s="157">
        <v>14</v>
      </c>
      <c r="AD436" s="162">
        <v>14</v>
      </c>
      <c r="AE436" s="163">
        <v>11.4</v>
      </c>
      <c r="AF436" s="164">
        <v>11.4</v>
      </c>
      <c r="AG436" s="253">
        <v>270</v>
      </c>
      <c r="AH436" s="165">
        <v>6.2220000000000004</v>
      </c>
      <c r="AI436" s="164">
        <v>6.2220000000000004</v>
      </c>
      <c r="AJ436" s="254">
        <v>519</v>
      </c>
      <c r="AK436" s="166">
        <v>8.8109999999999999</v>
      </c>
    </row>
    <row r="437" spans="1:37" ht="16.5" customHeight="1" thickBot="1" x14ac:dyDescent="0.35">
      <c r="A437" s="190" t="s">
        <v>216</v>
      </c>
      <c r="B437" s="252">
        <v>22108053</v>
      </c>
      <c r="C437" s="232" t="s">
        <v>773</v>
      </c>
      <c r="D437" s="232" t="s">
        <v>98</v>
      </c>
      <c r="E437" s="155">
        <v>14</v>
      </c>
      <c r="F437" s="156">
        <v>16.5</v>
      </c>
      <c r="G437" s="157">
        <v>11</v>
      </c>
      <c r="H437" s="158">
        <v>11</v>
      </c>
      <c r="I437" s="155">
        <v>2.93</v>
      </c>
      <c r="J437" s="157">
        <v>20</v>
      </c>
      <c r="K437" s="155">
        <v>6.22</v>
      </c>
      <c r="L437" s="157">
        <v>15</v>
      </c>
      <c r="M437" s="158">
        <v>17.5</v>
      </c>
      <c r="N437" s="155">
        <v>90</v>
      </c>
      <c r="O437" s="159">
        <v>79</v>
      </c>
      <c r="P437" s="160">
        <v>1.139240506329114</v>
      </c>
      <c r="Q437" s="157">
        <v>6</v>
      </c>
      <c r="R437" s="155">
        <v>59.4</v>
      </c>
      <c r="S437" s="157">
        <v>8</v>
      </c>
      <c r="T437" s="158">
        <v>14</v>
      </c>
      <c r="U437" s="161">
        <v>22.81</v>
      </c>
      <c r="V437" s="157">
        <v>6.5</v>
      </c>
      <c r="W437" s="155">
        <v>2</v>
      </c>
      <c r="X437" s="157">
        <v>3</v>
      </c>
      <c r="Y437" s="155">
        <v>5</v>
      </c>
      <c r="Z437" s="157">
        <v>2.5</v>
      </c>
      <c r="AA437" s="158">
        <v>12</v>
      </c>
      <c r="AB437" s="154">
        <v>38.28</v>
      </c>
      <c r="AC437" s="157">
        <v>11</v>
      </c>
      <c r="AD437" s="162">
        <v>11</v>
      </c>
      <c r="AE437" s="163">
        <v>13.1</v>
      </c>
      <c r="AF437" s="164">
        <v>13.1</v>
      </c>
      <c r="AG437" s="253">
        <v>68</v>
      </c>
      <c r="AH437" s="165">
        <v>9.7780000000000005</v>
      </c>
      <c r="AI437" s="164">
        <v>9.7780000000000005</v>
      </c>
      <c r="AJ437" s="254">
        <v>162</v>
      </c>
      <c r="AK437" s="166">
        <v>11.439</v>
      </c>
    </row>
    <row r="438" spans="1:37" ht="16.5" customHeight="1" thickBot="1" x14ac:dyDescent="0.35">
      <c r="A438" s="190" t="s">
        <v>53</v>
      </c>
      <c r="B438" s="252">
        <v>22108057</v>
      </c>
      <c r="C438" s="231" t="s">
        <v>974</v>
      </c>
      <c r="D438" s="231" t="s">
        <v>1205</v>
      </c>
      <c r="E438" s="155">
        <v>10</v>
      </c>
      <c r="F438" s="156">
        <v>14.5</v>
      </c>
      <c r="G438" s="157">
        <v>10</v>
      </c>
      <c r="H438" s="158">
        <v>10</v>
      </c>
      <c r="I438" s="155">
        <v>3.81</v>
      </c>
      <c r="J438" s="157">
        <v>11</v>
      </c>
      <c r="K438" s="155">
        <v>8.35</v>
      </c>
      <c r="L438" s="157">
        <v>6</v>
      </c>
      <c r="M438" s="158">
        <v>8.5</v>
      </c>
      <c r="N438" s="155">
        <v>29</v>
      </c>
      <c r="O438" s="159">
        <v>56</v>
      </c>
      <c r="P438" s="160">
        <v>0.5178571428571429</v>
      </c>
      <c r="Q438" s="157">
        <v>5</v>
      </c>
      <c r="R438" s="155">
        <v>27.8</v>
      </c>
      <c r="S438" s="157">
        <v>4</v>
      </c>
      <c r="T438" s="158">
        <v>9</v>
      </c>
      <c r="U438" s="161">
        <v>26.3</v>
      </c>
      <c r="V438" s="157">
        <v>5.75</v>
      </c>
      <c r="W438" s="155">
        <v>4</v>
      </c>
      <c r="X438" s="157">
        <v>3.25</v>
      </c>
      <c r="Y438" s="155">
        <v>3</v>
      </c>
      <c r="Z438" s="157">
        <v>3.5</v>
      </c>
      <c r="AA438" s="158">
        <v>12.5</v>
      </c>
      <c r="AB438" s="154">
        <v>50.57</v>
      </c>
      <c r="AC438" s="157">
        <v>8</v>
      </c>
      <c r="AD438" s="162">
        <v>8</v>
      </c>
      <c r="AE438" s="163">
        <v>9.6</v>
      </c>
      <c r="AF438" s="164">
        <v>9.6</v>
      </c>
      <c r="AG438" s="253">
        <v>465</v>
      </c>
      <c r="AH438" s="165">
        <v>8.8889999999999993</v>
      </c>
      <c r="AI438" s="164">
        <v>8.8889999999999993</v>
      </c>
      <c r="AJ438" s="254">
        <v>231</v>
      </c>
      <c r="AK438" s="166">
        <v>9.2444999999999986</v>
      </c>
    </row>
    <row r="439" spans="1:37" ht="16.5" customHeight="1" thickBot="1" x14ac:dyDescent="0.35">
      <c r="A439" s="190" t="s">
        <v>216</v>
      </c>
      <c r="B439" s="252">
        <v>22108072</v>
      </c>
      <c r="C439" s="236" t="s">
        <v>765</v>
      </c>
      <c r="D439" s="236" t="s">
        <v>766</v>
      </c>
      <c r="E439" s="155">
        <v>19</v>
      </c>
      <c r="F439" s="156">
        <v>19</v>
      </c>
      <c r="G439" s="157">
        <v>16</v>
      </c>
      <c r="H439" s="158">
        <v>16</v>
      </c>
      <c r="I439" s="155">
        <v>3.18</v>
      </c>
      <c r="J439" s="157">
        <v>17</v>
      </c>
      <c r="K439" s="155">
        <v>6.81</v>
      </c>
      <c r="L439" s="157">
        <v>11</v>
      </c>
      <c r="M439" s="158">
        <v>14</v>
      </c>
      <c r="N439" s="155">
        <v>70</v>
      </c>
      <c r="O439" s="159">
        <v>70</v>
      </c>
      <c r="P439" s="160">
        <v>1</v>
      </c>
      <c r="Q439" s="157">
        <v>5.5</v>
      </c>
      <c r="R439" s="155">
        <v>46.5</v>
      </c>
      <c r="S439" s="157">
        <v>4.5</v>
      </c>
      <c r="T439" s="158">
        <v>10</v>
      </c>
      <c r="U439" s="161">
        <v>25.25</v>
      </c>
      <c r="V439" s="157">
        <v>5.25</v>
      </c>
      <c r="W439" s="155">
        <v>-8</v>
      </c>
      <c r="X439" s="157">
        <v>1</v>
      </c>
      <c r="Y439" s="155">
        <v>4</v>
      </c>
      <c r="Z439" s="157">
        <v>3</v>
      </c>
      <c r="AA439" s="158">
        <v>9.25</v>
      </c>
      <c r="AB439" s="154" t="s">
        <v>215</v>
      </c>
      <c r="AC439" s="157" t="s">
        <v>215</v>
      </c>
      <c r="AD439" s="162" t="s">
        <v>215</v>
      </c>
      <c r="AE439" s="163">
        <v>12.3125</v>
      </c>
      <c r="AF439" s="164">
        <v>12.3125</v>
      </c>
      <c r="AG439" s="253">
        <v>150</v>
      </c>
      <c r="AH439" s="165">
        <v>7.556</v>
      </c>
      <c r="AI439" s="164">
        <v>7.556</v>
      </c>
      <c r="AJ439" s="254">
        <v>384</v>
      </c>
      <c r="AK439" s="166">
        <v>9.9342500000000005</v>
      </c>
    </row>
    <row r="440" spans="1:37" ht="16.5" customHeight="1" thickBot="1" x14ac:dyDescent="0.35">
      <c r="A440" s="190" t="s">
        <v>216</v>
      </c>
      <c r="B440" s="252">
        <v>22108086</v>
      </c>
      <c r="C440" s="230" t="s">
        <v>1156</v>
      </c>
      <c r="D440" s="230" t="s">
        <v>504</v>
      </c>
      <c r="E440" s="155">
        <v>18</v>
      </c>
      <c r="F440" s="156">
        <v>18.5</v>
      </c>
      <c r="G440" s="157">
        <v>15</v>
      </c>
      <c r="H440" s="158">
        <v>15</v>
      </c>
      <c r="I440" s="155">
        <v>2.96</v>
      </c>
      <c r="J440" s="157">
        <v>20</v>
      </c>
      <c r="K440" s="155">
        <v>6.37</v>
      </c>
      <c r="L440" s="157">
        <v>14</v>
      </c>
      <c r="M440" s="158">
        <v>17</v>
      </c>
      <c r="N440" s="155">
        <v>70</v>
      </c>
      <c r="O440" s="159">
        <v>70</v>
      </c>
      <c r="P440" s="160">
        <v>1</v>
      </c>
      <c r="Q440" s="157">
        <v>5.5</v>
      </c>
      <c r="R440" s="155">
        <v>47.9</v>
      </c>
      <c r="S440" s="157">
        <v>5</v>
      </c>
      <c r="T440" s="158">
        <v>10.5</v>
      </c>
      <c r="U440" s="161">
        <v>22</v>
      </c>
      <c r="V440" s="157">
        <v>6.75</v>
      </c>
      <c r="W440" s="155">
        <v>-5</v>
      </c>
      <c r="X440" s="157">
        <v>1.5</v>
      </c>
      <c r="Y440" s="155">
        <v>4</v>
      </c>
      <c r="Z440" s="157">
        <v>3</v>
      </c>
      <c r="AA440" s="158">
        <v>11.25</v>
      </c>
      <c r="AB440" s="154">
        <v>41.97</v>
      </c>
      <c r="AC440" s="157">
        <v>9</v>
      </c>
      <c r="AD440" s="162">
        <v>9</v>
      </c>
      <c r="AE440" s="163">
        <v>12.55</v>
      </c>
      <c r="AF440" s="164">
        <v>12.55</v>
      </c>
      <c r="AG440" s="253">
        <v>124</v>
      </c>
      <c r="AH440" s="165">
        <v>8.4440000000000008</v>
      </c>
      <c r="AI440" s="164">
        <v>8.4440000000000008</v>
      </c>
      <c r="AJ440" s="254">
        <v>274</v>
      </c>
      <c r="AK440" s="166">
        <v>10.497</v>
      </c>
    </row>
    <row r="441" spans="1:37" ht="16.5" customHeight="1" thickBot="1" x14ac:dyDescent="0.35">
      <c r="A441" s="190" t="s">
        <v>216</v>
      </c>
      <c r="B441" s="252">
        <v>22108104</v>
      </c>
      <c r="C441" s="231" t="s">
        <v>40</v>
      </c>
      <c r="D441" s="231" t="s">
        <v>29</v>
      </c>
      <c r="E441" s="155">
        <v>17</v>
      </c>
      <c r="F441" s="156">
        <v>18</v>
      </c>
      <c r="G441" s="157">
        <v>14</v>
      </c>
      <c r="H441" s="158">
        <v>14</v>
      </c>
      <c r="I441" s="155">
        <v>3.07</v>
      </c>
      <c r="J441" s="157">
        <v>19</v>
      </c>
      <c r="K441" s="155">
        <v>6.7</v>
      </c>
      <c r="L441" s="157">
        <v>12</v>
      </c>
      <c r="M441" s="158">
        <v>15.5</v>
      </c>
      <c r="N441" s="155">
        <v>76</v>
      </c>
      <c r="O441" s="159">
        <v>59</v>
      </c>
      <c r="P441" s="160">
        <v>1.2881355932203389</v>
      </c>
      <c r="Q441" s="157">
        <v>6.5</v>
      </c>
      <c r="R441" s="155">
        <v>47.6</v>
      </c>
      <c r="S441" s="157">
        <v>5</v>
      </c>
      <c r="T441" s="158">
        <v>11.5</v>
      </c>
      <c r="U441" s="161">
        <v>21.5</v>
      </c>
      <c r="V441" s="157">
        <v>7</v>
      </c>
      <c r="W441" s="155">
        <v>11</v>
      </c>
      <c r="X441" s="157">
        <v>4.25</v>
      </c>
      <c r="Y441" s="155">
        <v>2</v>
      </c>
      <c r="Z441" s="157">
        <v>4</v>
      </c>
      <c r="AA441" s="158">
        <v>15.25</v>
      </c>
      <c r="AB441" s="154">
        <v>39.74</v>
      </c>
      <c r="AC441" s="157">
        <v>10</v>
      </c>
      <c r="AD441" s="162">
        <v>10</v>
      </c>
      <c r="AE441" s="163">
        <v>13.25</v>
      </c>
      <c r="AF441" s="164">
        <v>13.25</v>
      </c>
      <c r="AG441" s="253">
        <v>57</v>
      </c>
      <c r="AH441" s="165">
        <v>8</v>
      </c>
      <c r="AI441" s="164">
        <v>8</v>
      </c>
      <c r="AJ441" s="254">
        <v>331</v>
      </c>
      <c r="AK441" s="166">
        <v>10.625</v>
      </c>
    </row>
    <row r="442" spans="1:37" ht="16.5" customHeight="1" thickBot="1" x14ac:dyDescent="0.35">
      <c r="A442" s="190" t="s">
        <v>53</v>
      </c>
      <c r="B442" s="252">
        <v>22108113</v>
      </c>
      <c r="C442" s="303" t="s">
        <v>1069</v>
      </c>
      <c r="D442" s="304" t="s">
        <v>76</v>
      </c>
      <c r="E442" s="155" t="s">
        <v>1221</v>
      </c>
      <c r="F442" s="156" t="s">
        <v>1221</v>
      </c>
      <c r="G442" s="157" t="s">
        <v>1221</v>
      </c>
      <c r="H442" s="158" t="s">
        <v>215</v>
      </c>
      <c r="I442" s="155" t="s">
        <v>1221</v>
      </c>
      <c r="J442" s="157" t="s">
        <v>1221</v>
      </c>
      <c r="K442" s="155" t="s">
        <v>1221</v>
      </c>
      <c r="L442" s="157" t="s">
        <v>1221</v>
      </c>
      <c r="M442" s="158" t="s">
        <v>215</v>
      </c>
      <c r="N442" s="155" t="s">
        <v>1221</v>
      </c>
      <c r="O442" s="159" t="s">
        <v>1221</v>
      </c>
      <c r="P442" s="160">
        <v>0</v>
      </c>
      <c r="Q442" s="157" t="s">
        <v>1221</v>
      </c>
      <c r="R442" s="155" t="s">
        <v>1221</v>
      </c>
      <c r="S442" s="157" t="s">
        <v>1221</v>
      </c>
      <c r="T442" s="158" t="s">
        <v>215</v>
      </c>
      <c r="U442" s="161" t="s">
        <v>1221</v>
      </c>
      <c r="V442" s="157" t="s">
        <v>1221</v>
      </c>
      <c r="W442" s="155" t="s">
        <v>1221</v>
      </c>
      <c r="X442" s="157" t="s">
        <v>1221</v>
      </c>
      <c r="Y442" s="155" t="s">
        <v>1221</v>
      </c>
      <c r="Z442" s="157" t="s">
        <v>1221</v>
      </c>
      <c r="AA442" s="158" t="s">
        <v>215</v>
      </c>
      <c r="AB442" s="154" t="s">
        <v>157</v>
      </c>
      <c r="AC442" s="157">
        <v>0</v>
      </c>
      <c r="AD442" s="162">
        <v>0</v>
      </c>
      <c r="AE442" s="163">
        <v>0</v>
      </c>
      <c r="AF442" s="164">
        <v>0</v>
      </c>
      <c r="AG442" s="253">
        <v>621</v>
      </c>
      <c r="AH442" s="165" t="s">
        <v>157</v>
      </c>
      <c r="AI442" s="164" t="s">
        <v>157</v>
      </c>
      <c r="AJ442" s="254">
        <v>599</v>
      </c>
      <c r="AK442" s="166" t="s">
        <v>481</v>
      </c>
    </row>
    <row r="443" spans="1:37" ht="16.5" customHeight="1" thickBot="1" x14ac:dyDescent="0.35">
      <c r="A443" s="190" t="s">
        <v>216</v>
      </c>
      <c r="B443" s="252">
        <v>22108128</v>
      </c>
      <c r="C443" s="235" t="s">
        <v>276</v>
      </c>
      <c r="D443" s="235" t="s">
        <v>91</v>
      </c>
      <c r="E443" s="155">
        <v>20</v>
      </c>
      <c r="F443" s="156">
        <v>19.5</v>
      </c>
      <c r="G443" s="157">
        <v>17</v>
      </c>
      <c r="H443" s="158">
        <v>17</v>
      </c>
      <c r="I443" s="155">
        <v>3.21</v>
      </c>
      <c r="J443" s="157">
        <v>17</v>
      </c>
      <c r="K443" s="155">
        <v>6.86</v>
      </c>
      <c r="L443" s="157">
        <v>11</v>
      </c>
      <c r="M443" s="158">
        <v>14</v>
      </c>
      <c r="N443" s="155">
        <v>58</v>
      </c>
      <c r="O443" s="159">
        <v>56</v>
      </c>
      <c r="P443" s="160">
        <v>1.0357142857142858</v>
      </c>
      <c r="Q443" s="157">
        <v>5.5</v>
      </c>
      <c r="R443" s="155">
        <v>38.299999999999997</v>
      </c>
      <c r="S443" s="157">
        <v>2.5</v>
      </c>
      <c r="T443" s="158">
        <v>8</v>
      </c>
      <c r="U443" s="161">
        <v>21.7</v>
      </c>
      <c r="V443" s="157">
        <v>7</v>
      </c>
      <c r="W443" s="155">
        <v>1</v>
      </c>
      <c r="X443" s="157">
        <v>2.75</v>
      </c>
      <c r="Y443" s="155">
        <v>9</v>
      </c>
      <c r="Z443" s="157">
        <v>0.5</v>
      </c>
      <c r="AA443" s="158">
        <v>10.25</v>
      </c>
      <c r="AB443" s="154">
        <v>38.97</v>
      </c>
      <c r="AC443" s="157">
        <v>11</v>
      </c>
      <c r="AD443" s="162">
        <v>11</v>
      </c>
      <c r="AE443" s="163">
        <v>12.05</v>
      </c>
      <c r="AF443" s="164">
        <v>12.05</v>
      </c>
      <c r="AG443" s="253">
        <v>186</v>
      </c>
      <c r="AH443" s="165">
        <v>9.7780000000000005</v>
      </c>
      <c r="AI443" s="164">
        <v>9.7780000000000005</v>
      </c>
      <c r="AJ443" s="254">
        <v>162</v>
      </c>
      <c r="AK443" s="166">
        <v>10.914000000000001</v>
      </c>
    </row>
    <row r="444" spans="1:37" ht="16.5" customHeight="1" thickBot="1" x14ac:dyDescent="0.35">
      <c r="A444" s="190" t="s">
        <v>216</v>
      </c>
      <c r="B444" s="252">
        <v>22108132</v>
      </c>
      <c r="C444" s="228" t="s">
        <v>904</v>
      </c>
      <c r="D444" s="228" t="s">
        <v>131</v>
      </c>
      <c r="E444" s="155">
        <v>20</v>
      </c>
      <c r="F444" s="156">
        <v>19.5</v>
      </c>
      <c r="G444" s="157">
        <v>17</v>
      </c>
      <c r="H444" s="158">
        <v>17</v>
      </c>
      <c r="I444" s="155">
        <v>3.07</v>
      </c>
      <c r="J444" s="157">
        <v>19</v>
      </c>
      <c r="K444" s="155">
        <v>6.61</v>
      </c>
      <c r="L444" s="157">
        <v>13</v>
      </c>
      <c r="M444" s="158">
        <v>16</v>
      </c>
      <c r="N444" s="155">
        <v>40</v>
      </c>
      <c r="O444" s="159">
        <v>54</v>
      </c>
      <c r="P444" s="160">
        <v>0.7407407407407407</v>
      </c>
      <c r="Q444" s="157">
        <v>4</v>
      </c>
      <c r="R444" s="155">
        <v>40.4</v>
      </c>
      <c r="S444" s="157">
        <v>3</v>
      </c>
      <c r="T444" s="158">
        <v>7</v>
      </c>
      <c r="U444" s="161">
        <v>23.1</v>
      </c>
      <c r="V444" s="157">
        <v>6.25</v>
      </c>
      <c r="W444" s="155">
        <v>-7</v>
      </c>
      <c r="X444" s="157">
        <v>1.25</v>
      </c>
      <c r="Y444" s="155">
        <v>3</v>
      </c>
      <c r="Z444" s="157">
        <v>3.5</v>
      </c>
      <c r="AA444" s="158">
        <v>11</v>
      </c>
      <c r="AB444" s="154">
        <v>40.340000000000003</v>
      </c>
      <c r="AC444" s="157">
        <v>10</v>
      </c>
      <c r="AD444" s="162">
        <v>10</v>
      </c>
      <c r="AE444" s="163">
        <v>12.2</v>
      </c>
      <c r="AF444" s="164">
        <v>12.2</v>
      </c>
      <c r="AG444" s="253">
        <v>164</v>
      </c>
      <c r="AH444" s="165">
        <v>8.8889999999999993</v>
      </c>
      <c r="AI444" s="164">
        <v>8.8889999999999993</v>
      </c>
      <c r="AJ444" s="254">
        <v>231</v>
      </c>
      <c r="AK444" s="166">
        <v>10.544499999999999</v>
      </c>
    </row>
    <row r="445" spans="1:37" ht="16.5" customHeight="1" thickBot="1" x14ac:dyDescent="0.35">
      <c r="A445" s="190" t="s">
        <v>216</v>
      </c>
      <c r="B445" s="252">
        <v>22108149</v>
      </c>
      <c r="C445" s="233" t="s">
        <v>1017</v>
      </c>
      <c r="D445" s="233" t="s">
        <v>541</v>
      </c>
      <c r="E445" s="155">
        <v>23</v>
      </c>
      <c r="F445" s="156">
        <v>21</v>
      </c>
      <c r="G445" s="157">
        <v>20</v>
      </c>
      <c r="H445" s="158">
        <v>20</v>
      </c>
      <c r="I445" s="155">
        <v>3.19</v>
      </c>
      <c r="J445" s="157">
        <v>17</v>
      </c>
      <c r="K445" s="155">
        <v>6.65</v>
      </c>
      <c r="L445" s="157">
        <v>12</v>
      </c>
      <c r="M445" s="158">
        <v>14.5</v>
      </c>
      <c r="N445" s="155">
        <v>76</v>
      </c>
      <c r="O445" s="159">
        <v>75</v>
      </c>
      <c r="P445" s="160">
        <v>1.0133333333333334</v>
      </c>
      <c r="Q445" s="157">
        <v>5.5</v>
      </c>
      <c r="R445" s="155">
        <v>36.1</v>
      </c>
      <c r="S445" s="157">
        <v>2</v>
      </c>
      <c r="T445" s="158">
        <v>7.5</v>
      </c>
      <c r="U445" s="161">
        <v>25.38</v>
      </c>
      <c r="V445" s="157">
        <v>5.25</v>
      </c>
      <c r="W445" s="155">
        <v>-13</v>
      </c>
      <c r="X445" s="157">
        <v>0.5</v>
      </c>
      <c r="Y445" s="155">
        <v>6</v>
      </c>
      <c r="Z445" s="157">
        <v>2</v>
      </c>
      <c r="AA445" s="158">
        <v>7.75</v>
      </c>
      <c r="AB445" s="154">
        <v>33.28</v>
      </c>
      <c r="AC445" s="157">
        <v>14</v>
      </c>
      <c r="AD445" s="162">
        <v>14</v>
      </c>
      <c r="AE445" s="163">
        <v>12.75</v>
      </c>
      <c r="AF445" s="164">
        <v>12.75</v>
      </c>
      <c r="AG445" s="253">
        <v>99</v>
      </c>
      <c r="AH445" s="165">
        <v>8</v>
      </c>
      <c r="AI445" s="164">
        <v>8</v>
      </c>
      <c r="AJ445" s="254">
        <v>331</v>
      </c>
      <c r="AK445" s="166">
        <v>10.375</v>
      </c>
    </row>
    <row r="446" spans="1:37" ht="16.5" customHeight="1" thickBot="1" x14ac:dyDescent="0.35">
      <c r="A446" s="190" t="s">
        <v>216</v>
      </c>
      <c r="B446" s="256">
        <v>22108160</v>
      </c>
      <c r="C446" s="228" t="s">
        <v>1064</v>
      </c>
      <c r="D446" s="228" t="s">
        <v>81</v>
      </c>
      <c r="E446" s="155" t="s">
        <v>157</v>
      </c>
      <c r="F446" s="156" t="s">
        <v>157</v>
      </c>
      <c r="G446" s="157">
        <v>0</v>
      </c>
      <c r="H446" s="158">
        <v>0</v>
      </c>
      <c r="I446" s="155" t="s">
        <v>157</v>
      </c>
      <c r="J446" s="157">
        <v>0</v>
      </c>
      <c r="K446" s="155" t="s">
        <v>157</v>
      </c>
      <c r="L446" s="157">
        <v>0</v>
      </c>
      <c r="M446" s="158">
        <v>0</v>
      </c>
      <c r="N446" s="171" t="s">
        <v>157</v>
      </c>
      <c r="O446" s="159" t="s">
        <v>157</v>
      </c>
      <c r="P446" s="160" t="s">
        <v>480</v>
      </c>
      <c r="Q446" s="157">
        <v>0</v>
      </c>
      <c r="R446" s="155" t="s">
        <v>157</v>
      </c>
      <c r="S446" s="157">
        <v>0</v>
      </c>
      <c r="T446" s="158">
        <v>0</v>
      </c>
      <c r="U446" s="161" t="s">
        <v>157</v>
      </c>
      <c r="V446" s="157">
        <v>0</v>
      </c>
      <c r="W446" s="155" t="s">
        <v>157</v>
      </c>
      <c r="X446" s="157">
        <v>0</v>
      </c>
      <c r="Y446" s="155" t="s">
        <v>157</v>
      </c>
      <c r="Z446" s="157">
        <v>0</v>
      </c>
      <c r="AA446" s="158">
        <v>0</v>
      </c>
      <c r="AB446" s="154" t="s">
        <v>157</v>
      </c>
      <c r="AC446" s="157">
        <v>0</v>
      </c>
      <c r="AD446" s="162">
        <v>0</v>
      </c>
      <c r="AE446" s="163">
        <v>0</v>
      </c>
      <c r="AF446" s="164">
        <v>0</v>
      </c>
      <c r="AG446" s="253">
        <v>621</v>
      </c>
      <c r="AH446" s="165" t="s">
        <v>157</v>
      </c>
      <c r="AI446" s="164" t="s">
        <v>157</v>
      </c>
      <c r="AJ446" s="254">
        <v>599</v>
      </c>
      <c r="AK446" s="166" t="s">
        <v>481</v>
      </c>
    </row>
    <row r="447" spans="1:37" ht="16.5" customHeight="1" thickBot="1" x14ac:dyDescent="0.35">
      <c r="A447" s="190" t="s">
        <v>216</v>
      </c>
      <c r="B447" s="252">
        <v>22108161</v>
      </c>
      <c r="C447" s="245" t="s">
        <v>555</v>
      </c>
      <c r="D447" s="245" t="s">
        <v>31</v>
      </c>
      <c r="E447" s="155">
        <v>17</v>
      </c>
      <c r="F447" s="156">
        <v>18</v>
      </c>
      <c r="G447" s="157">
        <v>14</v>
      </c>
      <c r="H447" s="158">
        <v>14</v>
      </c>
      <c r="I447" s="155">
        <v>3.13</v>
      </c>
      <c r="J447" s="157">
        <v>18</v>
      </c>
      <c r="K447" s="155">
        <v>6.69</v>
      </c>
      <c r="L447" s="157">
        <v>12</v>
      </c>
      <c r="M447" s="158">
        <v>15</v>
      </c>
      <c r="N447" s="155">
        <v>70</v>
      </c>
      <c r="O447" s="159">
        <v>66</v>
      </c>
      <c r="P447" s="160">
        <v>1.0606060606060606</v>
      </c>
      <c r="Q447" s="157">
        <v>5.5</v>
      </c>
      <c r="R447" s="155">
        <v>40.700000000000003</v>
      </c>
      <c r="S447" s="157">
        <v>3</v>
      </c>
      <c r="T447" s="158">
        <v>8.5</v>
      </c>
      <c r="U447" s="161">
        <v>30</v>
      </c>
      <c r="V447" s="157">
        <v>2.75</v>
      </c>
      <c r="W447" s="155">
        <v>-10</v>
      </c>
      <c r="X447" s="157">
        <v>0.75</v>
      </c>
      <c r="Y447" s="155">
        <v>10</v>
      </c>
      <c r="Z447" s="157">
        <v>0</v>
      </c>
      <c r="AA447" s="158">
        <v>3.5</v>
      </c>
      <c r="AB447" s="154">
        <v>35.44</v>
      </c>
      <c r="AC447" s="157">
        <v>13</v>
      </c>
      <c r="AD447" s="162">
        <v>13</v>
      </c>
      <c r="AE447" s="163">
        <v>10.8</v>
      </c>
      <c r="AF447" s="164">
        <v>10.8</v>
      </c>
      <c r="AG447" s="253">
        <v>341</v>
      </c>
      <c r="AH447" s="165">
        <v>8</v>
      </c>
      <c r="AI447" s="164">
        <v>8</v>
      </c>
      <c r="AJ447" s="254">
        <v>331</v>
      </c>
      <c r="AK447" s="166">
        <v>9.4</v>
      </c>
    </row>
    <row r="448" spans="1:37" ht="16.5" customHeight="1" thickBot="1" x14ac:dyDescent="0.35">
      <c r="A448" s="190" t="s">
        <v>216</v>
      </c>
      <c r="B448" s="252">
        <v>22108189</v>
      </c>
      <c r="C448" s="230" t="s">
        <v>785</v>
      </c>
      <c r="D448" s="230" t="s">
        <v>136</v>
      </c>
      <c r="E448" s="155">
        <v>11</v>
      </c>
      <c r="F448" s="156">
        <v>15</v>
      </c>
      <c r="G448" s="157">
        <v>8</v>
      </c>
      <c r="H448" s="158">
        <v>8</v>
      </c>
      <c r="I448" s="155">
        <v>3.28</v>
      </c>
      <c r="J448" s="157">
        <v>16</v>
      </c>
      <c r="K448" s="155">
        <v>7</v>
      </c>
      <c r="L448" s="157">
        <v>10</v>
      </c>
      <c r="M448" s="158">
        <v>13</v>
      </c>
      <c r="N448" s="155">
        <v>58</v>
      </c>
      <c r="O448" s="159">
        <v>71</v>
      </c>
      <c r="P448" s="160">
        <v>0.81690140845070425</v>
      </c>
      <c r="Q448" s="157">
        <v>4.5</v>
      </c>
      <c r="R448" s="155">
        <v>46.4</v>
      </c>
      <c r="S448" s="157">
        <v>4.5</v>
      </c>
      <c r="T448" s="158">
        <v>9</v>
      </c>
      <c r="U448" s="161">
        <v>25.78</v>
      </c>
      <c r="V448" s="157">
        <v>5</v>
      </c>
      <c r="W448" s="155">
        <v>-3</v>
      </c>
      <c r="X448" s="157">
        <v>1.75</v>
      </c>
      <c r="Y448" s="155">
        <v>10</v>
      </c>
      <c r="Z448" s="157">
        <v>0</v>
      </c>
      <c r="AA448" s="158">
        <v>6.75</v>
      </c>
      <c r="AB448" s="154">
        <v>59.4</v>
      </c>
      <c r="AC448" s="157">
        <v>1</v>
      </c>
      <c r="AD448" s="162">
        <v>1</v>
      </c>
      <c r="AE448" s="163">
        <v>7.55</v>
      </c>
      <c r="AF448" s="164">
        <v>7.55</v>
      </c>
      <c r="AG448" s="253">
        <v>571</v>
      </c>
      <c r="AH448" s="165">
        <v>8.4440000000000008</v>
      </c>
      <c r="AI448" s="164">
        <v>8.4440000000000008</v>
      </c>
      <c r="AJ448" s="254">
        <v>274</v>
      </c>
      <c r="AK448" s="166">
        <v>7.9969999999999999</v>
      </c>
    </row>
    <row r="449" spans="1:37" ht="16.5" customHeight="1" thickBot="1" x14ac:dyDescent="0.35">
      <c r="A449" s="190" t="s">
        <v>216</v>
      </c>
      <c r="B449" s="252">
        <v>22108240</v>
      </c>
      <c r="C449" s="230" t="s">
        <v>1177</v>
      </c>
      <c r="D449" s="230" t="s">
        <v>95</v>
      </c>
      <c r="E449" s="155">
        <v>13</v>
      </c>
      <c r="F449" s="156">
        <v>16</v>
      </c>
      <c r="G449" s="157">
        <v>10</v>
      </c>
      <c r="H449" s="158">
        <v>10</v>
      </c>
      <c r="I449" s="155">
        <v>3.03</v>
      </c>
      <c r="J449" s="157">
        <v>20</v>
      </c>
      <c r="K449" s="155">
        <v>6.54</v>
      </c>
      <c r="L449" s="157">
        <v>13</v>
      </c>
      <c r="M449" s="158">
        <v>16.5</v>
      </c>
      <c r="N449" s="155">
        <v>70</v>
      </c>
      <c r="O449" s="159">
        <v>95</v>
      </c>
      <c r="P449" s="160">
        <v>0.73684210526315785</v>
      </c>
      <c r="Q449" s="157">
        <v>4</v>
      </c>
      <c r="R449" s="155">
        <v>49.1</v>
      </c>
      <c r="S449" s="157">
        <v>5.5</v>
      </c>
      <c r="T449" s="158">
        <v>9.5</v>
      </c>
      <c r="U449" s="161">
        <v>26.3</v>
      </c>
      <c r="V449" s="157">
        <v>4.75</v>
      </c>
      <c r="W449" s="155">
        <v>-13</v>
      </c>
      <c r="X449" s="157">
        <v>0.5</v>
      </c>
      <c r="Y449" s="155">
        <v>10</v>
      </c>
      <c r="Z449" s="157">
        <v>0</v>
      </c>
      <c r="AA449" s="158">
        <v>5.25</v>
      </c>
      <c r="AB449" s="154">
        <v>65.709999999999994</v>
      </c>
      <c r="AC449" s="157">
        <v>1</v>
      </c>
      <c r="AD449" s="162">
        <v>1</v>
      </c>
      <c r="AE449" s="163">
        <v>8.4499999999999993</v>
      </c>
      <c r="AF449" s="164">
        <v>8.4499999999999993</v>
      </c>
      <c r="AG449" s="253">
        <v>538</v>
      </c>
      <c r="AH449" s="165">
        <v>6.6669999999999998</v>
      </c>
      <c r="AI449" s="164">
        <v>6.6669999999999998</v>
      </c>
      <c r="AJ449" s="254">
        <v>483</v>
      </c>
      <c r="AK449" s="166">
        <v>7.5584999999999996</v>
      </c>
    </row>
    <row r="450" spans="1:37" ht="16.5" customHeight="1" thickBot="1" x14ac:dyDescent="0.35">
      <c r="A450" s="190" t="s">
        <v>216</v>
      </c>
      <c r="B450" s="252">
        <v>22108269</v>
      </c>
      <c r="C450" s="230" t="s">
        <v>948</v>
      </c>
      <c r="D450" s="230" t="s">
        <v>99</v>
      </c>
      <c r="E450" s="155">
        <v>21</v>
      </c>
      <c r="F450" s="156">
        <v>20</v>
      </c>
      <c r="G450" s="157">
        <v>18</v>
      </c>
      <c r="H450" s="158">
        <v>18</v>
      </c>
      <c r="I450" s="155">
        <v>3.2</v>
      </c>
      <c r="J450" s="157">
        <v>17</v>
      </c>
      <c r="K450" s="155">
        <v>6.71</v>
      </c>
      <c r="L450" s="157">
        <v>12</v>
      </c>
      <c r="M450" s="158">
        <v>14.5</v>
      </c>
      <c r="N450" s="155">
        <v>64.5</v>
      </c>
      <c r="O450" s="159">
        <v>76</v>
      </c>
      <c r="P450" s="160">
        <v>0.84868421052631582</v>
      </c>
      <c r="Q450" s="157">
        <v>4.5</v>
      </c>
      <c r="R450" s="155">
        <v>49.1</v>
      </c>
      <c r="S450" s="157">
        <v>5.5</v>
      </c>
      <c r="T450" s="158">
        <v>10</v>
      </c>
      <c r="U450" s="161">
        <v>23.91</v>
      </c>
      <c r="V450" s="157">
        <v>6</v>
      </c>
      <c r="W450" s="155">
        <v>-28</v>
      </c>
      <c r="X450" s="157">
        <v>0</v>
      </c>
      <c r="Y450" s="155">
        <v>10</v>
      </c>
      <c r="Z450" s="157">
        <v>0</v>
      </c>
      <c r="AA450" s="158">
        <v>6</v>
      </c>
      <c r="AB450" s="154">
        <v>35.75</v>
      </c>
      <c r="AC450" s="157">
        <v>13</v>
      </c>
      <c r="AD450" s="162">
        <v>13</v>
      </c>
      <c r="AE450" s="163">
        <v>12.3</v>
      </c>
      <c r="AF450" s="164">
        <v>12.3</v>
      </c>
      <c r="AG450" s="253">
        <v>151</v>
      </c>
      <c r="AH450" s="165">
        <v>8</v>
      </c>
      <c r="AI450" s="164">
        <v>8</v>
      </c>
      <c r="AJ450" s="254">
        <v>331</v>
      </c>
      <c r="AK450" s="166">
        <v>10.15</v>
      </c>
    </row>
    <row r="451" spans="1:37" ht="16.5" customHeight="1" thickBot="1" x14ac:dyDescent="0.35">
      <c r="A451" s="190" t="s">
        <v>216</v>
      </c>
      <c r="B451" s="252">
        <v>22108271</v>
      </c>
      <c r="C451" s="228" t="s">
        <v>39</v>
      </c>
      <c r="D451" s="228" t="s">
        <v>435</v>
      </c>
      <c r="E451" s="155">
        <v>16</v>
      </c>
      <c r="F451" s="156">
        <v>17.5</v>
      </c>
      <c r="G451" s="157">
        <v>13</v>
      </c>
      <c r="H451" s="158">
        <v>13</v>
      </c>
      <c r="I451" s="155">
        <v>3.32</v>
      </c>
      <c r="J451" s="157">
        <v>15</v>
      </c>
      <c r="K451" s="155">
        <v>7.21</v>
      </c>
      <c r="L451" s="157">
        <v>8</v>
      </c>
      <c r="M451" s="158">
        <v>11.5</v>
      </c>
      <c r="N451" s="155" t="s">
        <v>215</v>
      </c>
      <c r="O451" s="159" t="s">
        <v>215</v>
      </c>
      <c r="P451" s="160">
        <v>0</v>
      </c>
      <c r="Q451" s="157" t="s">
        <v>215</v>
      </c>
      <c r="R451" s="155">
        <v>43</v>
      </c>
      <c r="S451" s="157">
        <v>4</v>
      </c>
      <c r="T451" s="158">
        <v>8</v>
      </c>
      <c r="U451" s="161" t="s">
        <v>215</v>
      </c>
      <c r="V451" s="157" t="s">
        <v>215</v>
      </c>
      <c r="W451" s="155">
        <v>5</v>
      </c>
      <c r="X451" s="157">
        <v>3.5</v>
      </c>
      <c r="Y451" s="155">
        <v>10</v>
      </c>
      <c r="Z451" s="157">
        <v>0</v>
      </c>
      <c r="AA451" s="158">
        <v>7</v>
      </c>
      <c r="AB451" s="154" t="s">
        <v>215</v>
      </c>
      <c r="AC451" s="157" t="s">
        <v>215</v>
      </c>
      <c r="AD451" s="162" t="s">
        <v>215</v>
      </c>
      <c r="AE451" s="163">
        <v>9.875</v>
      </c>
      <c r="AF451" s="164">
        <v>9.875</v>
      </c>
      <c r="AG451" s="253">
        <v>444</v>
      </c>
      <c r="AH451" s="165">
        <v>8.4440000000000008</v>
      </c>
      <c r="AI451" s="164">
        <v>8.4440000000000008</v>
      </c>
      <c r="AJ451" s="254">
        <v>274</v>
      </c>
      <c r="AK451" s="166">
        <v>9.1595000000000013</v>
      </c>
    </row>
    <row r="452" spans="1:37" ht="16.5" customHeight="1" thickBot="1" x14ac:dyDescent="0.35">
      <c r="A452" s="190" t="s">
        <v>216</v>
      </c>
      <c r="B452" s="252">
        <v>22108294</v>
      </c>
      <c r="C452" s="233" t="s">
        <v>1070</v>
      </c>
      <c r="D452" s="233" t="s">
        <v>126</v>
      </c>
      <c r="E452" s="155">
        <v>17</v>
      </c>
      <c r="F452" s="156">
        <v>18</v>
      </c>
      <c r="G452" s="157">
        <v>14</v>
      </c>
      <c r="H452" s="158">
        <v>14</v>
      </c>
      <c r="I452" s="155">
        <v>3.18</v>
      </c>
      <c r="J452" s="157">
        <v>17</v>
      </c>
      <c r="K452" s="155">
        <v>6.69</v>
      </c>
      <c r="L452" s="157">
        <v>12</v>
      </c>
      <c r="M452" s="158">
        <v>14.5</v>
      </c>
      <c r="N452" s="155">
        <v>41</v>
      </c>
      <c r="O452" s="159">
        <v>61</v>
      </c>
      <c r="P452" s="160">
        <v>0.67213114754098358</v>
      </c>
      <c r="Q452" s="157">
        <v>3.5</v>
      </c>
      <c r="R452" s="155">
        <v>44.1</v>
      </c>
      <c r="S452" s="157">
        <v>4</v>
      </c>
      <c r="T452" s="158">
        <v>7.5</v>
      </c>
      <c r="U452" s="161">
        <v>23.5</v>
      </c>
      <c r="V452" s="157">
        <v>6</v>
      </c>
      <c r="W452" s="155">
        <v>-4</v>
      </c>
      <c r="X452" s="157">
        <v>1.5</v>
      </c>
      <c r="Y452" s="155">
        <v>10</v>
      </c>
      <c r="Z452" s="157">
        <v>0</v>
      </c>
      <c r="AA452" s="158">
        <v>7.5</v>
      </c>
      <c r="AB452" s="154">
        <v>40.46</v>
      </c>
      <c r="AC452" s="157">
        <v>10</v>
      </c>
      <c r="AD452" s="162">
        <v>10</v>
      </c>
      <c r="AE452" s="163">
        <v>10.7</v>
      </c>
      <c r="AF452" s="164">
        <v>10.7</v>
      </c>
      <c r="AG452" s="253">
        <v>354</v>
      </c>
      <c r="AH452" s="165">
        <v>8</v>
      </c>
      <c r="AI452" s="164">
        <v>8</v>
      </c>
      <c r="AJ452" s="254">
        <v>331</v>
      </c>
      <c r="AK452" s="166">
        <v>9.35</v>
      </c>
    </row>
    <row r="453" spans="1:37" ht="16.5" customHeight="1" thickBot="1" x14ac:dyDescent="0.35">
      <c r="A453" s="190" t="s">
        <v>216</v>
      </c>
      <c r="B453" s="252">
        <v>22108327</v>
      </c>
      <c r="C453" s="236" t="s">
        <v>930</v>
      </c>
      <c r="D453" s="236" t="s">
        <v>932</v>
      </c>
      <c r="E453" s="155">
        <v>14</v>
      </c>
      <c r="F453" s="156">
        <v>16.5</v>
      </c>
      <c r="G453" s="157">
        <v>11</v>
      </c>
      <c r="H453" s="158">
        <v>11</v>
      </c>
      <c r="I453" s="155">
        <v>3.09</v>
      </c>
      <c r="J453" s="157">
        <v>19</v>
      </c>
      <c r="K453" s="155">
        <v>6.62</v>
      </c>
      <c r="L453" s="157">
        <v>12</v>
      </c>
      <c r="M453" s="158">
        <v>15.5</v>
      </c>
      <c r="N453" s="155">
        <v>70</v>
      </c>
      <c r="O453" s="159">
        <v>73</v>
      </c>
      <c r="P453" s="160">
        <v>0.95890410958904104</v>
      </c>
      <c r="Q453" s="157">
        <v>5</v>
      </c>
      <c r="R453" s="155">
        <v>44.3</v>
      </c>
      <c r="S453" s="157">
        <v>4</v>
      </c>
      <c r="T453" s="158">
        <v>9</v>
      </c>
      <c r="U453" s="161">
        <v>23.72</v>
      </c>
      <c r="V453" s="157">
        <v>6</v>
      </c>
      <c r="W453" s="155">
        <v>-3</v>
      </c>
      <c r="X453" s="157">
        <v>1.75</v>
      </c>
      <c r="Y453" s="155">
        <v>9</v>
      </c>
      <c r="Z453" s="157">
        <v>0.5</v>
      </c>
      <c r="AA453" s="158">
        <v>8.25</v>
      </c>
      <c r="AB453" s="154">
        <v>37.450000000000003</v>
      </c>
      <c r="AC453" s="157">
        <v>12</v>
      </c>
      <c r="AD453" s="162">
        <v>12</v>
      </c>
      <c r="AE453" s="163">
        <v>11.15</v>
      </c>
      <c r="AF453" s="164">
        <v>11.15</v>
      </c>
      <c r="AG453" s="253">
        <v>300</v>
      </c>
      <c r="AH453" s="165">
        <v>10.222</v>
      </c>
      <c r="AI453" s="164">
        <v>10.222</v>
      </c>
      <c r="AJ453" s="254">
        <v>123</v>
      </c>
      <c r="AK453" s="166">
        <v>10.686</v>
      </c>
    </row>
    <row r="454" spans="1:37" ht="16.5" customHeight="1" thickBot="1" x14ac:dyDescent="0.35">
      <c r="A454" s="190" t="s">
        <v>216</v>
      </c>
      <c r="B454" s="252">
        <v>22108340</v>
      </c>
      <c r="C454" s="249" t="s">
        <v>1179</v>
      </c>
      <c r="D454" s="249" t="s">
        <v>36</v>
      </c>
      <c r="E454" s="155">
        <v>20</v>
      </c>
      <c r="F454" s="156">
        <v>19.5</v>
      </c>
      <c r="G454" s="157">
        <v>17</v>
      </c>
      <c r="H454" s="158">
        <v>17</v>
      </c>
      <c r="I454" s="155">
        <v>2.95</v>
      </c>
      <c r="J454" s="157">
        <v>20</v>
      </c>
      <c r="K454" s="155">
        <v>6.34</v>
      </c>
      <c r="L454" s="157">
        <v>14</v>
      </c>
      <c r="M454" s="158">
        <v>17</v>
      </c>
      <c r="N454" s="155">
        <v>58</v>
      </c>
      <c r="O454" s="159">
        <v>59</v>
      </c>
      <c r="P454" s="160">
        <v>0.98305084745762716</v>
      </c>
      <c r="Q454" s="157">
        <v>5</v>
      </c>
      <c r="R454" s="155">
        <v>50.4</v>
      </c>
      <c r="S454" s="157">
        <v>5.5</v>
      </c>
      <c r="T454" s="158">
        <v>10.5</v>
      </c>
      <c r="U454" s="161">
        <v>21.4</v>
      </c>
      <c r="V454" s="157">
        <v>7.25</v>
      </c>
      <c r="W454" s="155">
        <v>-8</v>
      </c>
      <c r="X454" s="157">
        <v>1</v>
      </c>
      <c r="Y454" s="155">
        <v>3</v>
      </c>
      <c r="Z454" s="157">
        <v>3.5</v>
      </c>
      <c r="AA454" s="158">
        <v>11.75</v>
      </c>
      <c r="AB454" s="154">
        <v>45.73</v>
      </c>
      <c r="AC454" s="157">
        <v>7</v>
      </c>
      <c r="AD454" s="162">
        <v>7</v>
      </c>
      <c r="AE454" s="163">
        <v>12.65</v>
      </c>
      <c r="AF454" s="164">
        <v>12.65</v>
      </c>
      <c r="AG454" s="253">
        <v>109</v>
      </c>
      <c r="AH454" s="165">
        <v>10.667</v>
      </c>
      <c r="AI454" s="164">
        <v>10.667</v>
      </c>
      <c r="AJ454" s="254">
        <v>85</v>
      </c>
      <c r="AK454" s="166">
        <v>11.6585</v>
      </c>
    </row>
    <row r="455" spans="1:37" ht="16.5" customHeight="1" thickBot="1" x14ac:dyDescent="0.35">
      <c r="A455" s="190" t="s">
        <v>216</v>
      </c>
      <c r="B455" s="252">
        <v>22108351</v>
      </c>
      <c r="C455" s="245" t="s">
        <v>591</v>
      </c>
      <c r="D455" s="245" t="s">
        <v>149</v>
      </c>
      <c r="E455" s="155">
        <v>16</v>
      </c>
      <c r="F455" s="156">
        <v>17.5</v>
      </c>
      <c r="G455" s="157">
        <v>13</v>
      </c>
      <c r="H455" s="158">
        <v>13</v>
      </c>
      <c r="I455" s="155">
        <v>3.24</v>
      </c>
      <c r="J455" s="157">
        <v>16</v>
      </c>
      <c r="K455" s="155">
        <v>7.07</v>
      </c>
      <c r="L455" s="157">
        <v>9</v>
      </c>
      <c r="M455" s="158">
        <v>12.5</v>
      </c>
      <c r="N455" s="155">
        <v>46</v>
      </c>
      <c r="O455" s="159">
        <v>55</v>
      </c>
      <c r="P455" s="160">
        <v>0.83636363636363631</v>
      </c>
      <c r="Q455" s="157">
        <v>4.5</v>
      </c>
      <c r="R455" s="155">
        <v>43.4</v>
      </c>
      <c r="S455" s="157">
        <v>4</v>
      </c>
      <c r="T455" s="158">
        <v>8.5</v>
      </c>
      <c r="U455" s="161">
        <v>29.84</v>
      </c>
      <c r="V455" s="157">
        <v>3</v>
      </c>
      <c r="W455" s="155">
        <v>-10</v>
      </c>
      <c r="X455" s="157">
        <v>0.75</v>
      </c>
      <c r="Y455" s="155">
        <v>8</v>
      </c>
      <c r="Z455" s="157">
        <v>1</v>
      </c>
      <c r="AA455" s="158">
        <v>4.75</v>
      </c>
      <c r="AB455" s="154">
        <v>35.119999999999997</v>
      </c>
      <c r="AC455" s="157">
        <v>13</v>
      </c>
      <c r="AD455" s="162">
        <v>13</v>
      </c>
      <c r="AE455" s="163">
        <v>10.35</v>
      </c>
      <c r="AF455" s="164">
        <v>10.35</v>
      </c>
      <c r="AG455" s="253">
        <v>396</v>
      </c>
      <c r="AH455" s="165">
        <v>12.888999999999999</v>
      </c>
      <c r="AI455" s="164">
        <v>12.888999999999999</v>
      </c>
      <c r="AJ455" s="254">
        <v>15</v>
      </c>
      <c r="AK455" s="166">
        <v>11.619499999999999</v>
      </c>
    </row>
    <row r="456" spans="1:37" ht="16.5" customHeight="1" thickBot="1" x14ac:dyDescent="0.35">
      <c r="A456" s="190" t="s">
        <v>216</v>
      </c>
      <c r="B456" s="252">
        <v>22108441</v>
      </c>
      <c r="C456" s="245" t="s">
        <v>1042</v>
      </c>
      <c r="D456" s="245" t="s">
        <v>1043</v>
      </c>
      <c r="E456" s="155">
        <v>15</v>
      </c>
      <c r="F456" s="156">
        <v>17</v>
      </c>
      <c r="G456" s="157">
        <v>12</v>
      </c>
      <c r="H456" s="158">
        <v>12</v>
      </c>
      <c r="I456" s="155">
        <v>3.21</v>
      </c>
      <c r="J456" s="157">
        <v>17</v>
      </c>
      <c r="K456" s="155">
        <v>6.86</v>
      </c>
      <c r="L456" s="157">
        <v>11</v>
      </c>
      <c r="M456" s="158">
        <v>14</v>
      </c>
      <c r="N456" s="155">
        <v>64</v>
      </c>
      <c r="O456" s="159">
        <v>59</v>
      </c>
      <c r="P456" s="160">
        <v>1.0847457627118644</v>
      </c>
      <c r="Q456" s="157">
        <v>5.5</v>
      </c>
      <c r="R456" s="155">
        <v>46.4</v>
      </c>
      <c r="S456" s="157">
        <v>4.5</v>
      </c>
      <c r="T456" s="158">
        <v>10</v>
      </c>
      <c r="U456" s="161">
        <v>22.9</v>
      </c>
      <c r="V456" s="157">
        <v>6.5</v>
      </c>
      <c r="W456" s="155">
        <v>0</v>
      </c>
      <c r="X456" s="157">
        <v>2.5</v>
      </c>
      <c r="Y456" s="155">
        <v>2</v>
      </c>
      <c r="Z456" s="157">
        <v>4</v>
      </c>
      <c r="AA456" s="158">
        <v>13</v>
      </c>
      <c r="AB456" s="154">
        <v>33</v>
      </c>
      <c r="AC456" s="157">
        <v>15</v>
      </c>
      <c r="AD456" s="162">
        <v>15</v>
      </c>
      <c r="AE456" s="163">
        <v>12.8</v>
      </c>
      <c r="AF456" s="164">
        <v>12.8</v>
      </c>
      <c r="AG456" s="253">
        <v>96</v>
      </c>
      <c r="AH456" s="165">
        <v>10.220000000000001</v>
      </c>
      <c r="AI456" s="164">
        <v>10.220000000000001</v>
      </c>
      <c r="AJ456" s="254">
        <v>160</v>
      </c>
      <c r="AK456" s="166">
        <v>11.510000000000002</v>
      </c>
    </row>
    <row r="457" spans="1:37" ht="16.5" customHeight="1" thickBot="1" x14ac:dyDescent="0.35">
      <c r="A457" s="190" t="s">
        <v>216</v>
      </c>
      <c r="B457" s="252">
        <v>22108485</v>
      </c>
      <c r="C457" s="228" t="s">
        <v>854</v>
      </c>
      <c r="D457" s="228" t="s">
        <v>97</v>
      </c>
      <c r="E457" s="155">
        <v>25</v>
      </c>
      <c r="F457" s="156">
        <v>22</v>
      </c>
      <c r="G457" s="157">
        <v>20</v>
      </c>
      <c r="H457" s="158">
        <v>20</v>
      </c>
      <c r="I457" s="155">
        <v>3.25</v>
      </c>
      <c r="J457" s="157">
        <v>16</v>
      </c>
      <c r="K457" s="155">
        <v>6.86</v>
      </c>
      <c r="L457" s="157">
        <v>11</v>
      </c>
      <c r="M457" s="158">
        <v>13.5</v>
      </c>
      <c r="N457" s="155">
        <v>52</v>
      </c>
      <c r="O457" s="159">
        <v>63</v>
      </c>
      <c r="P457" s="160">
        <v>0.82539682539682535</v>
      </c>
      <c r="Q457" s="157">
        <v>4.5</v>
      </c>
      <c r="R457" s="155">
        <v>39.799999999999997</v>
      </c>
      <c r="S457" s="157">
        <v>3</v>
      </c>
      <c r="T457" s="158">
        <v>7.5</v>
      </c>
      <c r="U457" s="161">
        <v>31.65</v>
      </c>
      <c r="V457" s="157">
        <v>2</v>
      </c>
      <c r="W457" s="155">
        <v>-6</v>
      </c>
      <c r="X457" s="157">
        <v>1.25</v>
      </c>
      <c r="Y457" s="155">
        <v>0</v>
      </c>
      <c r="Z457" s="157">
        <v>5</v>
      </c>
      <c r="AA457" s="158">
        <v>8.25</v>
      </c>
      <c r="AB457" s="154">
        <v>33.57</v>
      </c>
      <c r="AC457" s="157">
        <v>14</v>
      </c>
      <c r="AD457" s="162">
        <v>14</v>
      </c>
      <c r="AE457" s="163">
        <v>12.65</v>
      </c>
      <c r="AF457" s="164">
        <v>12.65</v>
      </c>
      <c r="AG457" s="253">
        <v>109</v>
      </c>
      <c r="AH457" s="165">
        <v>10.667</v>
      </c>
      <c r="AI457" s="164">
        <v>10.667</v>
      </c>
      <c r="AJ457" s="254">
        <v>85</v>
      </c>
      <c r="AK457" s="166">
        <v>11.6585</v>
      </c>
    </row>
    <row r="458" spans="1:37" ht="16.5" customHeight="1" thickBot="1" x14ac:dyDescent="0.35">
      <c r="A458" s="190" t="s">
        <v>216</v>
      </c>
      <c r="B458" s="252">
        <v>22108513</v>
      </c>
      <c r="C458" s="234" t="s">
        <v>1073</v>
      </c>
      <c r="D458" s="234" t="s">
        <v>363</v>
      </c>
      <c r="E458" s="155">
        <v>15</v>
      </c>
      <c r="F458" s="156">
        <v>17</v>
      </c>
      <c r="G458" s="157">
        <v>12</v>
      </c>
      <c r="H458" s="158">
        <v>12</v>
      </c>
      <c r="I458" s="155">
        <v>3.36</v>
      </c>
      <c r="J458" s="157">
        <v>14</v>
      </c>
      <c r="K458" s="155">
        <v>7.23</v>
      </c>
      <c r="L458" s="157">
        <v>8</v>
      </c>
      <c r="M458" s="158">
        <v>11</v>
      </c>
      <c r="N458" s="155">
        <v>46</v>
      </c>
      <c r="O458" s="159">
        <v>59</v>
      </c>
      <c r="P458" s="160">
        <v>0.77966101694915257</v>
      </c>
      <c r="Q458" s="157">
        <v>4</v>
      </c>
      <c r="R458" s="155">
        <v>40.799999999999997</v>
      </c>
      <c r="S458" s="157">
        <v>3</v>
      </c>
      <c r="T458" s="158">
        <v>7</v>
      </c>
      <c r="U458" s="161">
        <v>26.1</v>
      </c>
      <c r="V458" s="157">
        <v>4.75</v>
      </c>
      <c r="W458" s="155">
        <v>-10</v>
      </c>
      <c r="X458" s="157">
        <v>0.75</v>
      </c>
      <c r="Y458" s="155">
        <v>8</v>
      </c>
      <c r="Z458" s="157">
        <v>1</v>
      </c>
      <c r="AA458" s="158">
        <v>6.5</v>
      </c>
      <c r="AB458" s="154">
        <v>48.19</v>
      </c>
      <c r="AC458" s="157">
        <v>6</v>
      </c>
      <c r="AD458" s="162">
        <v>6</v>
      </c>
      <c r="AE458" s="163">
        <v>8.5</v>
      </c>
      <c r="AF458" s="164">
        <v>8.5</v>
      </c>
      <c r="AG458" s="253">
        <v>536</v>
      </c>
      <c r="AH458" s="165">
        <v>10.667</v>
      </c>
      <c r="AI458" s="164">
        <v>10.667</v>
      </c>
      <c r="AJ458" s="254">
        <v>85</v>
      </c>
      <c r="AK458" s="166">
        <v>9.5835000000000008</v>
      </c>
    </row>
    <row r="459" spans="1:37" ht="16.5" customHeight="1" thickBot="1" x14ac:dyDescent="0.35">
      <c r="A459" s="190" t="s">
        <v>216</v>
      </c>
      <c r="B459" s="252">
        <v>22108552</v>
      </c>
      <c r="C459" s="229" t="s">
        <v>730</v>
      </c>
      <c r="D459" s="229" t="s">
        <v>731</v>
      </c>
      <c r="E459" s="155">
        <v>21</v>
      </c>
      <c r="F459" s="156">
        <v>20</v>
      </c>
      <c r="G459" s="157">
        <v>18</v>
      </c>
      <c r="H459" s="158">
        <v>18</v>
      </c>
      <c r="I459" s="155">
        <v>3.21</v>
      </c>
      <c r="J459" s="157">
        <v>17</v>
      </c>
      <c r="K459" s="155">
        <v>6.74</v>
      </c>
      <c r="L459" s="157">
        <v>12</v>
      </c>
      <c r="M459" s="158">
        <v>14.5</v>
      </c>
      <c r="N459" s="155">
        <v>46</v>
      </c>
      <c r="O459" s="159">
        <v>68</v>
      </c>
      <c r="P459" s="160">
        <v>0.67647058823529416</v>
      </c>
      <c r="Q459" s="157">
        <v>3.5</v>
      </c>
      <c r="R459" s="155">
        <v>47.7</v>
      </c>
      <c r="S459" s="157">
        <v>5</v>
      </c>
      <c r="T459" s="158">
        <v>8.5</v>
      </c>
      <c r="U459" s="161">
        <v>22.75</v>
      </c>
      <c r="V459" s="157">
        <v>6.5</v>
      </c>
      <c r="W459" s="155">
        <v>0</v>
      </c>
      <c r="X459" s="157">
        <v>2.5</v>
      </c>
      <c r="Y459" s="155">
        <v>8</v>
      </c>
      <c r="Z459" s="157">
        <v>1</v>
      </c>
      <c r="AA459" s="158">
        <v>10</v>
      </c>
      <c r="AB459" s="154">
        <v>37.9</v>
      </c>
      <c r="AC459" s="157">
        <v>11</v>
      </c>
      <c r="AD459" s="162">
        <v>11</v>
      </c>
      <c r="AE459" s="163">
        <v>12.4</v>
      </c>
      <c r="AF459" s="164">
        <v>12.4</v>
      </c>
      <c r="AG459" s="253">
        <v>140</v>
      </c>
      <c r="AH459" s="165">
        <v>10.222</v>
      </c>
      <c r="AI459" s="164">
        <v>10.222</v>
      </c>
      <c r="AJ459" s="254">
        <v>123</v>
      </c>
      <c r="AK459" s="166">
        <v>11.311</v>
      </c>
    </row>
    <row r="460" spans="1:37" ht="16.5" customHeight="1" thickBot="1" x14ac:dyDescent="0.35">
      <c r="A460" s="190" t="s">
        <v>216</v>
      </c>
      <c r="B460" s="252">
        <v>22108557</v>
      </c>
      <c r="C460" s="229" t="s">
        <v>1085</v>
      </c>
      <c r="D460" s="229" t="s">
        <v>363</v>
      </c>
      <c r="E460" s="155">
        <v>19</v>
      </c>
      <c r="F460" s="156">
        <v>19</v>
      </c>
      <c r="G460" s="157">
        <v>16</v>
      </c>
      <c r="H460" s="158">
        <v>16</v>
      </c>
      <c r="I460" s="155">
        <v>3.17</v>
      </c>
      <c r="J460" s="157">
        <v>17</v>
      </c>
      <c r="K460" s="155">
        <v>6.9</v>
      </c>
      <c r="L460" s="157">
        <v>10</v>
      </c>
      <c r="M460" s="158">
        <v>13.5</v>
      </c>
      <c r="N460" s="155">
        <v>60</v>
      </c>
      <c r="O460" s="159">
        <v>74</v>
      </c>
      <c r="P460" s="160">
        <v>0.81081081081081086</v>
      </c>
      <c r="Q460" s="157">
        <v>4.5</v>
      </c>
      <c r="R460" s="155">
        <v>45.8</v>
      </c>
      <c r="S460" s="157">
        <v>4.5</v>
      </c>
      <c r="T460" s="158">
        <v>9</v>
      </c>
      <c r="U460" s="161">
        <v>27.3</v>
      </c>
      <c r="V460" s="157">
        <v>4.25</v>
      </c>
      <c r="W460" s="155">
        <v>2</v>
      </c>
      <c r="X460" s="157">
        <v>3</v>
      </c>
      <c r="Y460" s="155">
        <v>3</v>
      </c>
      <c r="Z460" s="157">
        <v>3.5</v>
      </c>
      <c r="AA460" s="158">
        <v>10.75</v>
      </c>
      <c r="AB460" s="154">
        <v>41.34</v>
      </c>
      <c r="AC460" s="157">
        <v>9</v>
      </c>
      <c r="AD460" s="162">
        <v>9</v>
      </c>
      <c r="AE460" s="163">
        <v>11.65</v>
      </c>
      <c r="AF460" s="164">
        <v>11.65</v>
      </c>
      <c r="AG460" s="253">
        <v>239</v>
      </c>
      <c r="AH460" s="165">
        <v>12.444000000000001</v>
      </c>
      <c r="AI460" s="164">
        <v>12.444000000000001</v>
      </c>
      <c r="AJ460" s="254">
        <v>22</v>
      </c>
      <c r="AK460" s="166">
        <v>12.047000000000001</v>
      </c>
    </row>
    <row r="461" spans="1:37" ht="16.5" customHeight="1" thickBot="1" x14ac:dyDescent="0.35">
      <c r="A461" s="190" t="s">
        <v>216</v>
      </c>
      <c r="B461" s="252">
        <v>22108570</v>
      </c>
      <c r="C461" s="230" t="s">
        <v>608</v>
      </c>
      <c r="D461" s="230" t="s">
        <v>609</v>
      </c>
      <c r="E461" s="155">
        <v>19</v>
      </c>
      <c r="F461" s="156">
        <v>19</v>
      </c>
      <c r="G461" s="157">
        <v>16</v>
      </c>
      <c r="H461" s="158">
        <v>16</v>
      </c>
      <c r="I461" s="155">
        <v>3.28</v>
      </c>
      <c r="J461" s="157">
        <v>16</v>
      </c>
      <c r="K461" s="155">
        <v>6.95</v>
      </c>
      <c r="L461" s="157">
        <v>10</v>
      </c>
      <c r="M461" s="158">
        <v>13</v>
      </c>
      <c r="N461" s="155">
        <v>70</v>
      </c>
      <c r="O461" s="159">
        <v>66</v>
      </c>
      <c r="P461" s="160">
        <v>1.0606060606060606</v>
      </c>
      <c r="Q461" s="157">
        <v>5.5</v>
      </c>
      <c r="R461" s="155">
        <v>40.200000000000003</v>
      </c>
      <c r="S461" s="157">
        <v>3</v>
      </c>
      <c r="T461" s="158">
        <v>8.5</v>
      </c>
      <c r="U461" s="161">
        <v>22.3</v>
      </c>
      <c r="V461" s="157">
        <v>6.75</v>
      </c>
      <c r="W461" s="155">
        <v>-17</v>
      </c>
      <c r="X461" s="157">
        <v>0</v>
      </c>
      <c r="Y461" s="155">
        <v>3</v>
      </c>
      <c r="Z461" s="157">
        <v>3.5</v>
      </c>
      <c r="AA461" s="158">
        <v>10.25</v>
      </c>
      <c r="AB461" s="154">
        <v>65.16</v>
      </c>
      <c r="AC461" s="157">
        <v>1</v>
      </c>
      <c r="AD461" s="162">
        <v>1</v>
      </c>
      <c r="AE461" s="163">
        <v>9.75</v>
      </c>
      <c r="AF461" s="164">
        <v>9.75</v>
      </c>
      <c r="AG461" s="253">
        <v>454</v>
      </c>
      <c r="AH461" s="165">
        <v>8</v>
      </c>
      <c r="AI461" s="164">
        <v>8</v>
      </c>
      <c r="AJ461" s="254">
        <v>331</v>
      </c>
      <c r="AK461" s="166">
        <v>8.875</v>
      </c>
    </row>
    <row r="462" spans="1:37" ht="16.5" customHeight="1" thickBot="1" x14ac:dyDescent="0.35">
      <c r="A462" s="190" t="s">
        <v>216</v>
      </c>
      <c r="B462" s="252">
        <v>22108611</v>
      </c>
      <c r="C462" s="228" t="s">
        <v>706</v>
      </c>
      <c r="D462" s="228" t="s">
        <v>707</v>
      </c>
      <c r="E462" s="155">
        <v>22</v>
      </c>
      <c r="F462" s="156">
        <v>20.5</v>
      </c>
      <c r="G462" s="157">
        <v>19</v>
      </c>
      <c r="H462" s="158">
        <v>19</v>
      </c>
      <c r="I462" s="155">
        <v>3.18</v>
      </c>
      <c r="J462" s="157">
        <v>17</v>
      </c>
      <c r="K462" s="155">
        <v>6.7</v>
      </c>
      <c r="L462" s="157">
        <v>12</v>
      </c>
      <c r="M462" s="158">
        <v>14.5</v>
      </c>
      <c r="N462" s="155">
        <v>35</v>
      </c>
      <c r="O462" s="159">
        <v>58</v>
      </c>
      <c r="P462" s="160">
        <v>0.60344827586206895</v>
      </c>
      <c r="Q462" s="157">
        <v>3.5</v>
      </c>
      <c r="R462" s="155">
        <v>41.2</v>
      </c>
      <c r="S462" s="157">
        <v>3.5</v>
      </c>
      <c r="T462" s="158">
        <v>7</v>
      </c>
      <c r="U462" s="161">
        <v>24.75</v>
      </c>
      <c r="V462" s="157">
        <v>5.5</v>
      </c>
      <c r="W462" s="155">
        <v>0</v>
      </c>
      <c r="X462" s="157">
        <v>2.5</v>
      </c>
      <c r="Y462" s="155">
        <v>9</v>
      </c>
      <c r="Z462" s="157">
        <v>0.5</v>
      </c>
      <c r="AA462" s="158">
        <v>8.5</v>
      </c>
      <c r="AB462" s="154" t="s">
        <v>157</v>
      </c>
      <c r="AC462" s="157">
        <v>0</v>
      </c>
      <c r="AD462" s="162">
        <v>0</v>
      </c>
      <c r="AE462" s="163">
        <v>9.8000000000000007</v>
      </c>
      <c r="AF462" s="164">
        <v>9.8000000000000007</v>
      </c>
      <c r="AG462" s="253">
        <v>451</v>
      </c>
      <c r="AH462" s="165" t="s">
        <v>157</v>
      </c>
      <c r="AI462" s="164" t="s">
        <v>157</v>
      </c>
      <c r="AJ462" s="254">
        <v>599</v>
      </c>
      <c r="AK462" s="166" t="s">
        <v>481</v>
      </c>
    </row>
    <row r="463" spans="1:37" ht="16.5" customHeight="1" thickBot="1" x14ac:dyDescent="0.35">
      <c r="A463" s="190" t="s">
        <v>216</v>
      </c>
      <c r="B463" s="252">
        <v>22108619</v>
      </c>
      <c r="C463" s="228" t="s">
        <v>829</v>
      </c>
      <c r="D463" s="228" t="s">
        <v>830</v>
      </c>
      <c r="E463" s="155">
        <v>14</v>
      </c>
      <c r="F463" s="156">
        <v>16.5</v>
      </c>
      <c r="G463" s="157">
        <v>11</v>
      </c>
      <c r="H463" s="158">
        <v>11</v>
      </c>
      <c r="I463" s="155">
        <v>3.34</v>
      </c>
      <c r="J463" s="157">
        <v>15</v>
      </c>
      <c r="K463" s="155">
        <v>7.21</v>
      </c>
      <c r="L463" s="157">
        <v>8</v>
      </c>
      <c r="M463" s="158">
        <v>11.5</v>
      </c>
      <c r="N463" s="155">
        <v>64</v>
      </c>
      <c r="O463" s="159">
        <v>68</v>
      </c>
      <c r="P463" s="160">
        <v>0.94117647058823528</v>
      </c>
      <c r="Q463" s="157">
        <v>5</v>
      </c>
      <c r="R463" s="155">
        <v>54.9</v>
      </c>
      <c r="S463" s="157">
        <v>6.5</v>
      </c>
      <c r="T463" s="158">
        <v>11.5</v>
      </c>
      <c r="U463" s="161">
        <v>25.44</v>
      </c>
      <c r="V463" s="157">
        <v>5.25</v>
      </c>
      <c r="W463" s="155">
        <v>-7</v>
      </c>
      <c r="X463" s="157">
        <v>1.25</v>
      </c>
      <c r="Y463" s="155">
        <v>1</v>
      </c>
      <c r="Z463" s="157">
        <v>4.5</v>
      </c>
      <c r="AA463" s="158">
        <v>11</v>
      </c>
      <c r="AB463" s="154">
        <v>40.590000000000003</v>
      </c>
      <c r="AC463" s="157">
        <v>10</v>
      </c>
      <c r="AD463" s="162">
        <v>10</v>
      </c>
      <c r="AE463" s="163">
        <v>11</v>
      </c>
      <c r="AF463" s="164">
        <v>11</v>
      </c>
      <c r="AG463" s="253">
        <v>318</v>
      </c>
      <c r="AH463" s="165">
        <v>7.1109999999999998</v>
      </c>
      <c r="AI463" s="164">
        <v>7.1109999999999998</v>
      </c>
      <c r="AJ463" s="254">
        <v>430</v>
      </c>
      <c r="AK463" s="166">
        <v>9.0555000000000003</v>
      </c>
    </row>
    <row r="464" spans="1:37" ht="16.5" customHeight="1" thickBot="1" x14ac:dyDescent="0.35">
      <c r="A464" s="190" t="s">
        <v>53</v>
      </c>
      <c r="B464" s="252">
        <v>22108661</v>
      </c>
      <c r="C464" s="234" t="s">
        <v>725</v>
      </c>
      <c r="D464" s="234" t="s">
        <v>398</v>
      </c>
      <c r="E464" s="155">
        <v>10</v>
      </c>
      <c r="F464" s="156">
        <v>14.5</v>
      </c>
      <c r="G464" s="157">
        <v>10</v>
      </c>
      <c r="H464" s="158">
        <v>10</v>
      </c>
      <c r="I464" s="155">
        <v>3.57</v>
      </c>
      <c r="J464" s="157">
        <v>15</v>
      </c>
      <c r="K464" s="155">
        <v>7.88</v>
      </c>
      <c r="L464" s="157">
        <v>10</v>
      </c>
      <c r="M464" s="158">
        <v>12.5</v>
      </c>
      <c r="N464" s="155">
        <v>34.5</v>
      </c>
      <c r="O464" s="159">
        <v>76</v>
      </c>
      <c r="P464" s="160">
        <v>0.45394736842105265</v>
      </c>
      <c r="Q464" s="157">
        <v>4.5</v>
      </c>
      <c r="R464" s="155">
        <v>28.8</v>
      </c>
      <c r="S464" s="157">
        <v>4.5</v>
      </c>
      <c r="T464" s="158">
        <v>9</v>
      </c>
      <c r="U464" s="161">
        <v>29.38</v>
      </c>
      <c r="V464" s="157">
        <v>4.25</v>
      </c>
      <c r="W464" s="155">
        <v>6</v>
      </c>
      <c r="X464" s="157">
        <v>3.5</v>
      </c>
      <c r="Y464" s="155">
        <v>10</v>
      </c>
      <c r="Z464" s="157">
        <v>0</v>
      </c>
      <c r="AA464" s="158">
        <v>7.75</v>
      </c>
      <c r="AB464" s="154">
        <v>51.43</v>
      </c>
      <c r="AC464" s="157">
        <v>8</v>
      </c>
      <c r="AD464" s="162">
        <v>8</v>
      </c>
      <c r="AE464" s="163">
        <v>9.4499999999999993</v>
      </c>
      <c r="AF464" s="164">
        <v>9.4499999999999993</v>
      </c>
      <c r="AG464" s="253">
        <v>480</v>
      </c>
      <c r="AH464" s="165">
        <v>9.7780000000000005</v>
      </c>
      <c r="AI464" s="164">
        <v>9.7780000000000005</v>
      </c>
      <c r="AJ464" s="254">
        <v>162</v>
      </c>
      <c r="AK464" s="166">
        <v>9.6140000000000008</v>
      </c>
    </row>
    <row r="465" spans="1:37" ht="16.5" customHeight="1" thickBot="1" x14ac:dyDescent="0.35">
      <c r="A465" s="190" t="s">
        <v>216</v>
      </c>
      <c r="B465" s="252">
        <v>22108667</v>
      </c>
      <c r="C465" s="231" t="s">
        <v>721</v>
      </c>
      <c r="D465" s="231" t="s">
        <v>71</v>
      </c>
      <c r="E465" s="155">
        <v>22</v>
      </c>
      <c r="F465" s="156">
        <v>20.5</v>
      </c>
      <c r="G465" s="157">
        <v>19</v>
      </c>
      <c r="H465" s="158">
        <v>19</v>
      </c>
      <c r="I465" s="155">
        <v>3.08</v>
      </c>
      <c r="J465" s="157">
        <v>19</v>
      </c>
      <c r="K465" s="155">
        <v>6.55</v>
      </c>
      <c r="L465" s="157">
        <v>13</v>
      </c>
      <c r="M465" s="158">
        <v>16</v>
      </c>
      <c r="N465" s="155">
        <v>50.5</v>
      </c>
      <c r="O465" s="159">
        <v>55</v>
      </c>
      <c r="P465" s="160">
        <v>0.91818181818181821</v>
      </c>
      <c r="Q465" s="157">
        <v>5</v>
      </c>
      <c r="R465" s="155">
        <v>42.2</v>
      </c>
      <c r="S465" s="157">
        <v>3.5</v>
      </c>
      <c r="T465" s="158">
        <v>8.5</v>
      </c>
      <c r="U465" s="161">
        <v>22.56</v>
      </c>
      <c r="V465" s="157">
        <v>6.5</v>
      </c>
      <c r="W465" s="155">
        <v>-2</v>
      </c>
      <c r="X465" s="157">
        <v>2</v>
      </c>
      <c r="Y465" s="155">
        <v>0</v>
      </c>
      <c r="Z465" s="157">
        <v>5</v>
      </c>
      <c r="AA465" s="158">
        <v>13.5</v>
      </c>
      <c r="AB465" s="154">
        <v>34.69</v>
      </c>
      <c r="AC465" s="157">
        <v>13</v>
      </c>
      <c r="AD465" s="162">
        <v>13</v>
      </c>
      <c r="AE465" s="163">
        <v>14</v>
      </c>
      <c r="AF465" s="164">
        <v>14</v>
      </c>
      <c r="AG465" s="253">
        <v>20</v>
      </c>
      <c r="AH465" s="165">
        <v>6.2220000000000004</v>
      </c>
      <c r="AI465" s="164">
        <v>6.2220000000000004</v>
      </c>
      <c r="AJ465" s="254">
        <v>519</v>
      </c>
      <c r="AK465" s="166">
        <v>10.111000000000001</v>
      </c>
    </row>
    <row r="466" spans="1:37" ht="16.5" customHeight="1" thickBot="1" x14ac:dyDescent="0.35">
      <c r="A466" s="190" t="s">
        <v>53</v>
      </c>
      <c r="B466" s="252">
        <v>22108691</v>
      </c>
      <c r="C466" s="230" t="s">
        <v>761</v>
      </c>
      <c r="D466" s="230" t="s">
        <v>762</v>
      </c>
      <c r="E466" s="155" t="s">
        <v>215</v>
      </c>
      <c r="F466" s="156" t="s">
        <v>215</v>
      </c>
      <c r="G466" s="157" t="s">
        <v>215</v>
      </c>
      <c r="H466" s="158" t="s">
        <v>215</v>
      </c>
      <c r="I466" s="155" t="s">
        <v>215</v>
      </c>
      <c r="J466" s="157" t="s">
        <v>215</v>
      </c>
      <c r="K466" s="155" t="s">
        <v>215</v>
      </c>
      <c r="L466" s="157" t="s">
        <v>215</v>
      </c>
      <c r="M466" s="158" t="s">
        <v>215</v>
      </c>
      <c r="N466" s="155">
        <v>44</v>
      </c>
      <c r="O466" s="159">
        <v>59</v>
      </c>
      <c r="P466" s="160">
        <v>0.74576271186440679</v>
      </c>
      <c r="Q466" s="157">
        <v>6.5</v>
      </c>
      <c r="R466" s="155" t="s">
        <v>215</v>
      </c>
      <c r="S466" s="157" t="s">
        <v>215</v>
      </c>
      <c r="T466" s="158">
        <v>13</v>
      </c>
      <c r="U466" s="155" t="s">
        <v>215</v>
      </c>
      <c r="V466" s="157" t="s">
        <v>215</v>
      </c>
      <c r="W466" s="155" t="s">
        <v>215</v>
      </c>
      <c r="X466" s="157" t="s">
        <v>215</v>
      </c>
      <c r="Y466" s="155" t="s">
        <v>215</v>
      </c>
      <c r="Z466" s="157" t="s">
        <v>215</v>
      </c>
      <c r="AA466" s="158" t="s">
        <v>215</v>
      </c>
      <c r="AB466" s="155" t="s">
        <v>215</v>
      </c>
      <c r="AC466" s="157" t="s">
        <v>215</v>
      </c>
      <c r="AD466" s="158" t="s">
        <v>215</v>
      </c>
      <c r="AE466" s="163">
        <v>13</v>
      </c>
      <c r="AF466" s="164">
        <v>13</v>
      </c>
      <c r="AG466" s="253">
        <v>76</v>
      </c>
      <c r="AH466" s="165">
        <v>7.1109999999999998</v>
      </c>
      <c r="AI466" s="164">
        <v>7.1109999999999998</v>
      </c>
      <c r="AJ466" s="254">
        <v>430</v>
      </c>
      <c r="AK466" s="166">
        <v>10.0555</v>
      </c>
    </row>
    <row r="467" spans="1:37" ht="16.5" customHeight="1" thickBot="1" x14ac:dyDescent="0.35">
      <c r="A467" s="190" t="s">
        <v>216</v>
      </c>
      <c r="B467" s="252">
        <v>22108692</v>
      </c>
      <c r="C467" s="234" t="s">
        <v>491</v>
      </c>
      <c r="D467" s="234" t="s">
        <v>492</v>
      </c>
      <c r="E467" s="155" t="s">
        <v>157</v>
      </c>
      <c r="F467" s="156" t="s">
        <v>157</v>
      </c>
      <c r="G467" s="157">
        <v>0</v>
      </c>
      <c r="H467" s="158">
        <v>0</v>
      </c>
      <c r="I467" s="155" t="s">
        <v>157</v>
      </c>
      <c r="J467" s="157">
        <v>0</v>
      </c>
      <c r="K467" s="155" t="s">
        <v>157</v>
      </c>
      <c r="L467" s="157">
        <v>0</v>
      </c>
      <c r="M467" s="158">
        <v>0</v>
      </c>
      <c r="N467" s="155" t="s">
        <v>157</v>
      </c>
      <c r="O467" s="159" t="s">
        <v>157</v>
      </c>
      <c r="P467" s="160" t="s">
        <v>480</v>
      </c>
      <c r="Q467" s="157">
        <v>0</v>
      </c>
      <c r="R467" s="155" t="s">
        <v>157</v>
      </c>
      <c r="S467" s="157">
        <v>0</v>
      </c>
      <c r="T467" s="158">
        <v>0</v>
      </c>
      <c r="U467" s="161" t="s">
        <v>157</v>
      </c>
      <c r="V467" s="157">
        <v>0</v>
      </c>
      <c r="W467" s="155" t="s">
        <v>157</v>
      </c>
      <c r="X467" s="157">
        <v>0</v>
      </c>
      <c r="Y467" s="155" t="s">
        <v>157</v>
      </c>
      <c r="Z467" s="157">
        <v>0</v>
      </c>
      <c r="AA467" s="158">
        <v>0</v>
      </c>
      <c r="AB467" s="154" t="s">
        <v>157</v>
      </c>
      <c r="AC467" s="157">
        <v>0</v>
      </c>
      <c r="AD467" s="162">
        <v>0</v>
      </c>
      <c r="AE467" s="163">
        <v>0</v>
      </c>
      <c r="AF467" s="164">
        <v>0</v>
      </c>
      <c r="AG467" s="253">
        <v>621</v>
      </c>
      <c r="AH467" s="165" t="s">
        <v>157</v>
      </c>
      <c r="AI467" s="164" t="s">
        <v>157</v>
      </c>
      <c r="AJ467" s="254">
        <v>599</v>
      </c>
      <c r="AK467" s="166" t="s">
        <v>481</v>
      </c>
    </row>
    <row r="468" spans="1:37" ht="16.5" customHeight="1" thickBot="1" x14ac:dyDescent="0.35">
      <c r="A468" s="190" t="s">
        <v>53</v>
      </c>
      <c r="B468" s="252">
        <v>22108696</v>
      </c>
      <c r="C468" s="230" t="s">
        <v>546</v>
      </c>
      <c r="D468" s="230" t="s">
        <v>94</v>
      </c>
      <c r="E468" s="155">
        <v>13</v>
      </c>
      <c r="F468" s="156">
        <v>16</v>
      </c>
      <c r="G468" s="157">
        <v>13</v>
      </c>
      <c r="H468" s="158">
        <v>13</v>
      </c>
      <c r="I468" s="155">
        <v>3.43</v>
      </c>
      <c r="J468" s="157">
        <v>18</v>
      </c>
      <c r="K468" s="155">
        <v>7.83</v>
      </c>
      <c r="L468" s="157">
        <v>10</v>
      </c>
      <c r="M468" s="158">
        <v>14</v>
      </c>
      <c r="N468" s="155">
        <v>35</v>
      </c>
      <c r="O468" s="159">
        <v>57</v>
      </c>
      <c r="P468" s="160">
        <v>0.61403508771929827</v>
      </c>
      <c r="Q468" s="157">
        <v>6</v>
      </c>
      <c r="R468" s="155">
        <v>30.2</v>
      </c>
      <c r="S468" s="157">
        <v>5</v>
      </c>
      <c r="T468" s="158">
        <v>11</v>
      </c>
      <c r="U468" s="161">
        <v>27.35</v>
      </c>
      <c r="V468" s="157">
        <v>5.25</v>
      </c>
      <c r="W468" s="155">
        <v>10</v>
      </c>
      <c r="X468" s="157">
        <v>4</v>
      </c>
      <c r="Y468" s="155">
        <v>3</v>
      </c>
      <c r="Z468" s="157">
        <v>3.5</v>
      </c>
      <c r="AA468" s="158">
        <v>12.75</v>
      </c>
      <c r="AB468" s="154">
        <v>39.979999999999997</v>
      </c>
      <c r="AC468" s="157">
        <v>14</v>
      </c>
      <c r="AD468" s="162">
        <v>14</v>
      </c>
      <c r="AE468" s="163">
        <v>12.95</v>
      </c>
      <c r="AF468" s="164">
        <v>12.95</v>
      </c>
      <c r="AG468" s="253">
        <v>83</v>
      </c>
      <c r="AH468" s="165">
        <v>12</v>
      </c>
      <c r="AI468" s="164">
        <v>12</v>
      </c>
      <c r="AJ468" s="254">
        <v>31</v>
      </c>
      <c r="AK468" s="166">
        <v>12.475</v>
      </c>
    </row>
    <row r="469" spans="1:37" ht="16.5" customHeight="1" thickBot="1" x14ac:dyDescent="0.35">
      <c r="A469" s="190" t="s">
        <v>53</v>
      </c>
      <c r="B469" s="252">
        <v>22108773</v>
      </c>
      <c r="C469" s="231" t="s">
        <v>1136</v>
      </c>
      <c r="D469" s="231" t="s">
        <v>1137</v>
      </c>
      <c r="E469" s="155">
        <v>11</v>
      </c>
      <c r="F469" s="156">
        <v>15</v>
      </c>
      <c r="G469" s="157">
        <v>11</v>
      </c>
      <c r="H469" s="158">
        <v>11</v>
      </c>
      <c r="I469" s="155">
        <v>3.8</v>
      </c>
      <c r="J469" s="157">
        <v>11</v>
      </c>
      <c r="K469" s="155">
        <v>8.5299999999999994</v>
      </c>
      <c r="L469" s="157">
        <v>5</v>
      </c>
      <c r="M469" s="158">
        <v>8</v>
      </c>
      <c r="N469" s="155">
        <v>23.5</v>
      </c>
      <c r="O469" s="159">
        <v>54</v>
      </c>
      <c r="P469" s="160">
        <v>0.43518518518518517</v>
      </c>
      <c r="Q469" s="157">
        <v>4</v>
      </c>
      <c r="R469" s="155">
        <v>24.7</v>
      </c>
      <c r="S469" s="157">
        <v>3.5</v>
      </c>
      <c r="T469" s="158">
        <v>7.5</v>
      </c>
      <c r="U469" s="161">
        <v>28.5</v>
      </c>
      <c r="V469" s="157">
        <v>4.5</v>
      </c>
      <c r="W469" s="155">
        <v>-3</v>
      </c>
      <c r="X469" s="157">
        <v>1.75</v>
      </c>
      <c r="Y469" s="155">
        <v>3</v>
      </c>
      <c r="Z469" s="157">
        <v>3.5</v>
      </c>
      <c r="AA469" s="158">
        <v>9.75</v>
      </c>
      <c r="AB469" s="154">
        <v>53.44</v>
      </c>
      <c r="AC469" s="157">
        <v>7</v>
      </c>
      <c r="AD469" s="162">
        <v>7</v>
      </c>
      <c r="AE469" s="163">
        <v>8.65</v>
      </c>
      <c r="AF469" s="164">
        <v>8.65</v>
      </c>
      <c r="AG469" s="253">
        <v>531</v>
      </c>
      <c r="AH469" s="165">
        <v>11.111000000000001</v>
      </c>
      <c r="AI469" s="164">
        <v>11.111000000000001</v>
      </c>
      <c r="AJ469" s="254">
        <v>62</v>
      </c>
      <c r="AK469" s="166">
        <v>9.8805000000000014</v>
      </c>
    </row>
    <row r="470" spans="1:37" ht="16.5" customHeight="1" thickBot="1" x14ac:dyDescent="0.35">
      <c r="A470" s="190" t="s">
        <v>53</v>
      </c>
      <c r="B470" s="252">
        <v>22108774</v>
      </c>
      <c r="C470" s="229" t="s">
        <v>647</v>
      </c>
      <c r="D470" s="229" t="s">
        <v>648</v>
      </c>
      <c r="E470" s="155">
        <v>13</v>
      </c>
      <c r="F470" s="156">
        <v>16</v>
      </c>
      <c r="G470" s="157">
        <v>13</v>
      </c>
      <c r="H470" s="158">
        <v>13</v>
      </c>
      <c r="I470" s="155">
        <v>3.51</v>
      </c>
      <c r="J470" s="157">
        <v>16</v>
      </c>
      <c r="K470" s="155">
        <v>7.73</v>
      </c>
      <c r="L470" s="157">
        <v>11</v>
      </c>
      <c r="M470" s="158">
        <v>13.5</v>
      </c>
      <c r="N470" s="155">
        <v>34</v>
      </c>
      <c r="O470" s="159">
        <v>59</v>
      </c>
      <c r="P470" s="160">
        <v>0.57627118644067798</v>
      </c>
      <c r="Q470" s="157">
        <v>5.5</v>
      </c>
      <c r="R470" s="155">
        <v>36.1</v>
      </c>
      <c r="S470" s="157">
        <v>6.5</v>
      </c>
      <c r="T470" s="158">
        <v>12</v>
      </c>
      <c r="U470" s="161">
        <v>27.25</v>
      </c>
      <c r="V470" s="157">
        <v>5.25</v>
      </c>
      <c r="W470" s="155">
        <v>0</v>
      </c>
      <c r="X470" s="157">
        <v>2.5</v>
      </c>
      <c r="Y470" s="155">
        <v>7</v>
      </c>
      <c r="Z470" s="157">
        <v>1.5</v>
      </c>
      <c r="AA470" s="158">
        <v>9.25</v>
      </c>
      <c r="AB470" s="154">
        <v>48.1</v>
      </c>
      <c r="AC470" s="157">
        <v>9</v>
      </c>
      <c r="AD470" s="162">
        <v>9</v>
      </c>
      <c r="AE470" s="163">
        <v>11.35</v>
      </c>
      <c r="AF470" s="164">
        <v>11.35</v>
      </c>
      <c r="AG470" s="253">
        <v>278</v>
      </c>
      <c r="AH470" s="165">
        <v>10.667</v>
      </c>
      <c r="AI470" s="164">
        <v>10.667</v>
      </c>
      <c r="AJ470" s="254">
        <v>85</v>
      </c>
      <c r="AK470" s="166">
        <v>11.0085</v>
      </c>
    </row>
    <row r="471" spans="1:37" ht="16.5" customHeight="1" thickBot="1" x14ac:dyDescent="0.35">
      <c r="A471" s="190" t="s">
        <v>216</v>
      </c>
      <c r="B471" s="252">
        <v>22108777</v>
      </c>
      <c r="C471" s="229" t="s">
        <v>1076</v>
      </c>
      <c r="D471" s="229" t="s">
        <v>1077</v>
      </c>
      <c r="E471" s="155">
        <v>16</v>
      </c>
      <c r="F471" s="156">
        <v>17.5</v>
      </c>
      <c r="G471" s="157">
        <v>13</v>
      </c>
      <c r="H471" s="158">
        <v>13</v>
      </c>
      <c r="I471" s="155">
        <v>2.96</v>
      </c>
      <c r="J471" s="157">
        <v>20</v>
      </c>
      <c r="K471" s="155">
        <v>6.4</v>
      </c>
      <c r="L471" s="157">
        <v>14</v>
      </c>
      <c r="M471" s="158">
        <v>17</v>
      </c>
      <c r="N471" s="155">
        <v>58</v>
      </c>
      <c r="O471" s="159">
        <v>58</v>
      </c>
      <c r="P471" s="160">
        <v>1</v>
      </c>
      <c r="Q471" s="157">
        <v>5.5</v>
      </c>
      <c r="R471" s="155">
        <v>62.1</v>
      </c>
      <c r="S471" s="157">
        <v>8.8000000000000007</v>
      </c>
      <c r="T471" s="158">
        <v>14.3</v>
      </c>
      <c r="U471" s="161">
        <v>22.95</v>
      </c>
      <c r="V471" s="157">
        <v>6.5</v>
      </c>
      <c r="W471" s="155">
        <v>-7</v>
      </c>
      <c r="X471" s="157">
        <v>1.25</v>
      </c>
      <c r="Y471" s="155">
        <v>10</v>
      </c>
      <c r="Z471" s="157">
        <v>0</v>
      </c>
      <c r="AA471" s="158">
        <v>7.75</v>
      </c>
      <c r="AB471" s="154">
        <v>41.78</v>
      </c>
      <c r="AC471" s="157">
        <v>9</v>
      </c>
      <c r="AD471" s="162">
        <v>9</v>
      </c>
      <c r="AE471" s="163">
        <v>12.209999999999999</v>
      </c>
      <c r="AF471" s="164">
        <v>12.209999999999999</v>
      </c>
      <c r="AG471" s="253">
        <v>163</v>
      </c>
      <c r="AH471" s="165">
        <v>6.2220000000000004</v>
      </c>
      <c r="AI471" s="164">
        <v>6.2220000000000004</v>
      </c>
      <c r="AJ471" s="254">
        <v>519</v>
      </c>
      <c r="AK471" s="166">
        <v>9.2159999999999993</v>
      </c>
    </row>
    <row r="472" spans="1:37" ht="16.5" customHeight="1" thickBot="1" x14ac:dyDescent="0.35">
      <c r="A472" s="190" t="s">
        <v>53</v>
      </c>
      <c r="B472" s="252">
        <v>22108797</v>
      </c>
      <c r="C472" s="233" t="s">
        <v>1330</v>
      </c>
      <c r="D472" s="233" t="s">
        <v>568</v>
      </c>
      <c r="E472" s="155">
        <v>13</v>
      </c>
      <c r="F472" s="156">
        <v>16</v>
      </c>
      <c r="G472" s="157">
        <v>13</v>
      </c>
      <c r="H472" s="158">
        <v>13</v>
      </c>
      <c r="I472" s="155">
        <v>3.32</v>
      </c>
      <c r="J472" s="157">
        <v>19</v>
      </c>
      <c r="K472" s="155">
        <v>7.28</v>
      </c>
      <c r="L472" s="157">
        <v>14</v>
      </c>
      <c r="M472" s="158">
        <v>16.5</v>
      </c>
      <c r="N472" s="155">
        <v>28.5</v>
      </c>
      <c r="O472" s="159">
        <v>54</v>
      </c>
      <c r="P472" s="160">
        <v>0.52777777777777779</v>
      </c>
      <c r="Q472" s="157">
        <v>5</v>
      </c>
      <c r="R472" s="155">
        <v>29</v>
      </c>
      <c r="S472" s="157">
        <v>4.5</v>
      </c>
      <c r="T472" s="158">
        <v>9.5</v>
      </c>
      <c r="U472" s="161">
        <v>22.95</v>
      </c>
      <c r="V472" s="157">
        <v>7.5</v>
      </c>
      <c r="W472" s="155">
        <v>0</v>
      </c>
      <c r="X472" s="157">
        <v>2.5</v>
      </c>
      <c r="Y472" s="155">
        <v>3</v>
      </c>
      <c r="Z472" s="157">
        <v>3.5</v>
      </c>
      <c r="AA472" s="158">
        <v>13.5</v>
      </c>
      <c r="AB472" s="154">
        <v>39.47</v>
      </c>
      <c r="AC472" s="157">
        <v>14</v>
      </c>
      <c r="AD472" s="162">
        <v>14</v>
      </c>
      <c r="AE472" s="163">
        <v>13.3</v>
      </c>
      <c r="AF472" s="164">
        <v>13.3</v>
      </c>
      <c r="AG472" s="253">
        <v>56</v>
      </c>
      <c r="AH472" s="165">
        <v>9.7780000000000005</v>
      </c>
      <c r="AI472" s="164">
        <v>9.7780000000000005</v>
      </c>
      <c r="AJ472" s="254">
        <v>162</v>
      </c>
      <c r="AK472" s="166">
        <v>11.539000000000001</v>
      </c>
    </row>
    <row r="473" spans="1:37" ht="16.5" customHeight="1" thickBot="1" x14ac:dyDescent="0.35">
      <c r="A473" s="190" t="s">
        <v>216</v>
      </c>
      <c r="B473" s="252">
        <v>22108836</v>
      </c>
      <c r="C473" s="234" t="s">
        <v>661</v>
      </c>
      <c r="D473" s="234" t="s">
        <v>662</v>
      </c>
      <c r="E473" s="155">
        <v>18</v>
      </c>
      <c r="F473" s="156">
        <v>18.5</v>
      </c>
      <c r="G473" s="157">
        <v>15</v>
      </c>
      <c r="H473" s="158">
        <v>15</v>
      </c>
      <c r="I473" s="155">
        <v>3.07</v>
      </c>
      <c r="J473" s="157">
        <v>19</v>
      </c>
      <c r="K473" s="155">
        <v>6.48</v>
      </c>
      <c r="L473" s="157">
        <v>13</v>
      </c>
      <c r="M473" s="158">
        <v>16</v>
      </c>
      <c r="N473" s="155">
        <v>46</v>
      </c>
      <c r="O473" s="159">
        <v>60</v>
      </c>
      <c r="P473" s="160">
        <v>0.76666666666666672</v>
      </c>
      <c r="Q473" s="157">
        <v>4</v>
      </c>
      <c r="R473" s="155">
        <v>44.4</v>
      </c>
      <c r="S473" s="157">
        <v>4</v>
      </c>
      <c r="T473" s="158">
        <v>8</v>
      </c>
      <c r="U473" s="161">
        <v>23</v>
      </c>
      <c r="V473" s="157">
        <v>6.25</v>
      </c>
      <c r="W473" s="155">
        <v>-9</v>
      </c>
      <c r="X473" s="157">
        <v>1</v>
      </c>
      <c r="Y473" s="155">
        <v>8</v>
      </c>
      <c r="Z473" s="157">
        <v>1</v>
      </c>
      <c r="AA473" s="158">
        <v>8.25</v>
      </c>
      <c r="AB473" s="154">
        <v>65.92</v>
      </c>
      <c r="AC473" s="157">
        <v>1</v>
      </c>
      <c r="AD473" s="162">
        <v>1</v>
      </c>
      <c r="AE473" s="163">
        <v>9.65</v>
      </c>
      <c r="AF473" s="164">
        <v>9.65</v>
      </c>
      <c r="AG473" s="253">
        <v>459</v>
      </c>
      <c r="AH473" s="165">
        <v>9.3330000000000002</v>
      </c>
      <c r="AI473" s="164">
        <v>9.3330000000000002</v>
      </c>
      <c r="AJ473" s="254">
        <v>194</v>
      </c>
      <c r="AK473" s="166">
        <v>9.4915000000000003</v>
      </c>
    </row>
    <row r="474" spans="1:37" ht="16.5" customHeight="1" thickBot="1" x14ac:dyDescent="0.35">
      <c r="A474" s="190" t="s">
        <v>53</v>
      </c>
      <c r="B474" s="252">
        <v>22108860</v>
      </c>
      <c r="C474" s="230" t="s">
        <v>345</v>
      </c>
      <c r="D474" s="230" t="s">
        <v>843</v>
      </c>
      <c r="E474" s="155">
        <v>8</v>
      </c>
      <c r="F474" s="156">
        <v>13.5</v>
      </c>
      <c r="G474" s="157">
        <v>8</v>
      </c>
      <c r="H474" s="158">
        <v>8</v>
      </c>
      <c r="I474" s="155">
        <v>3.65</v>
      </c>
      <c r="J474" s="157">
        <v>14</v>
      </c>
      <c r="K474" s="155">
        <v>8.3000000000000007</v>
      </c>
      <c r="L474" s="157">
        <v>7</v>
      </c>
      <c r="M474" s="158">
        <v>10.5</v>
      </c>
      <c r="N474" s="155">
        <v>25</v>
      </c>
      <c r="O474" s="159">
        <v>46</v>
      </c>
      <c r="P474" s="160">
        <v>0.54347826086956519</v>
      </c>
      <c r="Q474" s="157">
        <v>5</v>
      </c>
      <c r="R474" s="155">
        <v>29.9</v>
      </c>
      <c r="S474" s="157">
        <v>4.5</v>
      </c>
      <c r="T474" s="158">
        <v>9.5</v>
      </c>
      <c r="U474" s="161">
        <v>35.22</v>
      </c>
      <c r="V474" s="157">
        <v>1.25</v>
      </c>
      <c r="W474" s="155">
        <v>3</v>
      </c>
      <c r="X474" s="157">
        <v>3.25</v>
      </c>
      <c r="Y474" s="155">
        <v>6</v>
      </c>
      <c r="Z474" s="157">
        <v>2</v>
      </c>
      <c r="AA474" s="158">
        <v>6.5</v>
      </c>
      <c r="AB474" s="154">
        <v>65.13</v>
      </c>
      <c r="AC474" s="157">
        <v>3</v>
      </c>
      <c r="AD474" s="162">
        <v>3</v>
      </c>
      <c r="AE474" s="163">
        <v>7.5</v>
      </c>
      <c r="AF474" s="164">
        <v>7.5</v>
      </c>
      <c r="AG474" s="253">
        <v>576</v>
      </c>
      <c r="AH474" s="165">
        <v>10.222</v>
      </c>
      <c r="AI474" s="164">
        <v>10.222</v>
      </c>
      <c r="AJ474" s="254">
        <v>123</v>
      </c>
      <c r="AK474" s="166">
        <v>8.8610000000000007</v>
      </c>
    </row>
    <row r="475" spans="1:37" ht="16.5" customHeight="1" thickBot="1" x14ac:dyDescent="0.35">
      <c r="A475" s="190" t="s">
        <v>53</v>
      </c>
      <c r="B475" s="252">
        <v>22108875</v>
      </c>
      <c r="C475" s="228" t="s">
        <v>91</v>
      </c>
      <c r="D475" s="228" t="s">
        <v>74</v>
      </c>
      <c r="E475" s="155">
        <v>8</v>
      </c>
      <c r="F475" s="156">
        <v>13.5</v>
      </c>
      <c r="G475" s="157">
        <v>8</v>
      </c>
      <c r="H475" s="158">
        <v>8</v>
      </c>
      <c r="I475" s="155">
        <v>4.0199999999999996</v>
      </c>
      <c r="J475" s="157">
        <v>8</v>
      </c>
      <c r="K475" s="155">
        <v>8.92</v>
      </c>
      <c r="L475" s="157">
        <v>2</v>
      </c>
      <c r="M475" s="158">
        <v>5</v>
      </c>
      <c r="N475" s="155">
        <v>23.5</v>
      </c>
      <c r="O475" s="159">
        <v>65</v>
      </c>
      <c r="P475" s="160">
        <v>0.36153846153846153</v>
      </c>
      <c r="Q475" s="157">
        <v>3.5</v>
      </c>
      <c r="R475" s="155">
        <v>22.4</v>
      </c>
      <c r="S475" s="157">
        <v>3</v>
      </c>
      <c r="T475" s="158">
        <v>6.5</v>
      </c>
      <c r="U475" s="161">
        <v>27.85</v>
      </c>
      <c r="V475" s="157">
        <v>5</v>
      </c>
      <c r="W475" s="155">
        <v>-8</v>
      </c>
      <c r="X475" s="157">
        <v>1</v>
      </c>
      <c r="Y475" s="155">
        <v>6</v>
      </c>
      <c r="Z475" s="157">
        <v>2</v>
      </c>
      <c r="AA475" s="158">
        <v>8</v>
      </c>
      <c r="AB475" s="154">
        <v>55.65</v>
      </c>
      <c r="AC475" s="157">
        <v>6</v>
      </c>
      <c r="AD475" s="162">
        <v>6</v>
      </c>
      <c r="AE475" s="163">
        <v>6.7</v>
      </c>
      <c r="AF475" s="164">
        <v>6.7</v>
      </c>
      <c r="AG475" s="253">
        <v>594</v>
      </c>
      <c r="AH475" s="165">
        <v>9.3330000000000002</v>
      </c>
      <c r="AI475" s="164">
        <v>9.3330000000000002</v>
      </c>
      <c r="AJ475" s="254">
        <v>194</v>
      </c>
      <c r="AK475" s="166">
        <v>8.0165000000000006</v>
      </c>
    </row>
    <row r="476" spans="1:37" ht="16.5" customHeight="1" thickBot="1" x14ac:dyDescent="0.35">
      <c r="A476" s="190" t="s">
        <v>216</v>
      </c>
      <c r="B476" s="252">
        <v>22108937</v>
      </c>
      <c r="C476" s="230" t="s">
        <v>894</v>
      </c>
      <c r="D476" s="230" t="s">
        <v>895</v>
      </c>
      <c r="E476" s="155">
        <v>17</v>
      </c>
      <c r="F476" s="156">
        <v>18</v>
      </c>
      <c r="G476" s="157">
        <v>14</v>
      </c>
      <c r="H476" s="158">
        <v>14</v>
      </c>
      <c r="I476" s="155">
        <v>3.06</v>
      </c>
      <c r="J476" s="157">
        <v>19</v>
      </c>
      <c r="K476" s="155">
        <v>6.46</v>
      </c>
      <c r="L476" s="157">
        <v>14</v>
      </c>
      <c r="M476" s="158">
        <v>16.5</v>
      </c>
      <c r="N476" s="155">
        <v>70</v>
      </c>
      <c r="O476" s="159">
        <v>63</v>
      </c>
      <c r="P476" s="160">
        <v>1.1111111111111112</v>
      </c>
      <c r="Q476" s="157">
        <v>6</v>
      </c>
      <c r="R476" s="155">
        <v>52.3</v>
      </c>
      <c r="S476" s="157">
        <v>6</v>
      </c>
      <c r="T476" s="158">
        <v>12</v>
      </c>
      <c r="U476" s="161">
        <v>22.13</v>
      </c>
      <c r="V476" s="157">
        <v>6.75</v>
      </c>
      <c r="W476" s="155">
        <v>-5</v>
      </c>
      <c r="X476" s="157">
        <v>1.5</v>
      </c>
      <c r="Y476" s="155">
        <v>3</v>
      </c>
      <c r="Z476" s="157">
        <v>3.5</v>
      </c>
      <c r="AA476" s="158">
        <v>11.75</v>
      </c>
      <c r="AB476" s="154">
        <v>33.89</v>
      </c>
      <c r="AC476" s="157">
        <v>14</v>
      </c>
      <c r="AD476" s="162">
        <v>14</v>
      </c>
      <c r="AE476" s="163">
        <v>13.65</v>
      </c>
      <c r="AF476" s="164">
        <v>13.65</v>
      </c>
      <c r="AG476" s="253">
        <v>43</v>
      </c>
      <c r="AH476" s="165">
        <v>8</v>
      </c>
      <c r="AI476" s="164">
        <v>8</v>
      </c>
      <c r="AJ476" s="254">
        <v>331</v>
      </c>
      <c r="AK476" s="166">
        <v>10.824999999999999</v>
      </c>
    </row>
    <row r="477" spans="1:37" ht="16.5" customHeight="1" thickBot="1" x14ac:dyDescent="0.35">
      <c r="A477" s="190" t="s">
        <v>216</v>
      </c>
      <c r="B477" s="252">
        <v>22108950</v>
      </c>
      <c r="C477" s="233" t="s">
        <v>817</v>
      </c>
      <c r="D477" s="233" t="s">
        <v>818</v>
      </c>
      <c r="E477" s="155">
        <v>20</v>
      </c>
      <c r="F477" s="156">
        <v>19.5</v>
      </c>
      <c r="G477" s="157">
        <v>17</v>
      </c>
      <c r="H477" s="158">
        <v>17</v>
      </c>
      <c r="I477" s="155">
        <v>3.08</v>
      </c>
      <c r="J477" s="157">
        <v>19</v>
      </c>
      <c r="K477" s="155">
        <v>7.5</v>
      </c>
      <c r="L477" s="157">
        <v>6</v>
      </c>
      <c r="M477" s="158">
        <v>12.5</v>
      </c>
      <c r="N477" s="155">
        <v>67</v>
      </c>
      <c r="O477" s="159">
        <v>70</v>
      </c>
      <c r="P477" s="160">
        <v>0.95714285714285718</v>
      </c>
      <c r="Q477" s="157">
        <v>5</v>
      </c>
      <c r="R477" s="155">
        <v>47.7</v>
      </c>
      <c r="S477" s="157">
        <v>5</v>
      </c>
      <c r="T477" s="158">
        <v>10</v>
      </c>
      <c r="U477" s="161">
        <v>24.7</v>
      </c>
      <c r="V477" s="157">
        <v>5.5</v>
      </c>
      <c r="W477" s="155">
        <v>-10</v>
      </c>
      <c r="X477" s="157">
        <v>0.75</v>
      </c>
      <c r="Y477" s="155">
        <v>8</v>
      </c>
      <c r="Z477" s="157">
        <v>1</v>
      </c>
      <c r="AA477" s="158">
        <v>7.25</v>
      </c>
      <c r="AB477" s="154">
        <v>55.75</v>
      </c>
      <c r="AC477" s="157">
        <v>3</v>
      </c>
      <c r="AD477" s="162">
        <v>3</v>
      </c>
      <c r="AE477" s="163">
        <v>9.9499999999999993</v>
      </c>
      <c r="AF477" s="164">
        <v>9.9499999999999993</v>
      </c>
      <c r="AG477" s="253">
        <v>439</v>
      </c>
      <c r="AH477" s="165">
        <v>8.8889999999999993</v>
      </c>
      <c r="AI477" s="164">
        <v>8.8889999999999993</v>
      </c>
      <c r="AJ477" s="254">
        <v>231</v>
      </c>
      <c r="AK477" s="166">
        <v>9.4194999999999993</v>
      </c>
    </row>
    <row r="478" spans="1:37" ht="16.5" customHeight="1" thickBot="1" x14ac:dyDescent="0.35">
      <c r="A478" s="190" t="s">
        <v>53</v>
      </c>
      <c r="B478" s="252">
        <v>22108966</v>
      </c>
      <c r="C478" s="228" t="s">
        <v>792</v>
      </c>
      <c r="D478" s="228" t="s">
        <v>30</v>
      </c>
      <c r="E478" s="155">
        <v>11</v>
      </c>
      <c r="F478" s="156">
        <v>15</v>
      </c>
      <c r="G478" s="157">
        <v>11</v>
      </c>
      <c r="H478" s="158">
        <v>11</v>
      </c>
      <c r="I478" s="155">
        <v>3.61</v>
      </c>
      <c r="J478" s="157">
        <v>15</v>
      </c>
      <c r="K478" s="155">
        <v>7.99</v>
      </c>
      <c r="L478" s="157">
        <v>9</v>
      </c>
      <c r="M478" s="158">
        <v>12</v>
      </c>
      <c r="N478" s="155">
        <v>28</v>
      </c>
      <c r="O478" s="159">
        <v>59</v>
      </c>
      <c r="P478" s="160">
        <v>0.47457627118644069</v>
      </c>
      <c r="Q478" s="157">
        <v>4.5</v>
      </c>
      <c r="R478" s="155">
        <v>32.299999999999997</v>
      </c>
      <c r="S478" s="157">
        <v>5.5</v>
      </c>
      <c r="T478" s="158">
        <v>10</v>
      </c>
      <c r="U478" s="161">
        <v>25.59</v>
      </c>
      <c r="V478" s="157">
        <v>6</v>
      </c>
      <c r="W478" s="155">
        <v>0</v>
      </c>
      <c r="X478" s="157">
        <v>2.5</v>
      </c>
      <c r="Y478" s="155">
        <v>5</v>
      </c>
      <c r="Z478" s="157">
        <v>2.5</v>
      </c>
      <c r="AA478" s="158">
        <v>11</v>
      </c>
      <c r="AB478" s="154">
        <v>41.58</v>
      </c>
      <c r="AC478" s="157">
        <v>13</v>
      </c>
      <c r="AD478" s="162">
        <v>13</v>
      </c>
      <c r="AE478" s="163">
        <v>11.4</v>
      </c>
      <c r="AF478" s="164">
        <v>11.4</v>
      </c>
      <c r="AG478" s="253">
        <v>270</v>
      </c>
      <c r="AH478" s="165">
        <v>5.7779999999999996</v>
      </c>
      <c r="AI478" s="164">
        <v>5.7779999999999996</v>
      </c>
      <c r="AJ478" s="254">
        <v>551</v>
      </c>
      <c r="AK478" s="166">
        <v>8.5890000000000004</v>
      </c>
    </row>
    <row r="479" spans="1:37" ht="16.5" customHeight="1" thickBot="1" x14ac:dyDescent="0.35">
      <c r="A479" s="190" t="s">
        <v>53</v>
      </c>
      <c r="B479" s="252">
        <v>22108993</v>
      </c>
      <c r="C479" s="229" t="s">
        <v>859</v>
      </c>
      <c r="D479" s="229" t="s">
        <v>90</v>
      </c>
      <c r="E479" s="155">
        <v>14</v>
      </c>
      <c r="F479" s="156">
        <v>16.5</v>
      </c>
      <c r="G479" s="157">
        <v>14</v>
      </c>
      <c r="H479" s="158">
        <v>14</v>
      </c>
      <c r="I479" s="155">
        <v>3.27</v>
      </c>
      <c r="J479" s="157">
        <v>20</v>
      </c>
      <c r="K479" s="155">
        <v>7.07</v>
      </c>
      <c r="L479" s="157">
        <v>15</v>
      </c>
      <c r="M479" s="158">
        <v>17.5</v>
      </c>
      <c r="N479" s="155">
        <v>52</v>
      </c>
      <c r="O479" s="159">
        <v>57</v>
      </c>
      <c r="P479" s="160">
        <v>0.91228070175438591</v>
      </c>
      <c r="Q479" s="157">
        <v>7.5</v>
      </c>
      <c r="R479" s="155">
        <v>41.2</v>
      </c>
      <c r="S479" s="157">
        <v>7.5</v>
      </c>
      <c r="T479" s="158">
        <v>15</v>
      </c>
      <c r="U479" s="161">
        <v>24.05</v>
      </c>
      <c r="V479" s="157">
        <v>6.75</v>
      </c>
      <c r="W479" s="155">
        <v>13</v>
      </c>
      <c r="X479" s="157">
        <v>4.5</v>
      </c>
      <c r="Y479" s="155">
        <v>0</v>
      </c>
      <c r="Z479" s="157">
        <v>5</v>
      </c>
      <c r="AA479" s="158">
        <v>16.25</v>
      </c>
      <c r="AB479" s="154">
        <v>38.53</v>
      </c>
      <c r="AC479" s="157">
        <v>14</v>
      </c>
      <c r="AD479" s="162">
        <v>14</v>
      </c>
      <c r="AE479" s="163">
        <v>15.35</v>
      </c>
      <c r="AF479" s="164">
        <v>15.35</v>
      </c>
      <c r="AG479" s="253">
        <v>2</v>
      </c>
      <c r="AH479" s="165">
        <v>8.4440000000000008</v>
      </c>
      <c r="AI479" s="164">
        <v>8.4440000000000008</v>
      </c>
      <c r="AJ479" s="254">
        <v>274</v>
      </c>
      <c r="AK479" s="166">
        <v>11.897</v>
      </c>
    </row>
    <row r="480" spans="1:37" ht="16.5" customHeight="1" thickBot="1" x14ac:dyDescent="0.35">
      <c r="A480" s="190" t="s">
        <v>216</v>
      </c>
      <c r="B480" s="252">
        <v>22108997</v>
      </c>
      <c r="C480" s="245" t="s">
        <v>557</v>
      </c>
      <c r="D480" s="245" t="s">
        <v>80</v>
      </c>
      <c r="E480" s="155" t="s">
        <v>157</v>
      </c>
      <c r="F480" s="156" t="s">
        <v>157</v>
      </c>
      <c r="G480" s="157">
        <v>0</v>
      </c>
      <c r="H480" s="158">
        <v>0</v>
      </c>
      <c r="I480" s="155" t="s">
        <v>157</v>
      </c>
      <c r="J480" s="157">
        <v>0</v>
      </c>
      <c r="K480" s="155" t="s">
        <v>157</v>
      </c>
      <c r="L480" s="157">
        <v>0</v>
      </c>
      <c r="M480" s="158">
        <v>0</v>
      </c>
      <c r="N480" s="155" t="s">
        <v>157</v>
      </c>
      <c r="O480" s="159" t="s">
        <v>157</v>
      </c>
      <c r="P480" s="160" t="s">
        <v>480</v>
      </c>
      <c r="Q480" s="157">
        <v>0</v>
      </c>
      <c r="R480" s="155" t="s">
        <v>157</v>
      </c>
      <c r="S480" s="157">
        <v>0</v>
      </c>
      <c r="T480" s="158">
        <v>0</v>
      </c>
      <c r="U480" s="161" t="s">
        <v>157</v>
      </c>
      <c r="V480" s="157">
        <v>0</v>
      </c>
      <c r="W480" s="155" t="s">
        <v>157</v>
      </c>
      <c r="X480" s="157">
        <v>0</v>
      </c>
      <c r="Y480" s="155" t="s">
        <v>157</v>
      </c>
      <c r="Z480" s="157">
        <v>0</v>
      </c>
      <c r="AA480" s="158">
        <v>0</v>
      </c>
      <c r="AB480" s="154" t="s">
        <v>215</v>
      </c>
      <c r="AC480" s="157" t="s">
        <v>215</v>
      </c>
      <c r="AD480" s="162" t="s">
        <v>215</v>
      </c>
      <c r="AE480" s="163">
        <v>0</v>
      </c>
      <c r="AF480" s="164">
        <v>0</v>
      </c>
      <c r="AG480" s="253">
        <v>621</v>
      </c>
      <c r="AH480" s="165" t="s">
        <v>157</v>
      </c>
      <c r="AI480" s="164" t="s">
        <v>157</v>
      </c>
      <c r="AJ480" s="254">
        <v>599</v>
      </c>
      <c r="AK480" s="166" t="s">
        <v>481</v>
      </c>
    </row>
    <row r="481" spans="1:37" ht="16.5" customHeight="1" thickBot="1" x14ac:dyDescent="0.35">
      <c r="A481" s="190" t="s">
        <v>53</v>
      </c>
      <c r="B481" s="252">
        <v>22109001</v>
      </c>
      <c r="C481" s="235" t="s">
        <v>1015</v>
      </c>
      <c r="D481" s="235" t="s">
        <v>372</v>
      </c>
      <c r="E481" s="155">
        <v>10</v>
      </c>
      <c r="F481" s="156">
        <v>14.5</v>
      </c>
      <c r="G481" s="157">
        <v>10</v>
      </c>
      <c r="H481" s="158">
        <v>10</v>
      </c>
      <c r="I481" s="155">
        <v>3.96</v>
      </c>
      <c r="J481" s="157">
        <v>9</v>
      </c>
      <c r="K481" s="155">
        <v>8.48</v>
      </c>
      <c r="L481" s="157">
        <v>5</v>
      </c>
      <c r="M481" s="158">
        <v>7</v>
      </c>
      <c r="N481" s="155">
        <v>40</v>
      </c>
      <c r="O481" s="159">
        <v>69</v>
      </c>
      <c r="P481" s="160">
        <v>0.57971014492753625</v>
      </c>
      <c r="Q481" s="157">
        <v>5.5</v>
      </c>
      <c r="R481" s="155">
        <v>26.2</v>
      </c>
      <c r="S481" s="157">
        <v>4</v>
      </c>
      <c r="T481" s="158">
        <v>9.5</v>
      </c>
      <c r="U481" s="161">
        <v>27.25</v>
      </c>
      <c r="V481" s="157">
        <v>5.25</v>
      </c>
      <c r="W481" s="155">
        <v>1</v>
      </c>
      <c r="X481" s="157">
        <v>2.75</v>
      </c>
      <c r="Y481" s="155">
        <v>1</v>
      </c>
      <c r="Z481" s="157">
        <v>4.5</v>
      </c>
      <c r="AA481" s="158">
        <v>12.5</v>
      </c>
      <c r="AB481" s="154">
        <v>48.28</v>
      </c>
      <c r="AC481" s="157">
        <v>9</v>
      </c>
      <c r="AD481" s="162">
        <v>9</v>
      </c>
      <c r="AE481" s="163">
        <v>9.6</v>
      </c>
      <c r="AF481" s="164">
        <v>9.6</v>
      </c>
      <c r="AG481" s="253">
        <v>465</v>
      </c>
      <c r="AH481" s="165">
        <v>8.4440000000000008</v>
      </c>
      <c r="AI481" s="164">
        <v>8.4440000000000008</v>
      </c>
      <c r="AJ481" s="254">
        <v>274</v>
      </c>
      <c r="AK481" s="166">
        <v>9.0220000000000002</v>
      </c>
    </row>
    <row r="482" spans="1:37" ht="16.5" customHeight="1" thickBot="1" x14ac:dyDescent="0.35">
      <c r="A482" s="190" t="s">
        <v>53</v>
      </c>
      <c r="B482" s="252">
        <v>22109023</v>
      </c>
      <c r="C482" s="230" t="s">
        <v>196</v>
      </c>
      <c r="D482" s="230" t="s">
        <v>846</v>
      </c>
      <c r="E482" s="155">
        <v>9</v>
      </c>
      <c r="F482" s="156">
        <v>14</v>
      </c>
      <c r="G482" s="157">
        <v>9</v>
      </c>
      <c r="H482" s="158">
        <v>9</v>
      </c>
      <c r="I482" s="155">
        <v>3.45</v>
      </c>
      <c r="J482" s="157">
        <v>17</v>
      </c>
      <c r="K482" s="155">
        <v>7.86</v>
      </c>
      <c r="L482" s="157">
        <v>10</v>
      </c>
      <c r="M482" s="158">
        <v>13.5</v>
      </c>
      <c r="N482" s="155">
        <v>34</v>
      </c>
      <c r="O482" s="159">
        <v>53</v>
      </c>
      <c r="P482" s="160">
        <v>0.64150943396226412</v>
      </c>
      <c r="Q482" s="157">
        <v>6</v>
      </c>
      <c r="R482" s="155">
        <v>38</v>
      </c>
      <c r="S482" s="157">
        <v>7</v>
      </c>
      <c r="T482" s="158">
        <v>13</v>
      </c>
      <c r="U482" s="161">
        <v>29.05</v>
      </c>
      <c r="V482" s="157">
        <v>4.25</v>
      </c>
      <c r="W482" s="155">
        <v>8</v>
      </c>
      <c r="X482" s="157">
        <v>3.75</v>
      </c>
      <c r="Y482" s="155">
        <v>2</v>
      </c>
      <c r="Z482" s="157">
        <v>4</v>
      </c>
      <c r="AA482" s="158">
        <v>12</v>
      </c>
      <c r="AB482" s="154" t="s">
        <v>215</v>
      </c>
      <c r="AC482" s="157" t="s">
        <v>215</v>
      </c>
      <c r="AD482" s="162" t="s">
        <v>215</v>
      </c>
      <c r="AE482" s="163">
        <v>11.875</v>
      </c>
      <c r="AF482" s="164">
        <v>11.875</v>
      </c>
      <c r="AG482" s="253">
        <v>215</v>
      </c>
      <c r="AH482" s="165">
        <v>9.3330000000000002</v>
      </c>
      <c r="AI482" s="164">
        <v>9.3330000000000002</v>
      </c>
      <c r="AJ482" s="254">
        <v>194</v>
      </c>
      <c r="AK482" s="166">
        <v>10.603999999999999</v>
      </c>
    </row>
    <row r="483" spans="1:37" ht="16.5" customHeight="1" thickBot="1" x14ac:dyDescent="0.35">
      <c r="A483" s="190" t="s">
        <v>216</v>
      </c>
      <c r="B483" s="252">
        <v>22109040</v>
      </c>
      <c r="C483" s="234" t="s">
        <v>768</v>
      </c>
      <c r="D483" s="234" t="s">
        <v>769</v>
      </c>
      <c r="E483" s="155" t="s">
        <v>157</v>
      </c>
      <c r="F483" s="156" t="s">
        <v>157</v>
      </c>
      <c r="G483" s="157">
        <v>0</v>
      </c>
      <c r="H483" s="158">
        <v>0</v>
      </c>
      <c r="I483" s="155" t="s">
        <v>157</v>
      </c>
      <c r="J483" s="157">
        <v>0</v>
      </c>
      <c r="K483" s="155" t="s">
        <v>157</v>
      </c>
      <c r="L483" s="157">
        <v>0</v>
      </c>
      <c r="M483" s="158">
        <v>0</v>
      </c>
      <c r="N483" s="155" t="s">
        <v>157</v>
      </c>
      <c r="O483" s="159" t="s">
        <v>157</v>
      </c>
      <c r="P483" s="160" t="s">
        <v>480</v>
      </c>
      <c r="Q483" s="157">
        <v>0</v>
      </c>
      <c r="R483" s="155" t="s">
        <v>157</v>
      </c>
      <c r="S483" s="157">
        <v>0</v>
      </c>
      <c r="T483" s="158">
        <v>0</v>
      </c>
      <c r="U483" s="161" t="s">
        <v>157</v>
      </c>
      <c r="V483" s="157">
        <v>0</v>
      </c>
      <c r="W483" s="155" t="s">
        <v>157</v>
      </c>
      <c r="X483" s="157">
        <v>0</v>
      </c>
      <c r="Y483" s="155" t="s">
        <v>157</v>
      </c>
      <c r="Z483" s="157">
        <v>0</v>
      </c>
      <c r="AA483" s="158">
        <v>0</v>
      </c>
      <c r="AB483" s="154" t="s">
        <v>157</v>
      </c>
      <c r="AC483" s="157">
        <v>0</v>
      </c>
      <c r="AD483" s="162">
        <v>0</v>
      </c>
      <c r="AE483" s="163">
        <v>0</v>
      </c>
      <c r="AF483" s="164">
        <v>0</v>
      </c>
      <c r="AG483" s="253">
        <v>621</v>
      </c>
      <c r="AH483" s="165" t="s">
        <v>157</v>
      </c>
      <c r="AI483" s="164" t="s">
        <v>157</v>
      </c>
      <c r="AJ483" s="254">
        <v>599</v>
      </c>
      <c r="AK483" s="166" t="s">
        <v>481</v>
      </c>
    </row>
    <row r="484" spans="1:37" ht="16.5" customHeight="1" thickBot="1" x14ac:dyDescent="0.35">
      <c r="A484" s="190" t="s">
        <v>216</v>
      </c>
      <c r="B484" s="252">
        <v>22109061</v>
      </c>
      <c r="C484" s="230" t="s">
        <v>819</v>
      </c>
      <c r="D484" s="230" t="s">
        <v>131</v>
      </c>
      <c r="E484" s="155">
        <v>18</v>
      </c>
      <c r="F484" s="156">
        <v>18.5</v>
      </c>
      <c r="G484" s="157">
        <v>15</v>
      </c>
      <c r="H484" s="158">
        <v>15</v>
      </c>
      <c r="I484" s="155">
        <v>3.22</v>
      </c>
      <c r="J484" s="157">
        <v>17</v>
      </c>
      <c r="K484" s="155">
        <v>6.9</v>
      </c>
      <c r="L484" s="157">
        <v>10</v>
      </c>
      <c r="M484" s="158">
        <v>13.5</v>
      </c>
      <c r="N484" s="155">
        <v>70</v>
      </c>
      <c r="O484" s="159">
        <v>63</v>
      </c>
      <c r="P484" s="160">
        <v>1.1111111111111112</v>
      </c>
      <c r="Q484" s="157">
        <v>6</v>
      </c>
      <c r="R484" s="155">
        <v>43.4</v>
      </c>
      <c r="S484" s="157">
        <v>4</v>
      </c>
      <c r="T484" s="158">
        <v>10</v>
      </c>
      <c r="U484" s="161">
        <v>24.9</v>
      </c>
      <c r="V484" s="157">
        <v>5.5</v>
      </c>
      <c r="W484" s="155">
        <v>-8</v>
      </c>
      <c r="X484" s="157">
        <v>1</v>
      </c>
      <c r="Y484" s="155">
        <v>4</v>
      </c>
      <c r="Z484" s="157">
        <v>3</v>
      </c>
      <c r="AA484" s="158">
        <v>9.5</v>
      </c>
      <c r="AB484" s="154">
        <v>33.6</v>
      </c>
      <c r="AC484" s="157">
        <v>14</v>
      </c>
      <c r="AD484" s="162">
        <v>14</v>
      </c>
      <c r="AE484" s="163">
        <v>12.4</v>
      </c>
      <c r="AF484" s="164">
        <v>12.4</v>
      </c>
      <c r="AG484" s="253">
        <v>140</v>
      </c>
      <c r="AH484" s="165">
        <v>9.7780000000000005</v>
      </c>
      <c r="AI484" s="164">
        <v>9.7780000000000005</v>
      </c>
      <c r="AJ484" s="254">
        <v>162</v>
      </c>
      <c r="AK484" s="166">
        <v>11.089</v>
      </c>
    </row>
    <row r="485" spans="1:37" ht="16.5" customHeight="1" thickBot="1" x14ac:dyDescent="0.35">
      <c r="A485" s="190" t="s">
        <v>53</v>
      </c>
      <c r="B485" s="252">
        <v>22109075</v>
      </c>
      <c r="C485" s="228" t="s">
        <v>594</v>
      </c>
      <c r="D485" s="228" t="s">
        <v>595</v>
      </c>
      <c r="E485" s="155">
        <v>12</v>
      </c>
      <c r="F485" s="156">
        <v>15.5</v>
      </c>
      <c r="G485" s="157">
        <v>12</v>
      </c>
      <c r="H485" s="158">
        <v>12</v>
      </c>
      <c r="I485" s="155">
        <v>3.34</v>
      </c>
      <c r="J485" s="157">
        <v>19</v>
      </c>
      <c r="K485" s="155">
        <v>7.36</v>
      </c>
      <c r="L485" s="157">
        <v>13</v>
      </c>
      <c r="M485" s="158">
        <v>16</v>
      </c>
      <c r="N485" s="155">
        <v>28</v>
      </c>
      <c r="O485" s="159">
        <v>54</v>
      </c>
      <c r="P485" s="160">
        <v>0.51851851851851849</v>
      </c>
      <c r="Q485" s="157">
        <v>5</v>
      </c>
      <c r="R485" s="155">
        <v>35.6</v>
      </c>
      <c r="S485" s="157">
        <v>6</v>
      </c>
      <c r="T485" s="158">
        <v>11</v>
      </c>
      <c r="U485" s="161">
        <v>25.7</v>
      </c>
      <c r="V485" s="157">
        <v>6</v>
      </c>
      <c r="W485" s="155">
        <v>13</v>
      </c>
      <c r="X485" s="157">
        <v>4.5</v>
      </c>
      <c r="Y485" s="155">
        <v>4</v>
      </c>
      <c r="Z485" s="157">
        <v>3</v>
      </c>
      <c r="AA485" s="158">
        <v>13.5</v>
      </c>
      <c r="AB485" s="154">
        <v>43.17</v>
      </c>
      <c r="AC485" s="157">
        <v>12</v>
      </c>
      <c r="AD485" s="162">
        <v>12</v>
      </c>
      <c r="AE485" s="163">
        <v>12.9</v>
      </c>
      <c r="AF485" s="164">
        <v>12.9</v>
      </c>
      <c r="AG485" s="253">
        <v>86</v>
      </c>
      <c r="AH485" s="165">
        <v>8.8889999999999993</v>
      </c>
      <c r="AI485" s="164">
        <v>8.8889999999999993</v>
      </c>
      <c r="AJ485" s="254">
        <v>231</v>
      </c>
      <c r="AK485" s="166">
        <v>10.894500000000001</v>
      </c>
    </row>
    <row r="486" spans="1:37" ht="16.5" customHeight="1" thickBot="1" x14ac:dyDescent="0.35">
      <c r="A486" s="190" t="s">
        <v>216</v>
      </c>
      <c r="B486" s="252">
        <v>22109082</v>
      </c>
      <c r="C486" s="230" t="s">
        <v>1194</v>
      </c>
      <c r="D486" s="230" t="s">
        <v>70</v>
      </c>
      <c r="E486" s="155">
        <v>14</v>
      </c>
      <c r="F486" s="156">
        <v>16.5</v>
      </c>
      <c r="G486" s="157">
        <v>11</v>
      </c>
      <c r="H486" s="158">
        <v>11</v>
      </c>
      <c r="I486" s="155">
        <v>3.44</v>
      </c>
      <c r="J486" s="157">
        <v>13</v>
      </c>
      <c r="K486" s="155">
        <v>7.33</v>
      </c>
      <c r="L486" s="157">
        <v>7</v>
      </c>
      <c r="M486" s="158">
        <v>10</v>
      </c>
      <c r="N486" s="155">
        <v>41</v>
      </c>
      <c r="O486" s="159">
        <v>69</v>
      </c>
      <c r="P486" s="160">
        <v>0.59420289855072461</v>
      </c>
      <c r="Q486" s="157">
        <v>3</v>
      </c>
      <c r="R486" s="155">
        <v>39.299999999999997</v>
      </c>
      <c r="S486" s="157">
        <v>3</v>
      </c>
      <c r="T486" s="158">
        <v>6</v>
      </c>
      <c r="U486" s="161">
        <v>27</v>
      </c>
      <c r="V486" s="157">
        <v>4.25</v>
      </c>
      <c r="W486" s="155">
        <v>0</v>
      </c>
      <c r="X486" s="157">
        <v>2.5</v>
      </c>
      <c r="Y486" s="155">
        <v>10</v>
      </c>
      <c r="Z486" s="157">
        <v>0</v>
      </c>
      <c r="AA486" s="158">
        <v>6.75</v>
      </c>
      <c r="AB486" s="154">
        <v>43.39</v>
      </c>
      <c r="AC486" s="157">
        <v>8</v>
      </c>
      <c r="AD486" s="162">
        <v>8</v>
      </c>
      <c r="AE486" s="163">
        <v>8.35</v>
      </c>
      <c r="AF486" s="164">
        <v>8.35</v>
      </c>
      <c r="AG486" s="253">
        <v>542</v>
      </c>
      <c r="AH486" s="165">
        <v>8.4440000000000008</v>
      </c>
      <c r="AI486" s="164">
        <v>8.4440000000000008</v>
      </c>
      <c r="AJ486" s="254">
        <v>274</v>
      </c>
      <c r="AK486" s="166">
        <v>8.3970000000000002</v>
      </c>
    </row>
    <row r="487" spans="1:37" ht="16.5" customHeight="1" thickBot="1" x14ac:dyDescent="0.35">
      <c r="A487" s="190" t="s">
        <v>216</v>
      </c>
      <c r="B487" s="252">
        <v>22109131</v>
      </c>
      <c r="C487" s="230" t="s">
        <v>880</v>
      </c>
      <c r="D487" s="230" t="s">
        <v>131</v>
      </c>
      <c r="E487" s="155">
        <v>10</v>
      </c>
      <c r="F487" s="156">
        <v>14.5</v>
      </c>
      <c r="G487" s="157">
        <v>7</v>
      </c>
      <c r="H487" s="158">
        <v>7</v>
      </c>
      <c r="I487" s="155">
        <v>3.17</v>
      </c>
      <c r="J487" s="157">
        <v>17</v>
      </c>
      <c r="K487" s="155">
        <v>6.95</v>
      </c>
      <c r="L487" s="157">
        <v>10</v>
      </c>
      <c r="M487" s="158">
        <v>13.5</v>
      </c>
      <c r="N487" s="155">
        <v>58</v>
      </c>
      <c r="O487" s="159">
        <v>65</v>
      </c>
      <c r="P487" s="160">
        <v>0.89230769230769236</v>
      </c>
      <c r="Q487" s="157">
        <v>4.5</v>
      </c>
      <c r="R487" s="155">
        <v>40.700000000000003</v>
      </c>
      <c r="S487" s="157">
        <v>3</v>
      </c>
      <c r="T487" s="158">
        <v>7.5</v>
      </c>
      <c r="U487" s="161">
        <v>24.1</v>
      </c>
      <c r="V487" s="157">
        <v>5.75</v>
      </c>
      <c r="W487" s="155">
        <v>-30</v>
      </c>
      <c r="X487" s="157">
        <v>0</v>
      </c>
      <c r="Y487" s="155">
        <v>9</v>
      </c>
      <c r="Z487" s="157">
        <v>0.5</v>
      </c>
      <c r="AA487" s="158">
        <v>6.25</v>
      </c>
      <c r="AB487" s="154">
        <v>37.770000000000003</v>
      </c>
      <c r="AC487" s="157">
        <v>12</v>
      </c>
      <c r="AD487" s="162">
        <v>12</v>
      </c>
      <c r="AE487" s="163">
        <v>9.25</v>
      </c>
      <c r="AF487" s="164">
        <v>9.25</v>
      </c>
      <c r="AG487" s="253">
        <v>497</v>
      </c>
      <c r="AH487" s="165">
        <v>10.222</v>
      </c>
      <c r="AI487" s="164">
        <v>10.222</v>
      </c>
      <c r="AJ487" s="254">
        <v>123</v>
      </c>
      <c r="AK487" s="166">
        <v>9.7360000000000007</v>
      </c>
    </row>
    <row r="488" spans="1:37" ht="16.5" customHeight="1" thickBot="1" x14ac:dyDescent="0.35">
      <c r="A488" s="190" t="s">
        <v>216</v>
      </c>
      <c r="B488" s="252">
        <v>22109161</v>
      </c>
      <c r="C488" s="231" t="s">
        <v>1186</v>
      </c>
      <c r="D488" s="231" t="s">
        <v>122</v>
      </c>
      <c r="E488" s="155">
        <v>12</v>
      </c>
      <c r="F488" s="156">
        <v>15.5</v>
      </c>
      <c r="G488" s="157">
        <v>9</v>
      </c>
      <c r="H488" s="158">
        <v>9</v>
      </c>
      <c r="I488" s="155">
        <v>3.21</v>
      </c>
      <c r="J488" s="157">
        <v>17</v>
      </c>
      <c r="K488" s="155">
        <v>7.06</v>
      </c>
      <c r="L488" s="157">
        <v>9</v>
      </c>
      <c r="M488" s="158">
        <v>13</v>
      </c>
      <c r="N488" s="155">
        <v>76</v>
      </c>
      <c r="O488" s="159">
        <v>69</v>
      </c>
      <c r="P488" s="160">
        <v>1.1014492753623188</v>
      </c>
      <c r="Q488" s="157">
        <v>6</v>
      </c>
      <c r="R488" s="155">
        <v>44.6</v>
      </c>
      <c r="S488" s="157">
        <v>4</v>
      </c>
      <c r="T488" s="158">
        <v>10</v>
      </c>
      <c r="U488" s="161">
        <v>23.56</v>
      </c>
      <c r="V488" s="157">
        <v>6</v>
      </c>
      <c r="W488" s="155">
        <v>1</v>
      </c>
      <c r="X488" s="157">
        <v>2.75</v>
      </c>
      <c r="Y488" s="155">
        <v>9</v>
      </c>
      <c r="Z488" s="157">
        <v>0.5</v>
      </c>
      <c r="AA488" s="158">
        <v>9.25</v>
      </c>
      <c r="AB488" s="154">
        <v>0</v>
      </c>
      <c r="AC488" s="157">
        <v>0</v>
      </c>
      <c r="AD488" s="162">
        <v>0</v>
      </c>
      <c r="AE488" s="163">
        <v>8.25</v>
      </c>
      <c r="AF488" s="164">
        <v>8.25</v>
      </c>
      <c r="AG488" s="253">
        <v>548</v>
      </c>
      <c r="AH488" s="165">
        <v>10.667</v>
      </c>
      <c r="AI488" s="164">
        <v>10.667</v>
      </c>
      <c r="AJ488" s="254">
        <v>85</v>
      </c>
      <c r="AK488" s="166">
        <v>9.4585000000000008</v>
      </c>
    </row>
    <row r="489" spans="1:37" ht="16.5" customHeight="1" thickBot="1" x14ac:dyDescent="0.35">
      <c r="A489" s="190" t="s">
        <v>216</v>
      </c>
      <c r="B489" s="252">
        <v>22109164</v>
      </c>
      <c r="C489" s="231" t="s">
        <v>1051</v>
      </c>
      <c r="D489" s="231" t="s">
        <v>1052</v>
      </c>
      <c r="E489" s="155">
        <v>16</v>
      </c>
      <c r="F489" s="156">
        <v>17.5</v>
      </c>
      <c r="G489" s="157">
        <v>13</v>
      </c>
      <c r="H489" s="158">
        <v>13</v>
      </c>
      <c r="I489" s="155">
        <v>3.24</v>
      </c>
      <c r="J489" s="157">
        <v>16</v>
      </c>
      <c r="K489" s="155">
        <v>7.02</v>
      </c>
      <c r="L489" s="157">
        <v>10</v>
      </c>
      <c r="M489" s="158">
        <v>13</v>
      </c>
      <c r="N489" s="155">
        <v>51</v>
      </c>
      <c r="O489" s="159">
        <v>66</v>
      </c>
      <c r="P489" s="160">
        <v>0.77272727272727271</v>
      </c>
      <c r="Q489" s="157">
        <v>4</v>
      </c>
      <c r="R489" s="155">
        <v>45.2</v>
      </c>
      <c r="S489" s="157">
        <v>4.5</v>
      </c>
      <c r="T489" s="158">
        <v>8.5</v>
      </c>
      <c r="U489" s="161">
        <v>24.44</v>
      </c>
      <c r="V489" s="157">
        <v>5.75</v>
      </c>
      <c r="W489" s="155">
        <v>-6</v>
      </c>
      <c r="X489" s="157">
        <v>1.25</v>
      </c>
      <c r="Y489" s="155">
        <v>5</v>
      </c>
      <c r="Z489" s="157">
        <v>2.5</v>
      </c>
      <c r="AA489" s="158">
        <v>9.5</v>
      </c>
      <c r="AB489" s="154">
        <v>42.6</v>
      </c>
      <c r="AC489" s="157">
        <v>9</v>
      </c>
      <c r="AD489" s="162">
        <v>9</v>
      </c>
      <c r="AE489" s="163">
        <v>10.6</v>
      </c>
      <c r="AF489" s="164">
        <v>10.6</v>
      </c>
      <c r="AG489" s="253">
        <v>363</v>
      </c>
      <c r="AH489" s="165">
        <v>7.1109999999999998</v>
      </c>
      <c r="AI489" s="164">
        <v>7.1109999999999998</v>
      </c>
      <c r="AJ489" s="254">
        <v>430</v>
      </c>
      <c r="AK489" s="166">
        <v>8.8554999999999993</v>
      </c>
    </row>
    <row r="490" spans="1:37" ht="16.5" customHeight="1" thickBot="1" x14ac:dyDescent="0.35">
      <c r="A490" s="190" t="s">
        <v>216</v>
      </c>
      <c r="B490" s="252">
        <v>22109168</v>
      </c>
      <c r="C490" s="230" t="s">
        <v>1105</v>
      </c>
      <c r="D490" s="230" t="s">
        <v>111</v>
      </c>
      <c r="E490" s="155">
        <v>17</v>
      </c>
      <c r="F490" s="156">
        <v>18</v>
      </c>
      <c r="G490" s="157">
        <v>14</v>
      </c>
      <c r="H490" s="158">
        <v>14</v>
      </c>
      <c r="I490" s="155">
        <v>3.22</v>
      </c>
      <c r="J490" s="157">
        <v>17</v>
      </c>
      <c r="K490" s="155">
        <v>6.84</v>
      </c>
      <c r="L490" s="157">
        <v>11</v>
      </c>
      <c r="M490" s="158">
        <v>14</v>
      </c>
      <c r="N490" s="155">
        <v>82</v>
      </c>
      <c r="O490" s="159">
        <v>74</v>
      </c>
      <c r="P490" s="160">
        <v>1.1081081081081081</v>
      </c>
      <c r="Q490" s="157">
        <v>6</v>
      </c>
      <c r="R490" s="155">
        <v>52.4</v>
      </c>
      <c r="S490" s="157">
        <v>6</v>
      </c>
      <c r="T490" s="158">
        <v>12</v>
      </c>
      <c r="U490" s="161">
        <v>25.35</v>
      </c>
      <c r="V490" s="157">
        <v>5.25</v>
      </c>
      <c r="W490" s="155">
        <v>2</v>
      </c>
      <c r="X490" s="157">
        <v>3</v>
      </c>
      <c r="Y490" s="155">
        <v>9</v>
      </c>
      <c r="Z490" s="157">
        <v>0.5</v>
      </c>
      <c r="AA490" s="158">
        <v>8.75</v>
      </c>
      <c r="AB490" s="154">
        <v>34.130000000000003</v>
      </c>
      <c r="AC490" s="157">
        <v>14</v>
      </c>
      <c r="AD490" s="162">
        <v>14</v>
      </c>
      <c r="AE490" s="163">
        <v>12.55</v>
      </c>
      <c r="AF490" s="164">
        <v>12.55</v>
      </c>
      <c r="AG490" s="253">
        <v>124</v>
      </c>
      <c r="AH490" s="165">
        <v>13.778</v>
      </c>
      <c r="AI490" s="164">
        <v>13.778</v>
      </c>
      <c r="AJ490" s="254">
        <v>8</v>
      </c>
      <c r="AK490" s="166">
        <v>13.164000000000001</v>
      </c>
    </row>
    <row r="491" spans="1:37" ht="16.5" customHeight="1" thickBot="1" x14ac:dyDescent="0.35">
      <c r="A491" s="190" t="s">
        <v>53</v>
      </c>
      <c r="B491" s="252">
        <v>22109191</v>
      </c>
      <c r="C491" s="245" t="s">
        <v>450</v>
      </c>
      <c r="D491" s="245" t="s">
        <v>1114</v>
      </c>
      <c r="E491" s="155">
        <v>12</v>
      </c>
      <c r="F491" s="156">
        <v>15.5</v>
      </c>
      <c r="G491" s="157">
        <v>12</v>
      </c>
      <c r="H491" s="158">
        <v>12</v>
      </c>
      <c r="I491" s="155">
        <v>3.56</v>
      </c>
      <c r="J491" s="157">
        <v>15</v>
      </c>
      <c r="K491" s="155">
        <v>7.78</v>
      </c>
      <c r="L491" s="157">
        <v>10</v>
      </c>
      <c r="M491" s="158">
        <v>12.5</v>
      </c>
      <c r="N491" s="155">
        <v>39.5</v>
      </c>
      <c r="O491" s="159">
        <v>54</v>
      </c>
      <c r="P491" s="160">
        <v>0.73148148148148151</v>
      </c>
      <c r="Q491" s="157">
        <v>6.5</v>
      </c>
      <c r="R491" s="155">
        <v>30.6</v>
      </c>
      <c r="S491" s="157">
        <v>5</v>
      </c>
      <c r="T491" s="158">
        <v>11.5</v>
      </c>
      <c r="U491" s="161">
        <v>31.18</v>
      </c>
      <c r="V491" s="157">
        <v>3.25</v>
      </c>
      <c r="W491" s="155">
        <v>3</v>
      </c>
      <c r="X491" s="157">
        <v>3.25</v>
      </c>
      <c r="Y491" s="155">
        <v>3</v>
      </c>
      <c r="Z491" s="157">
        <v>3.5</v>
      </c>
      <c r="AA491" s="158">
        <v>10</v>
      </c>
      <c r="AB491" s="154">
        <v>55.05</v>
      </c>
      <c r="AC491" s="157">
        <v>6</v>
      </c>
      <c r="AD491" s="162">
        <v>6</v>
      </c>
      <c r="AE491" s="163">
        <v>10.4</v>
      </c>
      <c r="AF491" s="164">
        <v>10.4</v>
      </c>
      <c r="AG491" s="253">
        <v>393</v>
      </c>
      <c r="AH491" s="165">
        <v>9.3330000000000002</v>
      </c>
      <c r="AI491" s="164">
        <v>9.3330000000000002</v>
      </c>
      <c r="AJ491" s="254">
        <v>194</v>
      </c>
      <c r="AK491" s="166">
        <v>9.8665000000000003</v>
      </c>
    </row>
    <row r="492" spans="1:37" ht="16.5" customHeight="1" thickBot="1" x14ac:dyDescent="0.35">
      <c r="A492" s="190" t="s">
        <v>216</v>
      </c>
      <c r="B492" s="252">
        <v>22109208</v>
      </c>
      <c r="C492" s="230" t="s">
        <v>703</v>
      </c>
      <c r="D492" s="230" t="s">
        <v>212</v>
      </c>
      <c r="E492" s="155">
        <v>25</v>
      </c>
      <c r="F492" s="156">
        <v>22</v>
      </c>
      <c r="G492" s="157">
        <v>20</v>
      </c>
      <c r="H492" s="158">
        <v>20</v>
      </c>
      <c r="I492" s="155">
        <v>3.25</v>
      </c>
      <c r="J492" s="157">
        <v>16</v>
      </c>
      <c r="K492" s="155">
        <v>6.77</v>
      </c>
      <c r="L492" s="157">
        <v>11</v>
      </c>
      <c r="M492" s="158">
        <v>13.5</v>
      </c>
      <c r="N492" s="155">
        <v>60</v>
      </c>
      <c r="O492" s="159">
        <v>59</v>
      </c>
      <c r="P492" s="160">
        <v>1.0169491525423728</v>
      </c>
      <c r="Q492" s="157">
        <v>5.5</v>
      </c>
      <c r="R492" s="155">
        <v>45.3</v>
      </c>
      <c r="S492" s="157">
        <v>4.5</v>
      </c>
      <c r="T492" s="158">
        <v>10</v>
      </c>
      <c r="U492" s="161">
        <v>22.7</v>
      </c>
      <c r="V492" s="157">
        <v>6.5</v>
      </c>
      <c r="W492" s="155">
        <v>-1</v>
      </c>
      <c r="X492" s="157">
        <v>2.25</v>
      </c>
      <c r="Y492" s="155">
        <v>0</v>
      </c>
      <c r="Z492" s="157">
        <v>5</v>
      </c>
      <c r="AA492" s="158">
        <v>13.75</v>
      </c>
      <c r="AB492" s="154">
        <v>33.619999999999997</v>
      </c>
      <c r="AC492" s="157">
        <v>14</v>
      </c>
      <c r="AD492" s="162">
        <v>14</v>
      </c>
      <c r="AE492" s="163">
        <v>14.25</v>
      </c>
      <c r="AF492" s="164">
        <v>14.25</v>
      </c>
      <c r="AG492" s="253">
        <v>14</v>
      </c>
      <c r="AH492" s="165">
        <v>11.555999999999999</v>
      </c>
      <c r="AI492" s="164">
        <v>11.555999999999999</v>
      </c>
      <c r="AJ492" s="254">
        <v>45</v>
      </c>
      <c r="AK492" s="166">
        <v>12.902999999999999</v>
      </c>
    </row>
    <row r="493" spans="1:37" ht="16.5" customHeight="1" thickBot="1" x14ac:dyDescent="0.35">
      <c r="A493" s="190" t="s">
        <v>216</v>
      </c>
      <c r="B493" s="252">
        <v>22109241</v>
      </c>
      <c r="C493" s="233" t="s">
        <v>1081</v>
      </c>
      <c r="D493" s="233" t="s">
        <v>1082</v>
      </c>
      <c r="E493" s="167">
        <v>12</v>
      </c>
      <c r="F493" s="156">
        <v>15.5</v>
      </c>
      <c r="G493" s="157">
        <v>9</v>
      </c>
      <c r="H493" s="158">
        <v>9</v>
      </c>
      <c r="I493" s="155">
        <v>3.27</v>
      </c>
      <c r="J493" s="157">
        <v>16</v>
      </c>
      <c r="K493" s="155">
        <v>7.15</v>
      </c>
      <c r="L493" s="157">
        <v>9</v>
      </c>
      <c r="M493" s="158">
        <v>12.5</v>
      </c>
      <c r="N493" s="167">
        <v>70</v>
      </c>
      <c r="O493" s="159">
        <v>85</v>
      </c>
      <c r="P493" s="160">
        <v>0.82352941176470584</v>
      </c>
      <c r="Q493" s="157">
        <v>4.5</v>
      </c>
      <c r="R493" s="167">
        <v>45.8</v>
      </c>
      <c r="S493" s="157">
        <v>4.5</v>
      </c>
      <c r="T493" s="158">
        <v>9</v>
      </c>
      <c r="U493" s="161">
        <v>27.3</v>
      </c>
      <c r="V493" s="157">
        <v>4.25</v>
      </c>
      <c r="W493" s="170">
        <v>-9</v>
      </c>
      <c r="X493" s="157">
        <v>1</v>
      </c>
      <c r="Y493" s="170">
        <v>6</v>
      </c>
      <c r="Z493" s="157">
        <v>2</v>
      </c>
      <c r="AA493" s="158">
        <v>7.25</v>
      </c>
      <c r="AB493" s="154">
        <v>33.5</v>
      </c>
      <c r="AC493" s="157">
        <v>14</v>
      </c>
      <c r="AD493" s="162">
        <v>14</v>
      </c>
      <c r="AE493" s="163">
        <v>10.35</v>
      </c>
      <c r="AF493" s="164">
        <v>10.35</v>
      </c>
      <c r="AG493" s="253">
        <v>396</v>
      </c>
      <c r="AH493" s="165">
        <v>9.7780000000000005</v>
      </c>
      <c r="AI493" s="164">
        <v>9.7780000000000005</v>
      </c>
      <c r="AJ493" s="254">
        <v>162</v>
      </c>
      <c r="AK493" s="166">
        <v>10.064</v>
      </c>
    </row>
    <row r="494" spans="1:37" ht="16.5" customHeight="1" thickBot="1" x14ac:dyDescent="0.35">
      <c r="A494" s="190" t="s">
        <v>216</v>
      </c>
      <c r="B494" s="252">
        <v>22109263</v>
      </c>
      <c r="C494" s="233" t="s">
        <v>590</v>
      </c>
      <c r="D494" s="233" t="s">
        <v>89</v>
      </c>
      <c r="E494" s="155" t="s">
        <v>157</v>
      </c>
      <c r="F494" s="156" t="s">
        <v>157</v>
      </c>
      <c r="G494" s="157">
        <v>0</v>
      </c>
      <c r="H494" s="158">
        <v>0</v>
      </c>
      <c r="I494" s="155" t="s">
        <v>157</v>
      </c>
      <c r="J494" s="157">
        <v>0</v>
      </c>
      <c r="K494" s="155" t="s">
        <v>157</v>
      </c>
      <c r="L494" s="157">
        <v>0</v>
      </c>
      <c r="M494" s="158">
        <v>0</v>
      </c>
      <c r="N494" s="155" t="s">
        <v>157</v>
      </c>
      <c r="O494" s="159" t="s">
        <v>157</v>
      </c>
      <c r="P494" s="160" t="s">
        <v>480</v>
      </c>
      <c r="Q494" s="157">
        <v>0</v>
      </c>
      <c r="R494" s="155" t="s">
        <v>157</v>
      </c>
      <c r="S494" s="157">
        <v>0</v>
      </c>
      <c r="T494" s="158">
        <v>0</v>
      </c>
      <c r="U494" s="161" t="s">
        <v>157</v>
      </c>
      <c r="V494" s="157">
        <v>0</v>
      </c>
      <c r="W494" s="155" t="s">
        <v>157</v>
      </c>
      <c r="X494" s="157">
        <v>0</v>
      </c>
      <c r="Y494" s="155" t="s">
        <v>157</v>
      </c>
      <c r="Z494" s="157">
        <v>0</v>
      </c>
      <c r="AA494" s="158">
        <v>0</v>
      </c>
      <c r="AB494" s="154" t="s">
        <v>157</v>
      </c>
      <c r="AC494" s="157">
        <v>0</v>
      </c>
      <c r="AD494" s="162">
        <v>0</v>
      </c>
      <c r="AE494" s="163">
        <v>0</v>
      </c>
      <c r="AF494" s="164">
        <v>0</v>
      </c>
      <c r="AG494" s="253">
        <v>621</v>
      </c>
      <c r="AH494" s="165" t="s">
        <v>157</v>
      </c>
      <c r="AI494" s="164" t="s">
        <v>157</v>
      </c>
      <c r="AJ494" s="254">
        <v>599</v>
      </c>
      <c r="AK494" s="166" t="s">
        <v>481</v>
      </c>
    </row>
    <row r="495" spans="1:37" ht="16.5" customHeight="1" thickBot="1" x14ac:dyDescent="0.35">
      <c r="A495" s="190" t="s">
        <v>216</v>
      </c>
      <c r="B495" s="252">
        <v>22109302</v>
      </c>
      <c r="C495" s="245" t="s">
        <v>810</v>
      </c>
      <c r="D495" s="245" t="s">
        <v>85</v>
      </c>
      <c r="E495" s="155">
        <v>19</v>
      </c>
      <c r="F495" s="156">
        <v>19</v>
      </c>
      <c r="G495" s="157">
        <v>16</v>
      </c>
      <c r="H495" s="158">
        <v>16</v>
      </c>
      <c r="I495" s="155">
        <v>3.15</v>
      </c>
      <c r="J495" s="157">
        <v>18</v>
      </c>
      <c r="K495" s="155">
        <v>6.62</v>
      </c>
      <c r="L495" s="157">
        <v>12</v>
      </c>
      <c r="M495" s="158">
        <v>15</v>
      </c>
      <c r="N495" s="155">
        <v>116</v>
      </c>
      <c r="O495" s="159">
        <v>84</v>
      </c>
      <c r="P495" s="160">
        <v>1.3809523809523809</v>
      </c>
      <c r="Q495" s="157">
        <v>7</v>
      </c>
      <c r="R495" s="155">
        <v>47.3</v>
      </c>
      <c r="S495" s="157">
        <v>5</v>
      </c>
      <c r="T495" s="158">
        <v>12</v>
      </c>
      <c r="U495" s="161">
        <v>24</v>
      </c>
      <c r="V495" s="157">
        <v>5.75</v>
      </c>
      <c r="W495" s="155">
        <v>-6</v>
      </c>
      <c r="X495" s="157">
        <v>1.25</v>
      </c>
      <c r="Y495" s="155">
        <v>4</v>
      </c>
      <c r="Z495" s="157">
        <v>3</v>
      </c>
      <c r="AA495" s="158">
        <v>10</v>
      </c>
      <c r="AB495" s="154">
        <v>39.090000000000003</v>
      </c>
      <c r="AC495" s="157">
        <v>11</v>
      </c>
      <c r="AD495" s="162">
        <v>11</v>
      </c>
      <c r="AE495" s="163">
        <v>12.8</v>
      </c>
      <c r="AF495" s="164">
        <v>12.8</v>
      </c>
      <c r="AG495" s="253">
        <v>96</v>
      </c>
      <c r="AH495" s="165">
        <v>10.667</v>
      </c>
      <c r="AI495" s="164">
        <v>10.667</v>
      </c>
      <c r="AJ495" s="254">
        <v>85</v>
      </c>
      <c r="AK495" s="166">
        <v>11.733499999999999</v>
      </c>
    </row>
    <row r="496" spans="1:37" ht="16.5" customHeight="1" thickBot="1" x14ac:dyDescent="0.35">
      <c r="A496" s="190" t="s">
        <v>53</v>
      </c>
      <c r="B496" s="252">
        <v>22109311</v>
      </c>
      <c r="C496" s="228" t="s">
        <v>935</v>
      </c>
      <c r="D496" s="228" t="s">
        <v>936</v>
      </c>
      <c r="E496" s="155">
        <v>11</v>
      </c>
      <c r="F496" s="156">
        <v>15</v>
      </c>
      <c r="G496" s="157">
        <v>11</v>
      </c>
      <c r="H496" s="158">
        <v>11</v>
      </c>
      <c r="I496" s="155">
        <v>3.55</v>
      </c>
      <c r="J496" s="157">
        <v>16</v>
      </c>
      <c r="K496" s="155">
        <v>7.98</v>
      </c>
      <c r="L496" s="157">
        <v>9</v>
      </c>
      <c r="M496" s="158">
        <v>12.5</v>
      </c>
      <c r="N496" s="155">
        <v>35</v>
      </c>
      <c r="O496" s="159">
        <v>48</v>
      </c>
      <c r="P496" s="160">
        <v>0.72916666666666663</v>
      </c>
      <c r="Q496" s="157">
        <v>6.5</v>
      </c>
      <c r="R496" s="155">
        <v>26.5</v>
      </c>
      <c r="S496" s="157">
        <v>4</v>
      </c>
      <c r="T496" s="158">
        <v>10.5</v>
      </c>
      <c r="U496" s="161">
        <v>24.69</v>
      </c>
      <c r="V496" s="157">
        <v>6.5</v>
      </c>
      <c r="W496" s="155" t="s">
        <v>215</v>
      </c>
      <c r="X496" s="157" t="s">
        <v>215</v>
      </c>
      <c r="Y496" s="155">
        <v>4</v>
      </c>
      <c r="Z496" s="157">
        <v>3</v>
      </c>
      <c r="AA496" s="158">
        <v>12.5</v>
      </c>
      <c r="AB496" s="154">
        <v>63.59</v>
      </c>
      <c r="AC496" s="157">
        <v>3</v>
      </c>
      <c r="AD496" s="162">
        <v>3</v>
      </c>
      <c r="AE496" s="163">
        <v>9.9</v>
      </c>
      <c r="AF496" s="164">
        <v>9.9</v>
      </c>
      <c r="AG496" s="253">
        <v>443</v>
      </c>
      <c r="AH496" s="165">
        <v>4.444</v>
      </c>
      <c r="AI496" s="164">
        <v>4.444</v>
      </c>
      <c r="AJ496" s="254">
        <v>601</v>
      </c>
      <c r="AK496" s="166">
        <v>7.1720000000000006</v>
      </c>
    </row>
    <row r="497" spans="1:37" ht="16.5" customHeight="1" thickBot="1" x14ac:dyDescent="0.35">
      <c r="A497" s="190" t="s">
        <v>53</v>
      </c>
      <c r="B497" s="252">
        <v>22109340</v>
      </c>
      <c r="C497" s="228" t="s">
        <v>1334</v>
      </c>
      <c r="D497" s="228" t="s">
        <v>1028</v>
      </c>
      <c r="E497" s="155">
        <v>14</v>
      </c>
      <c r="F497" s="156">
        <v>16.5</v>
      </c>
      <c r="G497" s="157">
        <v>14</v>
      </c>
      <c r="H497" s="158">
        <v>14</v>
      </c>
      <c r="I497" s="155">
        <v>3.3</v>
      </c>
      <c r="J497" s="157">
        <v>20</v>
      </c>
      <c r="K497" s="155">
        <v>7.2</v>
      </c>
      <c r="L497" s="157">
        <v>15</v>
      </c>
      <c r="M497" s="158">
        <v>17.5</v>
      </c>
      <c r="N497" s="159">
        <v>45</v>
      </c>
      <c r="O497" s="159">
        <v>80</v>
      </c>
      <c r="P497" s="160">
        <v>0.5625</v>
      </c>
      <c r="Q497" s="157">
        <v>5.5</v>
      </c>
      <c r="R497" s="155">
        <v>31.6</v>
      </c>
      <c r="S497" s="157">
        <v>5</v>
      </c>
      <c r="T497" s="158">
        <v>10.5</v>
      </c>
      <c r="U497" s="161">
        <v>30.5</v>
      </c>
      <c r="V497" s="157">
        <v>3.5</v>
      </c>
      <c r="W497" s="155">
        <v>-6</v>
      </c>
      <c r="X497" s="157">
        <v>1.25</v>
      </c>
      <c r="Y497" s="155">
        <v>10</v>
      </c>
      <c r="Z497" s="157">
        <v>0</v>
      </c>
      <c r="AA497" s="158">
        <v>4.75</v>
      </c>
      <c r="AB497" s="154" t="s">
        <v>215</v>
      </c>
      <c r="AC497" s="157" t="s">
        <v>215</v>
      </c>
      <c r="AD497" s="162" t="s">
        <v>215</v>
      </c>
      <c r="AE497" s="163">
        <v>11.6875</v>
      </c>
      <c r="AF497" s="164">
        <v>11.6875</v>
      </c>
      <c r="AG497" s="253">
        <v>238</v>
      </c>
      <c r="AH497" s="165">
        <v>7.1109999999999998</v>
      </c>
      <c r="AI497" s="164">
        <v>7.1109999999999998</v>
      </c>
      <c r="AJ497" s="254">
        <v>430</v>
      </c>
      <c r="AK497" s="166">
        <v>9.3992500000000003</v>
      </c>
    </row>
    <row r="498" spans="1:37" ht="16.5" customHeight="1" thickBot="1" x14ac:dyDescent="0.35">
      <c r="A498" s="190" t="s">
        <v>216</v>
      </c>
      <c r="B498" s="252">
        <v>22109462</v>
      </c>
      <c r="C498" s="234" t="s">
        <v>1140</v>
      </c>
      <c r="D498" s="234" t="s">
        <v>1141</v>
      </c>
      <c r="E498" s="155">
        <v>23</v>
      </c>
      <c r="F498" s="156">
        <v>21</v>
      </c>
      <c r="G498" s="157">
        <v>20</v>
      </c>
      <c r="H498" s="158">
        <v>20</v>
      </c>
      <c r="I498" s="155">
        <v>3.13</v>
      </c>
      <c r="J498" s="157">
        <v>18</v>
      </c>
      <c r="K498" s="155">
        <v>6.63</v>
      </c>
      <c r="L498" s="157">
        <v>12</v>
      </c>
      <c r="M498" s="158">
        <v>15</v>
      </c>
      <c r="N498" s="155">
        <v>46</v>
      </c>
      <c r="O498" s="159">
        <v>60</v>
      </c>
      <c r="P498" s="160">
        <v>0.76666666666666672</v>
      </c>
      <c r="Q498" s="157">
        <v>4</v>
      </c>
      <c r="R498" s="155">
        <v>43.4</v>
      </c>
      <c r="S498" s="157">
        <v>4</v>
      </c>
      <c r="T498" s="158">
        <v>8</v>
      </c>
      <c r="U498" s="161">
        <v>23.1</v>
      </c>
      <c r="V498" s="157">
        <v>6.25</v>
      </c>
      <c r="W498" s="155">
        <v>-3</v>
      </c>
      <c r="X498" s="157">
        <v>1.75</v>
      </c>
      <c r="Y498" s="155">
        <v>0</v>
      </c>
      <c r="Z498" s="157">
        <v>5</v>
      </c>
      <c r="AA498" s="158">
        <v>13</v>
      </c>
      <c r="AB498" s="154">
        <v>29.96</v>
      </c>
      <c r="AC498" s="157">
        <v>17</v>
      </c>
      <c r="AD498" s="162">
        <v>17</v>
      </c>
      <c r="AE498" s="163">
        <v>14.6</v>
      </c>
      <c r="AF498" s="164">
        <v>14.6</v>
      </c>
      <c r="AG498" s="253">
        <v>6</v>
      </c>
      <c r="AH498" s="165">
        <v>6.6669999999999998</v>
      </c>
      <c r="AI498" s="164">
        <v>6.6669999999999998</v>
      </c>
      <c r="AJ498" s="254">
        <v>483</v>
      </c>
      <c r="AK498" s="166">
        <v>10.6335</v>
      </c>
    </row>
    <row r="499" spans="1:37" ht="16.5" customHeight="1" thickBot="1" x14ac:dyDescent="0.35">
      <c r="A499" s="190" t="s">
        <v>216</v>
      </c>
      <c r="B499" s="252">
        <v>22109483</v>
      </c>
      <c r="C499" s="229" t="s">
        <v>957</v>
      </c>
      <c r="D499" s="229" t="s">
        <v>99</v>
      </c>
      <c r="E499" s="167" t="s">
        <v>215</v>
      </c>
      <c r="F499" s="156" t="s">
        <v>215</v>
      </c>
      <c r="G499" s="157" t="s">
        <v>215</v>
      </c>
      <c r="H499" s="158" t="s">
        <v>215</v>
      </c>
      <c r="I499" s="155">
        <v>3.07</v>
      </c>
      <c r="J499" s="157">
        <v>19</v>
      </c>
      <c r="K499" s="155">
        <v>6.65</v>
      </c>
      <c r="L499" s="157">
        <v>12</v>
      </c>
      <c r="M499" s="158">
        <v>15.5</v>
      </c>
      <c r="N499" s="155" t="s">
        <v>215</v>
      </c>
      <c r="O499" s="159" t="s">
        <v>215</v>
      </c>
      <c r="P499" s="160">
        <v>0</v>
      </c>
      <c r="Q499" s="157" t="s">
        <v>215</v>
      </c>
      <c r="R499" s="167" t="s">
        <v>215</v>
      </c>
      <c r="S499" s="157" t="s">
        <v>215</v>
      </c>
      <c r="T499" s="158" t="s">
        <v>215</v>
      </c>
      <c r="U499" s="161">
        <v>25</v>
      </c>
      <c r="V499" s="157">
        <v>5.25</v>
      </c>
      <c r="W499" s="155">
        <v>-4</v>
      </c>
      <c r="X499" s="157">
        <v>1.5</v>
      </c>
      <c r="Y499" s="170">
        <v>5</v>
      </c>
      <c r="Z499" s="157">
        <v>2.5</v>
      </c>
      <c r="AA499" s="158">
        <v>9.25</v>
      </c>
      <c r="AB499" s="154">
        <v>35.25</v>
      </c>
      <c r="AC499" s="157">
        <v>13</v>
      </c>
      <c r="AD499" s="162">
        <v>13</v>
      </c>
      <c r="AE499" s="163">
        <v>12.583333333333334</v>
      </c>
      <c r="AF499" s="164">
        <v>12.583333333333334</v>
      </c>
      <c r="AG499" s="253">
        <v>123</v>
      </c>
      <c r="AH499" s="165">
        <v>8.4440000000000008</v>
      </c>
      <c r="AI499" s="164">
        <v>8.4440000000000008</v>
      </c>
      <c r="AJ499" s="254">
        <v>274</v>
      </c>
      <c r="AK499" s="166">
        <v>10.513666666666667</v>
      </c>
    </row>
    <row r="500" spans="1:37" ht="16.5" customHeight="1" thickBot="1" x14ac:dyDescent="0.35">
      <c r="A500" s="190" t="s">
        <v>216</v>
      </c>
      <c r="B500" s="252">
        <v>22109543</v>
      </c>
      <c r="C500" s="230" t="s">
        <v>635</v>
      </c>
      <c r="D500" s="230" t="s">
        <v>636</v>
      </c>
      <c r="E500" s="155">
        <v>14</v>
      </c>
      <c r="F500" s="156">
        <v>16.5</v>
      </c>
      <c r="G500" s="157">
        <v>11</v>
      </c>
      <c r="H500" s="158">
        <v>11</v>
      </c>
      <c r="I500" s="155">
        <v>3.5</v>
      </c>
      <c r="J500" s="157">
        <v>12</v>
      </c>
      <c r="K500" s="155">
        <v>7.71</v>
      </c>
      <c r="L500" s="157">
        <v>5</v>
      </c>
      <c r="M500" s="158">
        <v>8.5</v>
      </c>
      <c r="N500" s="155">
        <v>0</v>
      </c>
      <c r="O500" s="159">
        <v>72</v>
      </c>
      <c r="P500" s="160">
        <v>0</v>
      </c>
      <c r="Q500" s="157">
        <v>0</v>
      </c>
      <c r="R500" s="155">
        <v>30.2</v>
      </c>
      <c r="S500" s="157">
        <v>0.5</v>
      </c>
      <c r="T500" s="158">
        <v>0.5</v>
      </c>
      <c r="U500" s="161">
        <v>32</v>
      </c>
      <c r="V500" s="157">
        <v>1.75</v>
      </c>
      <c r="W500" s="155">
        <v>-18</v>
      </c>
      <c r="X500" s="157">
        <v>0</v>
      </c>
      <c r="Y500" s="155">
        <v>10</v>
      </c>
      <c r="Z500" s="157">
        <v>0</v>
      </c>
      <c r="AA500" s="158">
        <v>1.75</v>
      </c>
      <c r="AB500" s="154" t="s">
        <v>157</v>
      </c>
      <c r="AC500" s="157">
        <v>0</v>
      </c>
      <c r="AD500" s="162">
        <v>0</v>
      </c>
      <c r="AE500" s="163">
        <v>4.3499999999999996</v>
      </c>
      <c r="AF500" s="164">
        <v>4.3499999999999996</v>
      </c>
      <c r="AG500" s="253">
        <v>617</v>
      </c>
      <c r="AH500" s="165">
        <v>4.8890000000000002</v>
      </c>
      <c r="AI500" s="164">
        <v>4.8890000000000002</v>
      </c>
      <c r="AJ500" s="254">
        <v>587</v>
      </c>
      <c r="AK500" s="166">
        <v>4.6195000000000004</v>
      </c>
    </row>
    <row r="501" spans="1:37" ht="16.5" customHeight="1" thickBot="1" x14ac:dyDescent="0.35">
      <c r="A501" s="190" t="s">
        <v>216</v>
      </c>
      <c r="B501" s="252">
        <v>22109554</v>
      </c>
      <c r="C501" s="303" t="s">
        <v>902</v>
      </c>
      <c r="D501" s="304" t="s">
        <v>903</v>
      </c>
      <c r="E501" s="155">
        <v>18</v>
      </c>
      <c r="F501" s="156">
        <v>18.5</v>
      </c>
      <c r="G501" s="157">
        <v>15</v>
      </c>
      <c r="H501" s="158">
        <v>15</v>
      </c>
      <c r="I501" s="155">
        <v>3.14</v>
      </c>
      <c r="J501" s="157">
        <v>18</v>
      </c>
      <c r="K501" s="155">
        <v>6.57</v>
      </c>
      <c r="L501" s="157">
        <v>13</v>
      </c>
      <c r="M501" s="158">
        <v>15.5</v>
      </c>
      <c r="N501" s="155">
        <v>46</v>
      </c>
      <c r="O501" s="159">
        <v>61</v>
      </c>
      <c r="P501" s="160">
        <v>0.75409836065573765</v>
      </c>
      <c r="Q501" s="157">
        <v>4</v>
      </c>
      <c r="R501" s="155">
        <v>44.1</v>
      </c>
      <c r="S501" s="157">
        <v>4</v>
      </c>
      <c r="T501" s="158">
        <v>8</v>
      </c>
      <c r="U501" s="161">
        <v>22.6</v>
      </c>
      <c r="V501" s="157">
        <v>6.5</v>
      </c>
      <c r="W501" s="155">
        <v>-15</v>
      </c>
      <c r="X501" s="157">
        <v>0.25</v>
      </c>
      <c r="Y501" s="155">
        <v>6</v>
      </c>
      <c r="Z501" s="157">
        <v>2</v>
      </c>
      <c r="AA501" s="158">
        <v>8.75</v>
      </c>
      <c r="AB501" s="154">
        <v>49.2</v>
      </c>
      <c r="AC501" s="157">
        <v>6</v>
      </c>
      <c r="AD501" s="162">
        <v>6</v>
      </c>
      <c r="AE501" s="163">
        <v>10.65</v>
      </c>
      <c r="AF501" s="164">
        <v>10.65</v>
      </c>
      <c r="AG501" s="253">
        <v>359</v>
      </c>
      <c r="AH501" s="165">
        <v>8.8889999999999993</v>
      </c>
      <c r="AI501" s="164">
        <v>8.8889999999999993</v>
      </c>
      <c r="AJ501" s="254">
        <v>231</v>
      </c>
      <c r="AK501" s="166">
        <v>9.7695000000000007</v>
      </c>
    </row>
    <row r="502" spans="1:37" ht="16.5" customHeight="1" thickBot="1" x14ac:dyDescent="0.35">
      <c r="A502" s="190" t="s">
        <v>216</v>
      </c>
      <c r="B502" s="252">
        <v>22109555</v>
      </c>
      <c r="C502" s="230" t="s">
        <v>764</v>
      </c>
      <c r="D502" s="230" t="s">
        <v>614</v>
      </c>
      <c r="E502" s="155">
        <v>19</v>
      </c>
      <c r="F502" s="156">
        <v>19</v>
      </c>
      <c r="G502" s="157">
        <v>16</v>
      </c>
      <c r="H502" s="158">
        <v>16</v>
      </c>
      <c r="I502" s="155">
        <v>3.52</v>
      </c>
      <c r="J502" s="157">
        <v>11</v>
      </c>
      <c r="K502" s="155">
        <v>7.54</v>
      </c>
      <c r="L502" s="157">
        <v>6</v>
      </c>
      <c r="M502" s="158">
        <v>8.5</v>
      </c>
      <c r="N502" s="155">
        <v>77</v>
      </c>
      <c r="O502" s="159">
        <v>84</v>
      </c>
      <c r="P502" s="160">
        <v>0.91666666666666663</v>
      </c>
      <c r="Q502" s="157">
        <v>5</v>
      </c>
      <c r="R502" s="155">
        <v>34.4</v>
      </c>
      <c r="S502" s="157">
        <v>1.5</v>
      </c>
      <c r="T502" s="158">
        <v>6.5</v>
      </c>
      <c r="U502" s="161">
        <v>27.16</v>
      </c>
      <c r="V502" s="157">
        <v>4.25</v>
      </c>
      <c r="W502" s="155">
        <v>-10</v>
      </c>
      <c r="X502" s="157">
        <v>0.75</v>
      </c>
      <c r="Y502" s="155">
        <v>9</v>
      </c>
      <c r="Z502" s="157">
        <v>0.5</v>
      </c>
      <c r="AA502" s="158">
        <v>5.5</v>
      </c>
      <c r="AB502" s="154">
        <v>47.95</v>
      </c>
      <c r="AC502" s="157">
        <v>6</v>
      </c>
      <c r="AD502" s="162">
        <v>6</v>
      </c>
      <c r="AE502" s="163">
        <v>8.5</v>
      </c>
      <c r="AF502" s="164">
        <v>8.5</v>
      </c>
      <c r="AG502" s="253">
        <v>536</v>
      </c>
      <c r="AH502" s="165">
        <v>8.8889999999999993</v>
      </c>
      <c r="AI502" s="164">
        <v>8.8889999999999993</v>
      </c>
      <c r="AJ502" s="254">
        <v>231</v>
      </c>
      <c r="AK502" s="166">
        <v>8.6944999999999997</v>
      </c>
    </row>
    <row r="503" spans="1:37" ht="19.5" customHeight="1" x14ac:dyDescent="0.2">
      <c r="A503" s="358"/>
      <c r="B503" s="360" t="s">
        <v>62</v>
      </c>
      <c r="C503" s="307"/>
      <c r="D503" s="307"/>
      <c r="E503" s="308" t="s">
        <v>220</v>
      </c>
      <c r="F503" s="309" t="s">
        <v>65</v>
      </c>
      <c r="G503" s="354" t="s">
        <v>0</v>
      </c>
      <c r="H503" s="325" t="s">
        <v>0</v>
      </c>
      <c r="I503" s="318" t="s">
        <v>11</v>
      </c>
      <c r="J503" s="350" t="s">
        <v>0</v>
      </c>
      <c r="K503" s="327" t="s">
        <v>11</v>
      </c>
      <c r="L503" s="354" t="s">
        <v>0</v>
      </c>
      <c r="M503" s="320" t="s">
        <v>0</v>
      </c>
      <c r="N503" s="327" t="s">
        <v>6</v>
      </c>
      <c r="O503" s="310" t="s">
        <v>6</v>
      </c>
      <c r="P503" s="356" t="s">
        <v>56</v>
      </c>
      <c r="Q503" s="354" t="s">
        <v>44</v>
      </c>
      <c r="R503" s="318" t="s">
        <v>7</v>
      </c>
      <c r="S503" s="350" t="s">
        <v>44</v>
      </c>
      <c r="T503" s="325" t="s">
        <v>0</v>
      </c>
      <c r="U503" s="318" t="s">
        <v>11</v>
      </c>
      <c r="V503" s="350" t="s">
        <v>42</v>
      </c>
      <c r="W503" s="327" t="s">
        <v>7</v>
      </c>
      <c r="X503" s="354" t="s">
        <v>41</v>
      </c>
      <c r="Y503" s="318" t="s">
        <v>221</v>
      </c>
      <c r="Z503" s="350" t="s">
        <v>41</v>
      </c>
      <c r="AA503" s="325" t="s">
        <v>43</v>
      </c>
      <c r="AB503" s="318" t="s">
        <v>11</v>
      </c>
      <c r="AC503" s="350" t="s">
        <v>0</v>
      </c>
      <c r="AD503" s="325" t="s">
        <v>43</v>
      </c>
      <c r="AE503" s="330" t="s">
        <v>9</v>
      </c>
      <c r="AF503" s="311"/>
      <c r="AG503" s="352" t="s">
        <v>28</v>
      </c>
      <c r="AH503" s="330" t="s">
        <v>9</v>
      </c>
      <c r="AI503" s="311"/>
      <c r="AJ503" s="352" t="s">
        <v>28</v>
      </c>
      <c r="AK503" s="323" t="s">
        <v>9</v>
      </c>
    </row>
    <row r="504" spans="1:37" ht="45" customHeight="1" thickBot="1" x14ac:dyDescent="0.25">
      <c r="A504" s="359"/>
      <c r="B504" s="361"/>
      <c r="C504" s="312" t="s">
        <v>158</v>
      </c>
      <c r="D504" s="312" t="s">
        <v>45</v>
      </c>
      <c r="E504" s="313" t="s">
        <v>3</v>
      </c>
      <c r="F504" s="314" t="s">
        <v>4</v>
      </c>
      <c r="G504" s="355"/>
      <c r="H504" s="326" t="s">
        <v>16</v>
      </c>
      <c r="I504" s="319" t="s">
        <v>154</v>
      </c>
      <c r="J504" s="351"/>
      <c r="K504" s="328" t="s">
        <v>10</v>
      </c>
      <c r="L504" s="355"/>
      <c r="M504" s="321" t="s">
        <v>46</v>
      </c>
      <c r="N504" s="329" t="s">
        <v>159</v>
      </c>
      <c r="O504" s="316" t="s">
        <v>55</v>
      </c>
      <c r="P504" s="357"/>
      <c r="Q504" s="355"/>
      <c r="R504" s="322" t="s">
        <v>49</v>
      </c>
      <c r="S504" s="351"/>
      <c r="T504" s="326" t="s">
        <v>5</v>
      </c>
      <c r="U504" s="319" t="s">
        <v>19</v>
      </c>
      <c r="V504" s="351"/>
      <c r="W504" s="328" t="s">
        <v>23</v>
      </c>
      <c r="X504" s="355"/>
      <c r="Y504" s="319" t="s">
        <v>219</v>
      </c>
      <c r="Z504" s="351"/>
      <c r="AA504" s="326" t="s">
        <v>47</v>
      </c>
      <c r="AB504" s="319" t="s">
        <v>26</v>
      </c>
      <c r="AC504" s="351"/>
      <c r="AD504" s="326" t="s">
        <v>25</v>
      </c>
      <c r="AE504" s="331" t="s">
        <v>63</v>
      </c>
      <c r="AF504" s="317"/>
      <c r="AG504" s="353"/>
      <c r="AH504" s="331" t="s">
        <v>66</v>
      </c>
      <c r="AI504" s="317"/>
      <c r="AJ504" s="353"/>
      <c r="AK504" s="324" t="s">
        <v>67</v>
      </c>
    </row>
    <row r="505" spans="1:37" ht="48.75" thickBot="1" x14ac:dyDescent="0.25">
      <c r="A505" s="373"/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3"/>
      <c r="N505" s="373"/>
      <c r="O505" s="373"/>
      <c r="P505" s="373"/>
      <c r="Q505" s="373"/>
      <c r="R505" s="373"/>
      <c r="S505" s="373"/>
      <c r="T505" s="373"/>
      <c r="U505" s="373"/>
      <c r="V505" s="373"/>
      <c r="W505" s="373"/>
      <c r="X505" s="373"/>
      <c r="Y505" s="373"/>
      <c r="Z505" s="373"/>
      <c r="AA505" s="373"/>
      <c r="AB505" s="373"/>
      <c r="AC505" s="373"/>
      <c r="AD505" s="373"/>
      <c r="AE505" s="373"/>
      <c r="AF505" s="373"/>
      <c r="AG505" s="373"/>
      <c r="AH505" s="373"/>
      <c r="AI505" s="373"/>
      <c r="AJ505" s="373"/>
      <c r="AK505" s="373"/>
    </row>
    <row r="506" spans="1:37" ht="45" customHeight="1" x14ac:dyDescent="0.2">
      <c r="A506" s="374"/>
      <c r="B506" s="375" t="s">
        <v>62</v>
      </c>
      <c r="C506" s="362" t="s">
        <v>158</v>
      </c>
      <c r="D506" s="364" t="s">
        <v>45</v>
      </c>
      <c r="E506" s="137" t="s">
        <v>3</v>
      </c>
      <c r="F506" s="138" t="s">
        <v>4</v>
      </c>
      <c r="G506" s="366" t="s">
        <v>0</v>
      </c>
      <c r="H506" s="139" t="s">
        <v>16</v>
      </c>
      <c r="I506" s="140" t="s">
        <v>154</v>
      </c>
      <c r="J506" s="366" t="s">
        <v>0</v>
      </c>
      <c r="K506" s="140" t="s">
        <v>10</v>
      </c>
      <c r="L506" s="366" t="s">
        <v>0</v>
      </c>
      <c r="M506" s="139" t="s">
        <v>46</v>
      </c>
      <c r="N506" s="141" t="s">
        <v>159</v>
      </c>
      <c r="O506" s="301" t="s">
        <v>55</v>
      </c>
      <c r="P506" s="377" t="s">
        <v>56</v>
      </c>
      <c r="Q506" s="366" t="s">
        <v>44</v>
      </c>
      <c r="R506" s="141" t="s">
        <v>49</v>
      </c>
      <c r="S506" s="366" t="s">
        <v>44</v>
      </c>
      <c r="T506" s="139" t="s">
        <v>5</v>
      </c>
      <c r="U506" s="140" t="s">
        <v>19</v>
      </c>
      <c r="V506" s="366" t="s">
        <v>42</v>
      </c>
      <c r="W506" s="140" t="s">
        <v>23</v>
      </c>
      <c r="X506" s="366" t="s">
        <v>41</v>
      </c>
      <c r="Y506" s="140" t="s">
        <v>219</v>
      </c>
      <c r="Z506" s="366" t="s">
        <v>41</v>
      </c>
      <c r="AA506" s="139" t="s">
        <v>47</v>
      </c>
      <c r="AB506" s="140" t="s">
        <v>26</v>
      </c>
      <c r="AC506" s="366" t="s">
        <v>0</v>
      </c>
      <c r="AD506" s="142" t="s">
        <v>25</v>
      </c>
      <c r="AE506" s="143" t="s">
        <v>63</v>
      </c>
      <c r="AF506" s="144"/>
      <c r="AG506" s="371" t="s">
        <v>28</v>
      </c>
      <c r="AH506" s="143" t="s">
        <v>66</v>
      </c>
      <c r="AI506" s="144"/>
      <c r="AJ506" s="371" t="s">
        <v>28</v>
      </c>
      <c r="AK506" s="145" t="s">
        <v>67</v>
      </c>
    </row>
    <row r="507" spans="1:37" ht="19.5" customHeight="1" thickBot="1" x14ac:dyDescent="0.25">
      <c r="A507" s="374"/>
      <c r="B507" s="376"/>
      <c r="C507" s="363"/>
      <c r="D507" s="365"/>
      <c r="E507" s="146" t="s">
        <v>220</v>
      </c>
      <c r="F507" s="147" t="s">
        <v>65</v>
      </c>
      <c r="G507" s="367"/>
      <c r="H507" s="148" t="s">
        <v>0</v>
      </c>
      <c r="I507" s="149" t="s">
        <v>11</v>
      </c>
      <c r="J507" s="367"/>
      <c r="K507" s="149" t="s">
        <v>11</v>
      </c>
      <c r="L507" s="367"/>
      <c r="M507" s="148" t="s">
        <v>0</v>
      </c>
      <c r="N507" s="149" t="s">
        <v>6</v>
      </c>
      <c r="O507" s="150" t="s">
        <v>6</v>
      </c>
      <c r="P507" s="378"/>
      <c r="Q507" s="367"/>
      <c r="R507" s="149" t="s">
        <v>7</v>
      </c>
      <c r="S507" s="367"/>
      <c r="T507" s="148" t="s">
        <v>0</v>
      </c>
      <c r="U507" s="149" t="s">
        <v>11</v>
      </c>
      <c r="V507" s="367"/>
      <c r="W507" s="149" t="s">
        <v>7</v>
      </c>
      <c r="X507" s="367"/>
      <c r="Y507" s="149" t="s">
        <v>221</v>
      </c>
      <c r="Z507" s="367"/>
      <c r="AA507" s="148" t="s">
        <v>43</v>
      </c>
      <c r="AB507" s="149" t="s">
        <v>11</v>
      </c>
      <c r="AC507" s="367"/>
      <c r="AD507" s="148" t="s">
        <v>43</v>
      </c>
      <c r="AE507" s="151" t="s">
        <v>9</v>
      </c>
      <c r="AF507" s="152"/>
      <c r="AG507" s="372"/>
      <c r="AH507" s="151" t="s">
        <v>9</v>
      </c>
      <c r="AI507" s="152"/>
      <c r="AJ507" s="372"/>
      <c r="AK507" s="153" t="s">
        <v>9</v>
      </c>
    </row>
    <row r="508" spans="1:37" ht="16.5" customHeight="1" thickBot="1" x14ac:dyDescent="0.35">
      <c r="A508" s="190" t="s">
        <v>216</v>
      </c>
      <c r="B508" s="252">
        <v>22109570</v>
      </c>
      <c r="C508" s="228" t="s">
        <v>133</v>
      </c>
      <c r="D508" s="228" t="s">
        <v>29</v>
      </c>
      <c r="E508" s="155">
        <v>18</v>
      </c>
      <c r="F508" s="156">
        <v>18.5</v>
      </c>
      <c r="G508" s="157">
        <v>15</v>
      </c>
      <c r="H508" s="158">
        <v>15</v>
      </c>
      <c r="I508" s="155">
        <v>3.06</v>
      </c>
      <c r="J508" s="157">
        <v>19</v>
      </c>
      <c r="K508" s="155">
        <v>6.34</v>
      </c>
      <c r="L508" s="157">
        <v>14</v>
      </c>
      <c r="M508" s="158">
        <v>16.5</v>
      </c>
      <c r="N508" s="155">
        <v>99</v>
      </c>
      <c r="O508" s="159">
        <v>75</v>
      </c>
      <c r="P508" s="160">
        <v>1.32</v>
      </c>
      <c r="Q508" s="157">
        <v>7</v>
      </c>
      <c r="R508" s="155">
        <v>49.9</v>
      </c>
      <c r="S508" s="157">
        <v>5.5</v>
      </c>
      <c r="T508" s="158">
        <v>12.5</v>
      </c>
      <c r="U508" s="161">
        <v>23.5</v>
      </c>
      <c r="V508" s="157">
        <v>6</v>
      </c>
      <c r="W508" s="155">
        <v>3</v>
      </c>
      <c r="X508" s="157">
        <v>3.25</v>
      </c>
      <c r="Y508" s="155">
        <v>5</v>
      </c>
      <c r="Z508" s="157">
        <v>2.5</v>
      </c>
      <c r="AA508" s="158">
        <v>11.75</v>
      </c>
      <c r="AB508" s="154">
        <v>40.53</v>
      </c>
      <c r="AC508" s="157">
        <v>10</v>
      </c>
      <c r="AD508" s="162">
        <v>10</v>
      </c>
      <c r="AE508" s="163">
        <v>13.15</v>
      </c>
      <c r="AF508" s="164">
        <v>13.15</v>
      </c>
      <c r="AG508" s="253">
        <v>66</v>
      </c>
      <c r="AH508" s="165">
        <v>11.555999999999999</v>
      </c>
      <c r="AI508" s="164">
        <v>11.555999999999999</v>
      </c>
      <c r="AJ508" s="254">
        <v>45</v>
      </c>
      <c r="AK508" s="166">
        <v>12.353</v>
      </c>
    </row>
    <row r="509" spans="1:37" ht="16.5" customHeight="1" thickBot="1" x14ac:dyDescent="0.35">
      <c r="A509" s="190" t="s">
        <v>216</v>
      </c>
      <c r="B509" s="252">
        <v>22109605</v>
      </c>
      <c r="C509" s="229" t="s">
        <v>1333</v>
      </c>
      <c r="D509" s="229" t="s">
        <v>928</v>
      </c>
      <c r="E509" s="155">
        <v>16</v>
      </c>
      <c r="F509" s="156">
        <v>17.5</v>
      </c>
      <c r="G509" s="157">
        <v>13</v>
      </c>
      <c r="H509" s="158">
        <v>13</v>
      </c>
      <c r="I509" s="155">
        <v>3.15</v>
      </c>
      <c r="J509" s="157">
        <v>18</v>
      </c>
      <c r="K509" s="155">
        <v>6.75</v>
      </c>
      <c r="L509" s="157">
        <v>12</v>
      </c>
      <c r="M509" s="158">
        <v>15</v>
      </c>
      <c r="N509" s="155">
        <v>60</v>
      </c>
      <c r="O509" s="159">
        <v>69</v>
      </c>
      <c r="P509" s="160">
        <v>0.86956521739130432</v>
      </c>
      <c r="Q509" s="157">
        <v>4.5</v>
      </c>
      <c r="R509" s="155">
        <v>31.4</v>
      </c>
      <c r="S509" s="157">
        <v>1</v>
      </c>
      <c r="T509" s="158">
        <v>5.5</v>
      </c>
      <c r="U509" s="161">
        <v>22.65</v>
      </c>
      <c r="V509" s="157">
        <v>6.5</v>
      </c>
      <c r="W509" s="155">
        <v>0</v>
      </c>
      <c r="X509" s="157">
        <v>2.5</v>
      </c>
      <c r="Y509" s="155">
        <v>9</v>
      </c>
      <c r="Z509" s="157">
        <v>0.5</v>
      </c>
      <c r="AA509" s="158">
        <v>9.5</v>
      </c>
      <c r="AB509" s="154">
        <v>43.57</v>
      </c>
      <c r="AC509" s="157">
        <v>8</v>
      </c>
      <c r="AD509" s="162">
        <v>8</v>
      </c>
      <c r="AE509" s="163">
        <v>10.199999999999999</v>
      </c>
      <c r="AF509" s="164">
        <v>10.199999999999999</v>
      </c>
      <c r="AG509" s="253">
        <v>409</v>
      </c>
      <c r="AH509" s="165">
        <v>5.7779999999999996</v>
      </c>
      <c r="AI509" s="164">
        <v>5.7779999999999996</v>
      </c>
      <c r="AJ509" s="254">
        <v>551</v>
      </c>
      <c r="AK509" s="166">
        <v>7.988999999999999</v>
      </c>
    </row>
    <row r="510" spans="1:37" ht="16.5" customHeight="1" thickBot="1" x14ac:dyDescent="0.35">
      <c r="A510" s="190" t="s">
        <v>216</v>
      </c>
      <c r="B510" s="252">
        <v>22109621</v>
      </c>
      <c r="C510" s="228" t="s">
        <v>884</v>
      </c>
      <c r="D510" s="228" t="s">
        <v>80</v>
      </c>
      <c r="E510" s="155" t="s">
        <v>157</v>
      </c>
      <c r="F510" s="156" t="s">
        <v>157</v>
      </c>
      <c r="G510" s="157">
        <v>0</v>
      </c>
      <c r="H510" s="158">
        <v>0</v>
      </c>
      <c r="I510" s="155" t="s">
        <v>157</v>
      </c>
      <c r="J510" s="157">
        <v>0</v>
      </c>
      <c r="K510" s="155" t="s">
        <v>157</v>
      </c>
      <c r="L510" s="157">
        <v>0</v>
      </c>
      <c r="M510" s="158">
        <v>0</v>
      </c>
      <c r="N510" s="155" t="s">
        <v>157</v>
      </c>
      <c r="O510" s="159" t="s">
        <v>157</v>
      </c>
      <c r="P510" s="160" t="s">
        <v>480</v>
      </c>
      <c r="Q510" s="157">
        <v>0</v>
      </c>
      <c r="R510" s="155" t="s">
        <v>157</v>
      </c>
      <c r="S510" s="157">
        <v>0</v>
      </c>
      <c r="T510" s="158">
        <v>0</v>
      </c>
      <c r="U510" s="161" t="s">
        <v>157</v>
      </c>
      <c r="V510" s="157">
        <v>0</v>
      </c>
      <c r="W510" s="155" t="s">
        <v>157</v>
      </c>
      <c r="X510" s="157">
        <v>0</v>
      </c>
      <c r="Y510" s="170" t="s">
        <v>157</v>
      </c>
      <c r="Z510" s="157">
        <v>0</v>
      </c>
      <c r="AA510" s="158">
        <v>0</v>
      </c>
      <c r="AB510" s="154" t="s">
        <v>157</v>
      </c>
      <c r="AC510" s="157">
        <v>0</v>
      </c>
      <c r="AD510" s="162">
        <v>0</v>
      </c>
      <c r="AE510" s="163">
        <v>0</v>
      </c>
      <c r="AF510" s="164">
        <v>0</v>
      </c>
      <c r="AG510" s="253">
        <v>621</v>
      </c>
      <c r="AH510" s="165" t="s">
        <v>157</v>
      </c>
      <c r="AI510" s="164" t="s">
        <v>157</v>
      </c>
      <c r="AJ510" s="254">
        <v>599</v>
      </c>
      <c r="AK510" s="166" t="s">
        <v>481</v>
      </c>
    </row>
    <row r="511" spans="1:37" ht="16.5" customHeight="1" thickBot="1" x14ac:dyDescent="0.35">
      <c r="A511" s="190" t="s">
        <v>216</v>
      </c>
      <c r="B511" s="252">
        <v>22109640</v>
      </c>
      <c r="C511" s="230" t="s">
        <v>685</v>
      </c>
      <c r="D511" s="230" t="s">
        <v>686</v>
      </c>
      <c r="E511" s="155">
        <v>22</v>
      </c>
      <c r="F511" s="156">
        <v>20.5</v>
      </c>
      <c r="G511" s="157">
        <v>19</v>
      </c>
      <c r="H511" s="158">
        <v>19</v>
      </c>
      <c r="I511" s="155">
        <v>3.14</v>
      </c>
      <c r="J511" s="157">
        <v>18</v>
      </c>
      <c r="K511" s="155">
        <v>6.68</v>
      </c>
      <c r="L511" s="157">
        <v>12</v>
      </c>
      <c r="M511" s="158">
        <v>15</v>
      </c>
      <c r="N511" s="155">
        <v>48</v>
      </c>
      <c r="O511" s="159">
        <v>58</v>
      </c>
      <c r="P511" s="160">
        <v>0.82758620689655171</v>
      </c>
      <c r="Q511" s="157">
        <v>4.5</v>
      </c>
      <c r="R511" s="155">
        <v>38.200000000000003</v>
      </c>
      <c r="S511" s="157">
        <v>2.5</v>
      </c>
      <c r="T511" s="158">
        <v>7</v>
      </c>
      <c r="U511" s="161">
        <v>23.3</v>
      </c>
      <c r="V511" s="157">
        <v>6.25</v>
      </c>
      <c r="W511" s="155">
        <v>-3</v>
      </c>
      <c r="X511" s="157">
        <v>1.75</v>
      </c>
      <c r="Y511" s="155">
        <v>6</v>
      </c>
      <c r="Z511" s="157">
        <v>2</v>
      </c>
      <c r="AA511" s="158">
        <v>10</v>
      </c>
      <c r="AB511" s="154">
        <v>50.5</v>
      </c>
      <c r="AC511" s="157">
        <v>5</v>
      </c>
      <c r="AD511" s="162">
        <v>5</v>
      </c>
      <c r="AE511" s="163">
        <v>11.2</v>
      </c>
      <c r="AF511" s="164">
        <v>11.2</v>
      </c>
      <c r="AG511" s="253">
        <v>294</v>
      </c>
      <c r="AH511" s="165">
        <v>7.556</v>
      </c>
      <c r="AI511" s="164">
        <v>7.556</v>
      </c>
      <c r="AJ511" s="254">
        <v>384</v>
      </c>
      <c r="AK511" s="166">
        <v>9.3780000000000001</v>
      </c>
    </row>
    <row r="512" spans="1:37" ht="16.5" customHeight="1" thickBot="1" x14ac:dyDescent="0.35">
      <c r="A512" s="190" t="s">
        <v>216</v>
      </c>
      <c r="B512" s="252">
        <v>22109660</v>
      </c>
      <c r="C512" s="230" t="s">
        <v>1132</v>
      </c>
      <c r="D512" s="230" t="s">
        <v>112</v>
      </c>
      <c r="E512" s="155">
        <v>16</v>
      </c>
      <c r="F512" s="156">
        <v>17.5</v>
      </c>
      <c r="G512" s="157">
        <v>13</v>
      </c>
      <c r="H512" s="158">
        <v>13</v>
      </c>
      <c r="I512" s="155">
        <v>3.21</v>
      </c>
      <c r="J512" s="157">
        <v>17</v>
      </c>
      <c r="K512" s="155">
        <v>7.02</v>
      </c>
      <c r="L512" s="157">
        <v>10</v>
      </c>
      <c r="M512" s="158">
        <v>13.5</v>
      </c>
      <c r="N512" s="155">
        <v>71</v>
      </c>
      <c r="O512" s="159">
        <v>69</v>
      </c>
      <c r="P512" s="160">
        <v>1.0289855072463767</v>
      </c>
      <c r="Q512" s="157">
        <v>5.5</v>
      </c>
      <c r="R512" s="155">
        <v>47.4</v>
      </c>
      <c r="S512" s="157">
        <v>5</v>
      </c>
      <c r="T512" s="158">
        <v>10.5</v>
      </c>
      <c r="U512" s="161">
        <v>27.95</v>
      </c>
      <c r="V512" s="157">
        <v>4</v>
      </c>
      <c r="W512" s="155">
        <v>-8</v>
      </c>
      <c r="X512" s="157">
        <v>1</v>
      </c>
      <c r="Y512" s="155">
        <v>8</v>
      </c>
      <c r="Z512" s="157">
        <v>1</v>
      </c>
      <c r="AA512" s="158">
        <v>6</v>
      </c>
      <c r="AB512" s="154">
        <v>47.48</v>
      </c>
      <c r="AC512" s="157">
        <v>6</v>
      </c>
      <c r="AD512" s="162">
        <v>6</v>
      </c>
      <c r="AE512" s="163">
        <v>9.8000000000000007</v>
      </c>
      <c r="AF512" s="164">
        <v>9.8000000000000007</v>
      </c>
      <c r="AG512" s="253">
        <v>451</v>
      </c>
      <c r="AH512" s="165">
        <v>10.667</v>
      </c>
      <c r="AI512" s="164">
        <v>10.667</v>
      </c>
      <c r="AJ512" s="254">
        <v>85</v>
      </c>
      <c r="AK512" s="166">
        <v>10.233499999999999</v>
      </c>
    </row>
    <row r="513" spans="1:37" ht="16.5" customHeight="1" thickBot="1" x14ac:dyDescent="0.35">
      <c r="A513" s="190" t="s">
        <v>216</v>
      </c>
      <c r="B513" s="252">
        <v>22109688</v>
      </c>
      <c r="C513" s="230" t="s">
        <v>798</v>
      </c>
      <c r="D513" s="230" t="s">
        <v>799</v>
      </c>
      <c r="E513" s="155">
        <v>19</v>
      </c>
      <c r="F513" s="156">
        <v>19</v>
      </c>
      <c r="G513" s="157">
        <v>16</v>
      </c>
      <c r="H513" s="158">
        <v>16</v>
      </c>
      <c r="I513" s="155">
        <v>3.26</v>
      </c>
      <c r="J513" s="157">
        <v>16</v>
      </c>
      <c r="K513" s="155">
        <v>6.99</v>
      </c>
      <c r="L513" s="157">
        <v>10</v>
      </c>
      <c r="M513" s="158">
        <v>13</v>
      </c>
      <c r="N513" s="155">
        <v>65</v>
      </c>
      <c r="O513" s="159">
        <v>70</v>
      </c>
      <c r="P513" s="160">
        <v>0.9285714285714286</v>
      </c>
      <c r="Q513" s="157">
        <v>5</v>
      </c>
      <c r="R513" s="155">
        <v>65.7</v>
      </c>
      <c r="S513" s="157">
        <v>9.5</v>
      </c>
      <c r="T513" s="158">
        <v>14.5</v>
      </c>
      <c r="U513" s="161">
        <v>25.15</v>
      </c>
      <c r="V513" s="157">
        <v>5.25</v>
      </c>
      <c r="W513" s="155">
        <v>-8</v>
      </c>
      <c r="X513" s="157">
        <v>1</v>
      </c>
      <c r="Y513" s="155">
        <v>8</v>
      </c>
      <c r="Z513" s="157">
        <v>1</v>
      </c>
      <c r="AA513" s="158">
        <v>7.25</v>
      </c>
      <c r="AB513" s="154">
        <v>70.27</v>
      </c>
      <c r="AC513" s="157">
        <v>1</v>
      </c>
      <c r="AD513" s="162">
        <v>1</v>
      </c>
      <c r="AE513" s="163">
        <v>10.35</v>
      </c>
      <c r="AF513" s="164">
        <v>10.35</v>
      </c>
      <c r="AG513" s="253">
        <v>396</v>
      </c>
      <c r="AH513" s="165">
        <v>12.444000000000001</v>
      </c>
      <c r="AI513" s="164">
        <v>12.444000000000001</v>
      </c>
      <c r="AJ513" s="254">
        <v>22</v>
      </c>
      <c r="AK513" s="166">
        <v>11.397</v>
      </c>
    </row>
    <row r="514" spans="1:37" ht="16.5" customHeight="1" thickBot="1" x14ac:dyDescent="0.35">
      <c r="A514" s="190" t="s">
        <v>216</v>
      </c>
      <c r="B514" s="252">
        <v>22109689</v>
      </c>
      <c r="C514" s="231" t="s">
        <v>603</v>
      </c>
      <c r="D514" s="231" t="s">
        <v>126</v>
      </c>
      <c r="E514" s="155">
        <v>19</v>
      </c>
      <c r="F514" s="156">
        <v>19</v>
      </c>
      <c r="G514" s="157">
        <v>16</v>
      </c>
      <c r="H514" s="158">
        <v>16</v>
      </c>
      <c r="I514" s="155">
        <v>3.07</v>
      </c>
      <c r="J514" s="157">
        <v>19</v>
      </c>
      <c r="K514" s="155">
        <v>6.53</v>
      </c>
      <c r="L514" s="157">
        <v>13</v>
      </c>
      <c r="M514" s="158">
        <v>16</v>
      </c>
      <c r="N514" s="155">
        <v>79</v>
      </c>
      <c r="O514" s="159">
        <v>78</v>
      </c>
      <c r="P514" s="160">
        <v>1.0128205128205128</v>
      </c>
      <c r="Q514" s="157">
        <v>5.5</v>
      </c>
      <c r="R514" s="155">
        <v>44.7</v>
      </c>
      <c r="S514" s="157">
        <v>4</v>
      </c>
      <c r="T514" s="158">
        <v>9.5</v>
      </c>
      <c r="U514" s="161">
        <v>22.3</v>
      </c>
      <c r="V514" s="157">
        <v>6.75</v>
      </c>
      <c r="W514" s="155">
        <v>-1</v>
      </c>
      <c r="X514" s="157">
        <v>2.25</v>
      </c>
      <c r="Y514" s="155">
        <v>10</v>
      </c>
      <c r="Z514" s="157">
        <v>0</v>
      </c>
      <c r="AA514" s="158">
        <v>9</v>
      </c>
      <c r="AB514" s="154">
        <v>36.200000000000003</v>
      </c>
      <c r="AC514" s="157">
        <v>12</v>
      </c>
      <c r="AD514" s="162">
        <v>12</v>
      </c>
      <c r="AE514" s="163">
        <v>12.5</v>
      </c>
      <c r="AF514" s="164">
        <v>12.5</v>
      </c>
      <c r="AG514" s="253">
        <v>129</v>
      </c>
      <c r="AH514" s="165">
        <v>7.556</v>
      </c>
      <c r="AI514" s="164">
        <v>7.556</v>
      </c>
      <c r="AJ514" s="254">
        <v>384</v>
      </c>
      <c r="AK514" s="166">
        <v>10.028</v>
      </c>
    </row>
    <row r="515" spans="1:37" ht="16.5" customHeight="1" thickBot="1" x14ac:dyDescent="0.35">
      <c r="A515" s="190" t="s">
        <v>53</v>
      </c>
      <c r="B515" s="256">
        <v>22109710</v>
      </c>
      <c r="C515" s="233" t="s">
        <v>755</v>
      </c>
      <c r="D515" s="233" t="s">
        <v>756</v>
      </c>
      <c r="E515" s="155">
        <v>13</v>
      </c>
      <c r="F515" s="156">
        <v>16</v>
      </c>
      <c r="G515" s="157">
        <v>13</v>
      </c>
      <c r="H515" s="158">
        <v>13</v>
      </c>
      <c r="I515" s="155" t="s">
        <v>215</v>
      </c>
      <c r="J515" s="157" t="s">
        <v>215</v>
      </c>
      <c r="K515" s="155" t="s">
        <v>215</v>
      </c>
      <c r="L515" s="157" t="s">
        <v>215</v>
      </c>
      <c r="M515" s="158" t="s">
        <v>215</v>
      </c>
      <c r="N515" s="171">
        <v>46</v>
      </c>
      <c r="O515" s="159">
        <v>65</v>
      </c>
      <c r="P515" s="160">
        <v>0.70769230769230773</v>
      </c>
      <c r="Q515" s="157">
        <v>6.5</v>
      </c>
      <c r="R515" s="155">
        <v>31.5</v>
      </c>
      <c r="S515" s="157">
        <v>5</v>
      </c>
      <c r="T515" s="158">
        <v>11.5</v>
      </c>
      <c r="U515" s="161">
        <v>28</v>
      </c>
      <c r="V515" s="157">
        <v>4.75</v>
      </c>
      <c r="W515" s="155">
        <v>-5</v>
      </c>
      <c r="X515" s="157">
        <v>1.5</v>
      </c>
      <c r="Y515" s="155">
        <v>3</v>
      </c>
      <c r="Z515" s="157">
        <v>3.5</v>
      </c>
      <c r="AA515" s="158">
        <v>9.75</v>
      </c>
      <c r="AB515" s="154">
        <v>79.209999999999994</v>
      </c>
      <c r="AC515" s="157">
        <v>1</v>
      </c>
      <c r="AD515" s="162">
        <v>1</v>
      </c>
      <c r="AE515" s="163">
        <v>8.8125</v>
      </c>
      <c r="AF515" s="164">
        <v>8.8125</v>
      </c>
      <c r="AG515" s="253">
        <v>516</v>
      </c>
      <c r="AH515" s="165">
        <v>13.778</v>
      </c>
      <c r="AI515" s="164">
        <v>13.778</v>
      </c>
      <c r="AJ515" s="254">
        <v>8</v>
      </c>
      <c r="AK515" s="166">
        <v>11.295249999999999</v>
      </c>
    </row>
    <row r="516" spans="1:37" ht="16.5" customHeight="1" thickBot="1" x14ac:dyDescent="0.35">
      <c r="A516" s="190" t="s">
        <v>216</v>
      </c>
      <c r="B516" s="252">
        <v>22109728</v>
      </c>
      <c r="C516" s="235" t="s">
        <v>761</v>
      </c>
      <c r="D516" s="235" t="s">
        <v>89</v>
      </c>
      <c r="E516" s="155">
        <v>20</v>
      </c>
      <c r="F516" s="156">
        <v>19.5</v>
      </c>
      <c r="G516" s="157">
        <v>17</v>
      </c>
      <c r="H516" s="158">
        <v>17</v>
      </c>
      <c r="I516" s="155" t="s">
        <v>157</v>
      </c>
      <c r="J516" s="157">
        <v>0</v>
      </c>
      <c r="K516" s="155" t="s">
        <v>157</v>
      </c>
      <c r="L516" s="157">
        <v>0</v>
      </c>
      <c r="M516" s="158">
        <v>0</v>
      </c>
      <c r="N516" s="155" t="s">
        <v>157</v>
      </c>
      <c r="O516" s="159" t="s">
        <v>157</v>
      </c>
      <c r="P516" s="160" t="s">
        <v>480</v>
      </c>
      <c r="Q516" s="157">
        <v>0</v>
      </c>
      <c r="R516" s="155">
        <v>37.6</v>
      </c>
      <c r="S516" s="157">
        <v>2.5</v>
      </c>
      <c r="T516" s="158">
        <v>2.5</v>
      </c>
      <c r="U516" s="161" t="s">
        <v>157</v>
      </c>
      <c r="V516" s="157">
        <v>0</v>
      </c>
      <c r="W516" s="155" t="s">
        <v>157</v>
      </c>
      <c r="X516" s="157">
        <v>0</v>
      </c>
      <c r="Y516" s="155">
        <v>10</v>
      </c>
      <c r="Z516" s="157">
        <v>0</v>
      </c>
      <c r="AA516" s="158">
        <v>0</v>
      </c>
      <c r="AB516" s="154" t="s">
        <v>157</v>
      </c>
      <c r="AC516" s="157">
        <v>0</v>
      </c>
      <c r="AD516" s="162">
        <v>0</v>
      </c>
      <c r="AE516" s="163">
        <v>3.9</v>
      </c>
      <c r="AF516" s="164">
        <v>3.9</v>
      </c>
      <c r="AG516" s="253">
        <v>619</v>
      </c>
      <c r="AH516" s="165">
        <v>4.8890000000000002</v>
      </c>
      <c r="AI516" s="164">
        <v>4.8890000000000002</v>
      </c>
      <c r="AJ516" s="254">
        <v>587</v>
      </c>
      <c r="AK516" s="166">
        <v>4.3944999999999999</v>
      </c>
    </row>
    <row r="517" spans="1:37" ht="16.5" customHeight="1" thickBot="1" x14ac:dyDescent="0.35">
      <c r="A517" s="190" t="s">
        <v>216</v>
      </c>
      <c r="B517" s="252">
        <v>22109745</v>
      </c>
      <c r="C517" s="230" t="s">
        <v>857</v>
      </c>
      <c r="D517" s="230" t="s">
        <v>858</v>
      </c>
      <c r="E517" s="155" t="s">
        <v>157</v>
      </c>
      <c r="F517" s="156" t="s">
        <v>157</v>
      </c>
      <c r="G517" s="157">
        <v>0</v>
      </c>
      <c r="H517" s="158">
        <v>0</v>
      </c>
      <c r="I517" s="155" t="s">
        <v>157</v>
      </c>
      <c r="J517" s="157">
        <v>0</v>
      </c>
      <c r="K517" s="155" t="s">
        <v>157</v>
      </c>
      <c r="L517" s="157">
        <v>0</v>
      </c>
      <c r="M517" s="158">
        <v>0</v>
      </c>
      <c r="N517" s="155" t="s">
        <v>157</v>
      </c>
      <c r="O517" s="159" t="s">
        <v>157</v>
      </c>
      <c r="P517" s="160" t="s">
        <v>480</v>
      </c>
      <c r="Q517" s="157">
        <v>0</v>
      </c>
      <c r="R517" s="155" t="s">
        <v>157</v>
      </c>
      <c r="S517" s="157">
        <v>0</v>
      </c>
      <c r="T517" s="158">
        <v>0</v>
      </c>
      <c r="U517" s="161" t="s">
        <v>157</v>
      </c>
      <c r="V517" s="157">
        <v>0</v>
      </c>
      <c r="W517" s="155" t="s">
        <v>157</v>
      </c>
      <c r="X517" s="157">
        <v>0</v>
      </c>
      <c r="Y517" s="155" t="s">
        <v>157</v>
      </c>
      <c r="Z517" s="157">
        <v>0</v>
      </c>
      <c r="AA517" s="158">
        <v>0</v>
      </c>
      <c r="AB517" s="154" t="s">
        <v>157</v>
      </c>
      <c r="AC517" s="157">
        <v>0</v>
      </c>
      <c r="AD517" s="162">
        <v>0</v>
      </c>
      <c r="AE517" s="163">
        <v>0</v>
      </c>
      <c r="AF517" s="164">
        <v>0</v>
      </c>
      <c r="AG517" s="253">
        <v>621</v>
      </c>
      <c r="AH517" s="165" t="s">
        <v>157</v>
      </c>
      <c r="AI517" s="164" t="s">
        <v>157</v>
      </c>
      <c r="AJ517" s="254">
        <v>599</v>
      </c>
      <c r="AK517" s="166" t="s">
        <v>481</v>
      </c>
    </row>
    <row r="518" spans="1:37" ht="16.5" customHeight="1" thickBot="1" x14ac:dyDescent="0.35">
      <c r="A518" s="190" t="s">
        <v>216</v>
      </c>
      <c r="B518" s="252">
        <v>22109789</v>
      </c>
      <c r="C518" s="230" t="s">
        <v>1144</v>
      </c>
      <c r="D518" s="230" t="s">
        <v>1145</v>
      </c>
      <c r="E518" s="155">
        <v>13</v>
      </c>
      <c r="F518" s="156">
        <v>16</v>
      </c>
      <c r="G518" s="157">
        <v>10</v>
      </c>
      <c r="H518" s="158">
        <v>10</v>
      </c>
      <c r="I518" s="155">
        <v>3.37</v>
      </c>
      <c r="J518" s="157">
        <v>14</v>
      </c>
      <c r="K518" s="155">
        <v>7.02</v>
      </c>
      <c r="L518" s="157">
        <v>10</v>
      </c>
      <c r="M518" s="158">
        <v>12</v>
      </c>
      <c r="N518" s="155">
        <v>116</v>
      </c>
      <c r="O518" s="159">
        <v>105</v>
      </c>
      <c r="P518" s="160">
        <v>1.1047619047619048</v>
      </c>
      <c r="Q518" s="157">
        <v>6</v>
      </c>
      <c r="R518" s="155">
        <v>44.3</v>
      </c>
      <c r="S518" s="157">
        <v>4</v>
      </c>
      <c r="T518" s="158">
        <v>10</v>
      </c>
      <c r="U518" s="161">
        <v>27</v>
      </c>
      <c r="V518" s="157">
        <v>4.25</v>
      </c>
      <c r="W518" s="155">
        <v>3</v>
      </c>
      <c r="X518" s="157">
        <v>3.25</v>
      </c>
      <c r="Y518" s="155">
        <v>7</v>
      </c>
      <c r="Z518" s="157">
        <v>1.5</v>
      </c>
      <c r="AA518" s="158">
        <v>9</v>
      </c>
      <c r="AB518" s="154">
        <v>46.21</v>
      </c>
      <c r="AC518" s="157">
        <v>7</v>
      </c>
      <c r="AD518" s="162">
        <v>7</v>
      </c>
      <c r="AE518" s="163">
        <v>9.6</v>
      </c>
      <c r="AF518" s="164">
        <v>9.6</v>
      </c>
      <c r="AG518" s="253">
        <v>465</v>
      </c>
      <c r="AH518" s="165">
        <v>7.1109999999999998</v>
      </c>
      <c r="AI518" s="164">
        <v>7.1109999999999998</v>
      </c>
      <c r="AJ518" s="254">
        <v>430</v>
      </c>
      <c r="AK518" s="166">
        <v>8.3554999999999993</v>
      </c>
    </row>
    <row r="519" spans="1:37" ht="16.5" customHeight="1" thickBot="1" x14ac:dyDescent="0.35">
      <c r="A519" s="190" t="s">
        <v>216</v>
      </c>
      <c r="B519" s="252">
        <v>22109794</v>
      </c>
      <c r="C519" s="230" t="s">
        <v>1183</v>
      </c>
      <c r="D519" s="230" t="s">
        <v>1184</v>
      </c>
      <c r="E519" s="155">
        <v>20</v>
      </c>
      <c r="F519" s="156">
        <v>19.5</v>
      </c>
      <c r="G519" s="157">
        <v>17</v>
      </c>
      <c r="H519" s="158">
        <v>17</v>
      </c>
      <c r="I519" s="155">
        <v>3.04</v>
      </c>
      <c r="J519" s="157">
        <v>20</v>
      </c>
      <c r="K519" s="155">
        <v>6.5</v>
      </c>
      <c r="L519" s="157">
        <v>13</v>
      </c>
      <c r="M519" s="158">
        <v>16.5</v>
      </c>
      <c r="N519" s="155">
        <v>69</v>
      </c>
      <c r="O519" s="159">
        <v>67</v>
      </c>
      <c r="P519" s="160">
        <v>1.0298507462686568</v>
      </c>
      <c r="Q519" s="157">
        <v>5.5</v>
      </c>
      <c r="R519" s="155">
        <v>64.400000000000006</v>
      </c>
      <c r="S519" s="157">
        <v>9</v>
      </c>
      <c r="T519" s="158">
        <v>14.5</v>
      </c>
      <c r="U519" s="161">
        <v>23.06</v>
      </c>
      <c r="V519" s="157">
        <v>6.25</v>
      </c>
      <c r="W519" s="155">
        <v>-11</v>
      </c>
      <c r="X519" s="157">
        <v>0.75</v>
      </c>
      <c r="Y519" s="155">
        <v>0</v>
      </c>
      <c r="Z519" s="157">
        <v>5</v>
      </c>
      <c r="AA519" s="158">
        <v>12</v>
      </c>
      <c r="AB519" s="154">
        <v>35.5</v>
      </c>
      <c r="AC519" s="157">
        <v>13</v>
      </c>
      <c r="AD519" s="162">
        <v>13</v>
      </c>
      <c r="AE519" s="163">
        <v>14.6</v>
      </c>
      <c r="AF519" s="164">
        <v>14.6</v>
      </c>
      <c r="AG519" s="253">
        <v>6</v>
      </c>
      <c r="AH519" s="165">
        <v>12</v>
      </c>
      <c r="AI519" s="164">
        <v>12</v>
      </c>
      <c r="AJ519" s="254">
        <v>31</v>
      </c>
      <c r="AK519" s="166">
        <v>13.3</v>
      </c>
    </row>
    <row r="520" spans="1:37" ht="16.5" customHeight="1" thickBot="1" x14ac:dyDescent="0.35">
      <c r="A520" s="190" t="s">
        <v>216</v>
      </c>
      <c r="B520" s="252">
        <v>22109811</v>
      </c>
      <c r="C520" s="233" t="s">
        <v>551</v>
      </c>
      <c r="D520" s="233" t="s">
        <v>188</v>
      </c>
      <c r="E520" s="155">
        <v>13</v>
      </c>
      <c r="F520" s="156">
        <v>16</v>
      </c>
      <c r="G520" s="157">
        <v>10</v>
      </c>
      <c r="H520" s="158">
        <v>10</v>
      </c>
      <c r="I520" s="155">
        <v>3.19</v>
      </c>
      <c r="J520" s="157">
        <v>17</v>
      </c>
      <c r="K520" s="155">
        <v>6.85</v>
      </c>
      <c r="L520" s="157">
        <v>11</v>
      </c>
      <c r="M520" s="158">
        <v>14</v>
      </c>
      <c r="N520" s="155">
        <v>80</v>
      </c>
      <c r="O520" s="159">
        <v>71</v>
      </c>
      <c r="P520" s="160">
        <v>1.1267605633802817</v>
      </c>
      <c r="Q520" s="157">
        <v>6</v>
      </c>
      <c r="R520" s="155">
        <v>38.6</v>
      </c>
      <c r="S520" s="157">
        <v>2.5</v>
      </c>
      <c r="T520" s="158">
        <v>8.5</v>
      </c>
      <c r="U520" s="161">
        <v>22.15</v>
      </c>
      <c r="V520" s="157">
        <v>6.75</v>
      </c>
      <c r="W520" s="155">
        <v>-19</v>
      </c>
      <c r="X520" s="157">
        <v>0</v>
      </c>
      <c r="Y520" s="155">
        <v>1</v>
      </c>
      <c r="Z520" s="157">
        <v>4.5</v>
      </c>
      <c r="AA520" s="158">
        <v>11.25</v>
      </c>
      <c r="AB520" s="154">
        <v>43.67</v>
      </c>
      <c r="AC520" s="157">
        <v>8</v>
      </c>
      <c r="AD520" s="162">
        <v>8</v>
      </c>
      <c r="AE520" s="163">
        <v>10.35</v>
      </c>
      <c r="AF520" s="164">
        <v>10.35</v>
      </c>
      <c r="AG520" s="253">
        <v>396</v>
      </c>
      <c r="AH520" s="165">
        <v>10.222</v>
      </c>
      <c r="AI520" s="164">
        <v>10.222</v>
      </c>
      <c r="AJ520" s="254">
        <v>123</v>
      </c>
      <c r="AK520" s="166">
        <v>10.286</v>
      </c>
    </row>
    <row r="521" spans="1:37" ht="16.5" customHeight="1" thickBot="1" x14ac:dyDescent="0.35">
      <c r="A521" s="190" t="s">
        <v>53</v>
      </c>
      <c r="B521" s="252">
        <v>22109831</v>
      </c>
      <c r="C521" s="228" t="s">
        <v>617</v>
      </c>
      <c r="D521" s="228" t="s">
        <v>412</v>
      </c>
      <c r="E521" s="155">
        <v>10</v>
      </c>
      <c r="F521" s="156">
        <v>14.5</v>
      </c>
      <c r="G521" s="157">
        <v>10</v>
      </c>
      <c r="H521" s="158">
        <v>10</v>
      </c>
      <c r="I521" s="155">
        <v>3.45</v>
      </c>
      <c r="J521" s="157">
        <v>17</v>
      </c>
      <c r="K521" s="155">
        <v>7.59</v>
      </c>
      <c r="L521" s="157">
        <v>12</v>
      </c>
      <c r="M521" s="158">
        <v>14.5</v>
      </c>
      <c r="N521" s="155">
        <v>27</v>
      </c>
      <c r="O521" s="159">
        <v>44</v>
      </c>
      <c r="P521" s="160">
        <v>0.61363636363636365</v>
      </c>
      <c r="Q521" s="157">
        <v>6</v>
      </c>
      <c r="R521" s="155">
        <v>38</v>
      </c>
      <c r="S521" s="157">
        <v>7</v>
      </c>
      <c r="T521" s="158">
        <v>13</v>
      </c>
      <c r="U521" s="161">
        <v>24.5</v>
      </c>
      <c r="V521" s="157">
        <v>6.5</v>
      </c>
      <c r="W521" s="155">
        <v>0</v>
      </c>
      <c r="X521" s="157">
        <v>2.5</v>
      </c>
      <c r="Y521" s="155">
        <v>1</v>
      </c>
      <c r="Z521" s="157">
        <v>4.5</v>
      </c>
      <c r="AA521" s="158">
        <v>13.5</v>
      </c>
      <c r="AB521" s="154">
        <v>55.38</v>
      </c>
      <c r="AC521" s="157">
        <v>6</v>
      </c>
      <c r="AD521" s="162">
        <v>6</v>
      </c>
      <c r="AE521" s="163">
        <v>11.4</v>
      </c>
      <c r="AF521" s="164">
        <v>11.4</v>
      </c>
      <c r="AG521" s="253">
        <v>270</v>
      </c>
      <c r="AH521" s="165">
        <v>7.1109999999999998</v>
      </c>
      <c r="AI521" s="164">
        <v>7.1109999999999998</v>
      </c>
      <c r="AJ521" s="254">
        <v>430</v>
      </c>
      <c r="AK521" s="166">
        <v>9.2554999999999996</v>
      </c>
    </row>
    <row r="522" spans="1:37" ht="16.5" customHeight="1" thickBot="1" x14ac:dyDescent="0.35">
      <c r="A522" s="190" t="s">
        <v>216</v>
      </c>
      <c r="B522" s="252">
        <v>22109855</v>
      </c>
      <c r="C522" s="228" t="s">
        <v>75</v>
      </c>
      <c r="D522" s="228" t="s">
        <v>97</v>
      </c>
      <c r="E522" s="155">
        <v>18</v>
      </c>
      <c r="F522" s="156">
        <v>18.5</v>
      </c>
      <c r="G522" s="157">
        <v>15</v>
      </c>
      <c r="H522" s="158">
        <v>15</v>
      </c>
      <c r="I522" s="155">
        <v>3.04</v>
      </c>
      <c r="J522" s="157">
        <v>20</v>
      </c>
      <c r="K522" s="155">
        <v>6.55</v>
      </c>
      <c r="L522" s="157">
        <v>13</v>
      </c>
      <c r="M522" s="158">
        <v>16.5</v>
      </c>
      <c r="N522" s="155">
        <v>41</v>
      </c>
      <c r="O522" s="159">
        <v>54</v>
      </c>
      <c r="P522" s="160">
        <v>0.7592592592592593</v>
      </c>
      <c r="Q522" s="157">
        <v>4</v>
      </c>
      <c r="R522" s="155">
        <v>44.7</v>
      </c>
      <c r="S522" s="157">
        <v>4</v>
      </c>
      <c r="T522" s="158">
        <v>8</v>
      </c>
      <c r="U522" s="161">
        <v>30.25</v>
      </c>
      <c r="V522" s="157">
        <v>2.75</v>
      </c>
      <c r="W522" s="155">
        <v>-14</v>
      </c>
      <c r="X522" s="157">
        <v>0.25</v>
      </c>
      <c r="Y522" s="155">
        <v>6</v>
      </c>
      <c r="Z522" s="157">
        <v>2</v>
      </c>
      <c r="AA522" s="158">
        <v>5</v>
      </c>
      <c r="AB522" s="154" t="s">
        <v>215</v>
      </c>
      <c r="AC522" s="157" t="s">
        <v>215</v>
      </c>
      <c r="AD522" s="162" t="s">
        <v>215</v>
      </c>
      <c r="AE522" s="163">
        <v>11.125</v>
      </c>
      <c r="AF522" s="164">
        <v>11.125</v>
      </c>
      <c r="AG522" s="253">
        <v>308</v>
      </c>
      <c r="AH522" s="165">
        <v>9.7780000000000005</v>
      </c>
      <c r="AI522" s="164">
        <v>9.7780000000000005</v>
      </c>
      <c r="AJ522" s="254">
        <v>162</v>
      </c>
      <c r="AK522" s="166">
        <v>10.451499999999999</v>
      </c>
    </row>
    <row r="523" spans="1:37" ht="16.5" customHeight="1" thickBot="1" x14ac:dyDescent="0.35">
      <c r="A523" s="190" t="s">
        <v>53</v>
      </c>
      <c r="B523" s="252">
        <v>22109908</v>
      </c>
      <c r="C523" s="236" t="s">
        <v>1176</v>
      </c>
      <c r="D523" s="236" t="s">
        <v>317</v>
      </c>
      <c r="E523" s="155">
        <v>13</v>
      </c>
      <c r="F523" s="156">
        <v>16</v>
      </c>
      <c r="G523" s="157">
        <v>13</v>
      </c>
      <c r="H523" s="158">
        <v>13</v>
      </c>
      <c r="I523" s="155">
        <v>3.38</v>
      </c>
      <c r="J523" s="157">
        <v>18</v>
      </c>
      <c r="K523" s="155">
        <v>7.4</v>
      </c>
      <c r="L523" s="157">
        <v>13</v>
      </c>
      <c r="M523" s="158">
        <v>15.5</v>
      </c>
      <c r="N523" s="155">
        <v>32.5</v>
      </c>
      <c r="O523" s="159">
        <v>55</v>
      </c>
      <c r="P523" s="160">
        <v>0.59090909090909094</v>
      </c>
      <c r="Q523" s="157">
        <v>5.5</v>
      </c>
      <c r="R523" s="155">
        <v>37.5</v>
      </c>
      <c r="S523" s="157">
        <v>6.5</v>
      </c>
      <c r="T523" s="158">
        <v>12</v>
      </c>
      <c r="U523" s="161">
        <v>25.63</v>
      </c>
      <c r="V523" s="157">
        <v>6</v>
      </c>
      <c r="W523" s="155">
        <v>2</v>
      </c>
      <c r="X523" s="157">
        <v>3</v>
      </c>
      <c r="Y523" s="155">
        <v>1</v>
      </c>
      <c r="Z523" s="157">
        <v>4.5</v>
      </c>
      <c r="AA523" s="158">
        <v>13.5</v>
      </c>
      <c r="AB523" s="154">
        <v>42.22</v>
      </c>
      <c r="AC523" s="157">
        <v>12</v>
      </c>
      <c r="AD523" s="162">
        <v>12</v>
      </c>
      <c r="AE523" s="163">
        <v>13.2</v>
      </c>
      <c r="AF523" s="164">
        <v>13.2</v>
      </c>
      <c r="AG523" s="253">
        <v>62</v>
      </c>
      <c r="AH523" s="165">
        <v>8.8889999999999993</v>
      </c>
      <c r="AI523" s="164">
        <v>8.8889999999999993</v>
      </c>
      <c r="AJ523" s="254">
        <v>231</v>
      </c>
      <c r="AK523" s="166">
        <v>11.044499999999999</v>
      </c>
    </row>
    <row r="524" spans="1:37" ht="16.5" customHeight="1" thickBot="1" x14ac:dyDescent="0.35">
      <c r="A524" s="190" t="s">
        <v>216</v>
      </c>
      <c r="B524" s="252">
        <v>22109909</v>
      </c>
      <c r="C524" s="231" t="s">
        <v>562</v>
      </c>
      <c r="D524" s="231" t="s">
        <v>404</v>
      </c>
      <c r="E524" s="155">
        <v>16</v>
      </c>
      <c r="F524" s="156">
        <v>17.5</v>
      </c>
      <c r="G524" s="157">
        <v>13</v>
      </c>
      <c r="H524" s="158">
        <v>13</v>
      </c>
      <c r="I524" s="155">
        <v>3.17</v>
      </c>
      <c r="J524" s="157">
        <v>17</v>
      </c>
      <c r="K524" s="155">
        <v>6.79</v>
      </c>
      <c r="L524" s="157">
        <v>11</v>
      </c>
      <c r="M524" s="158">
        <v>14</v>
      </c>
      <c r="N524" s="155">
        <v>56</v>
      </c>
      <c r="O524" s="159">
        <v>74</v>
      </c>
      <c r="P524" s="160">
        <v>0.7567567567567568</v>
      </c>
      <c r="Q524" s="157">
        <v>4</v>
      </c>
      <c r="R524" s="155">
        <v>43.3</v>
      </c>
      <c r="S524" s="157">
        <v>4</v>
      </c>
      <c r="T524" s="158">
        <v>8</v>
      </c>
      <c r="U524" s="161">
        <v>22.2</v>
      </c>
      <c r="V524" s="157">
        <v>6.75</v>
      </c>
      <c r="W524" s="155">
        <v>0</v>
      </c>
      <c r="X524" s="157">
        <v>2.5</v>
      </c>
      <c r="Y524" s="155">
        <v>6</v>
      </c>
      <c r="Z524" s="157">
        <v>2</v>
      </c>
      <c r="AA524" s="158">
        <v>11.25</v>
      </c>
      <c r="AB524" s="154" t="s">
        <v>215</v>
      </c>
      <c r="AC524" s="157" t="s">
        <v>215</v>
      </c>
      <c r="AD524" s="162" t="s">
        <v>215</v>
      </c>
      <c r="AE524" s="163">
        <v>11.5625</v>
      </c>
      <c r="AF524" s="164">
        <v>11.5625</v>
      </c>
      <c r="AG524" s="253">
        <v>250</v>
      </c>
      <c r="AH524" s="165">
        <v>10.667</v>
      </c>
      <c r="AI524" s="164">
        <v>10.667</v>
      </c>
      <c r="AJ524" s="254">
        <v>85</v>
      </c>
      <c r="AK524" s="166">
        <v>11.114750000000001</v>
      </c>
    </row>
    <row r="525" spans="1:37" ht="16.5" customHeight="1" thickBot="1" x14ac:dyDescent="0.35">
      <c r="A525" s="190" t="s">
        <v>53</v>
      </c>
      <c r="B525" s="252">
        <v>22109926</v>
      </c>
      <c r="C525" s="233" t="s">
        <v>384</v>
      </c>
      <c r="D525" s="233" t="s">
        <v>743</v>
      </c>
      <c r="E525" s="155">
        <v>10</v>
      </c>
      <c r="F525" s="156">
        <v>14.5</v>
      </c>
      <c r="G525" s="157">
        <v>10</v>
      </c>
      <c r="H525" s="158">
        <v>10</v>
      </c>
      <c r="I525" s="155">
        <v>3.4</v>
      </c>
      <c r="J525" s="157">
        <v>18</v>
      </c>
      <c r="K525" s="155">
        <v>7.55</v>
      </c>
      <c r="L525" s="157">
        <v>12</v>
      </c>
      <c r="M525" s="158">
        <v>15</v>
      </c>
      <c r="N525" s="155">
        <v>23.5</v>
      </c>
      <c r="O525" s="159">
        <v>53</v>
      </c>
      <c r="P525" s="160">
        <v>0.44339622641509435</v>
      </c>
      <c r="Q525" s="157">
        <v>4</v>
      </c>
      <c r="R525" s="155">
        <v>29.3</v>
      </c>
      <c r="S525" s="157">
        <v>4.5</v>
      </c>
      <c r="T525" s="158">
        <v>8.5</v>
      </c>
      <c r="U525" s="161">
        <v>29.1</v>
      </c>
      <c r="V525" s="157">
        <v>4.25</v>
      </c>
      <c r="W525" s="155">
        <v>-6</v>
      </c>
      <c r="X525" s="157">
        <v>1.25</v>
      </c>
      <c r="Y525" s="155">
        <v>10</v>
      </c>
      <c r="Z525" s="157">
        <v>0</v>
      </c>
      <c r="AA525" s="158">
        <v>5.5</v>
      </c>
      <c r="AB525" s="154" t="s">
        <v>215</v>
      </c>
      <c r="AC525" s="157" t="s">
        <v>215</v>
      </c>
      <c r="AD525" s="162" t="s">
        <v>215</v>
      </c>
      <c r="AE525" s="163">
        <v>9.75</v>
      </c>
      <c r="AF525" s="164">
        <v>9.75</v>
      </c>
      <c r="AG525" s="253">
        <v>454</v>
      </c>
      <c r="AH525" s="165">
        <v>6.6669999999999998</v>
      </c>
      <c r="AI525" s="164">
        <v>6.6669999999999998</v>
      </c>
      <c r="AJ525" s="254">
        <v>483</v>
      </c>
      <c r="AK525" s="166">
        <v>8.2085000000000008</v>
      </c>
    </row>
    <row r="526" spans="1:37" ht="16.5" customHeight="1" thickBot="1" x14ac:dyDescent="0.35">
      <c r="A526" s="190" t="s">
        <v>53</v>
      </c>
      <c r="B526" s="252">
        <v>22109973</v>
      </c>
      <c r="C526" s="230" t="s">
        <v>1146</v>
      </c>
      <c r="D526" s="230" t="s">
        <v>1147</v>
      </c>
      <c r="E526" s="155">
        <v>10</v>
      </c>
      <c r="F526" s="156">
        <v>14.5</v>
      </c>
      <c r="G526" s="157">
        <v>10</v>
      </c>
      <c r="H526" s="158">
        <v>10</v>
      </c>
      <c r="I526" s="155">
        <v>3.56</v>
      </c>
      <c r="J526" s="157">
        <v>15</v>
      </c>
      <c r="K526" s="155">
        <v>8.0500000000000007</v>
      </c>
      <c r="L526" s="157">
        <v>9</v>
      </c>
      <c r="M526" s="158">
        <v>12</v>
      </c>
      <c r="N526" s="155">
        <v>37</v>
      </c>
      <c r="O526" s="159">
        <v>68</v>
      </c>
      <c r="P526" s="160">
        <v>0.54411764705882348</v>
      </c>
      <c r="Q526" s="157">
        <v>5</v>
      </c>
      <c r="R526" s="155">
        <v>32.9</v>
      </c>
      <c r="S526" s="157">
        <v>5.5</v>
      </c>
      <c r="T526" s="158">
        <v>10.5</v>
      </c>
      <c r="U526" s="161">
        <v>25.3</v>
      </c>
      <c r="V526" s="157">
        <v>6.25</v>
      </c>
      <c r="W526" s="155">
        <v>3</v>
      </c>
      <c r="X526" s="157">
        <v>3.25</v>
      </c>
      <c r="Y526" s="155">
        <v>3</v>
      </c>
      <c r="Z526" s="157">
        <v>3.5</v>
      </c>
      <c r="AA526" s="158">
        <v>13</v>
      </c>
      <c r="AB526" s="154">
        <v>39.119999999999997</v>
      </c>
      <c r="AC526" s="157">
        <v>14</v>
      </c>
      <c r="AD526" s="162">
        <v>14</v>
      </c>
      <c r="AE526" s="163">
        <v>11.9</v>
      </c>
      <c r="AF526" s="164">
        <v>11.9</v>
      </c>
      <c r="AG526" s="253">
        <v>206</v>
      </c>
      <c r="AH526" s="165">
        <v>8.4440000000000008</v>
      </c>
      <c r="AI526" s="164">
        <v>8.4440000000000008</v>
      </c>
      <c r="AJ526" s="254">
        <v>274</v>
      </c>
      <c r="AK526" s="166">
        <v>10.172000000000001</v>
      </c>
    </row>
    <row r="527" spans="1:37" ht="16.5" customHeight="1" thickBot="1" x14ac:dyDescent="0.35">
      <c r="A527" s="190" t="s">
        <v>216</v>
      </c>
      <c r="B527" s="252">
        <v>22109975</v>
      </c>
      <c r="C527" s="232" t="s">
        <v>616</v>
      </c>
      <c r="D527" s="232" t="s">
        <v>144</v>
      </c>
      <c r="E527" s="155">
        <v>20</v>
      </c>
      <c r="F527" s="156">
        <v>19.5</v>
      </c>
      <c r="G527" s="157">
        <v>17</v>
      </c>
      <c r="H527" s="158">
        <v>17</v>
      </c>
      <c r="I527" s="155">
        <v>3.09</v>
      </c>
      <c r="J527" s="157">
        <v>19</v>
      </c>
      <c r="K527" s="155">
        <v>6.5</v>
      </c>
      <c r="L527" s="157">
        <v>13</v>
      </c>
      <c r="M527" s="158">
        <v>16</v>
      </c>
      <c r="N527" s="155">
        <v>58</v>
      </c>
      <c r="O527" s="159">
        <v>65</v>
      </c>
      <c r="P527" s="160">
        <v>0.89230769230769236</v>
      </c>
      <c r="Q527" s="157">
        <v>4.5</v>
      </c>
      <c r="R527" s="155">
        <v>47.6</v>
      </c>
      <c r="S527" s="157">
        <v>5</v>
      </c>
      <c r="T527" s="158">
        <v>9.5</v>
      </c>
      <c r="U527" s="161">
        <v>22.45</v>
      </c>
      <c r="V527" s="157">
        <v>6.75</v>
      </c>
      <c r="W527" s="155">
        <v>-10</v>
      </c>
      <c r="X527" s="157">
        <v>0.75</v>
      </c>
      <c r="Y527" s="155">
        <v>9</v>
      </c>
      <c r="Z527" s="157">
        <v>0.5</v>
      </c>
      <c r="AA527" s="158">
        <v>8</v>
      </c>
      <c r="AB527" s="154">
        <v>37.54</v>
      </c>
      <c r="AC527" s="157">
        <v>12</v>
      </c>
      <c r="AD527" s="162">
        <v>12</v>
      </c>
      <c r="AE527" s="163">
        <v>12.5</v>
      </c>
      <c r="AF527" s="164">
        <v>12.5</v>
      </c>
      <c r="AG527" s="253">
        <v>129</v>
      </c>
      <c r="AH527" s="165">
        <v>9.3330000000000002</v>
      </c>
      <c r="AI527" s="164">
        <v>9.3330000000000002</v>
      </c>
      <c r="AJ527" s="254">
        <v>194</v>
      </c>
      <c r="AK527" s="166">
        <v>10.916499999999999</v>
      </c>
    </row>
    <row r="528" spans="1:37" ht="16.5" customHeight="1" thickBot="1" x14ac:dyDescent="0.35">
      <c r="A528" s="190" t="s">
        <v>53</v>
      </c>
      <c r="B528" s="252">
        <v>22109998</v>
      </c>
      <c r="C528" s="228" t="s">
        <v>626</v>
      </c>
      <c r="D528" s="228" t="s">
        <v>627</v>
      </c>
      <c r="E528" s="155" t="s">
        <v>215</v>
      </c>
      <c r="F528" s="156" t="s">
        <v>215</v>
      </c>
      <c r="G528" s="157" t="s">
        <v>215</v>
      </c>
      <c r="H528" s="158" t="s">
        <v>215</v>
      </c>
      <c r="I528" s="155" t="s">
        <v>215</v>
      </c>
      <c r="J528" s="157" t="s">
        <v>215</v>
      </c>
      <c r="K528" s="155" t="s">
        <v>215</v>
      </c>
      <c r="L528" s="157" t="s">
        <v>215</v>
      </c>
      <c r="M528" s="158" t="s">
        <v>215</v>
      </c>
      <c r="N528" s="155">
        <v>36</v>
      </c>
      <c r="O528" s="159">
        <v>56</v>
      </c>
      <c r="P528" s="160">
        <v>0.6428571428571429</v>
      </c>
      <c r="Q528" s="157">
        <v>6</v>
      </c>
      <c r="R528" s="155" t="s">
        <v>215</v>
      </c>
      <c r="S528" s="157" t="s">
        <v>215</v>
      </c>
      <c r="T528" s="158">
        <v>12</v>
      </c>
      <c r="U528" s="161" t="s">
        <v>215</v>
      </c>
      <c r="V528" s="157" t="s">
        <v>215</v>
      </c>
      <c r="W528" s="155" t="s">
        <v>215</v>
      </c>
      <c r="X528" s="157" t="s">
        <v>215</v>
      </c>
      <c r="Y528" s="155" t="s">
        <v>215</v>
      </c>
      <c r="Z528" s="157" t="s">
        <v>215</v>
      </c>
      <c r="AA528" s="158" t="s">
        <v>215</v>
      </c>
      <c r="AB528" s="154" t="s">
        <v>215</v>
      </c>
      <c r="AC528" s="157" t="s">
        <v>215</v>
      </c>
      <c r="AD528" s="162" t="s">
        <v>215</v>
      </c>
      <c r="AE528" s="163">
        <v>12</v>
      </c>
      <c r="AF528" s="164">
        <v>12</v>
      </c>
      <c r="AG528" s="253">
        <v>194</v>
      </c>
      <c r="AH528" s="165">
        <v>11.555999999999999</v>
      </c>
      <c r="AI528" s="164">
        <v>11.555999999999999</v>
      </c>
      <c r="AJ528" s="254">
        <v>45</v>
      </c>
      <c r="AK528" s="166">
        <v>11.777999999999999</v>
      </c>
    </row>
    <row r="529" spans="1:37" ht="16.5" customHeight="1" thickBot="1" x14ac:dyDescent="0.35">
      <c r="A529" s="190" t="s">
        <v>216</v>
      </c>
      <c r="B529" s="252">
        <v>22110121</v>
      </c>
      <c r="C529" s="230" t="s">
        <v>744</v>
      </c>
      <c r="D529" s="230" t="s">
        <v>31</v>
      </c>
      <c r="E529" s="155">
        <v>17</v>
      </c>
      <c r="F529" s="156">
        <v>18</v>
      </c>
      <c r="G529" s="157">
        <v>14</v>
      </c>
      <c r="H529" s="158">
        <v>14</v>
      </c>
      <c r="I529" s="155">
        <v>2.96</v>
      </c>
      <c r="J529" s="157">
        <v>20</v>
      </c>
      <c r="K529" s="155">
        <v>6.38</v>
      </c>
      <c r="L529" s="157">
        <v>14</v>
      </c>
      <c r="M529" s="158">
        <v>17</v>
      </c>
      <c r="N529" s="155">
        <v>55</v>
      </c>
      <c r="O529" s="159">
        <v>62</v>
      </c>
      <c r="P529" s="160">
        <v>0.88709677419354838</v>
      </c>
      <c r="Q529" s="157">
        <v>4.5</v>
      </c>
      <c r="R529" s="155">
        <v>42.1</v>
      </c>
      <c r="S529" s="157">
        <v>3.5</v>
      </c>
      <c r="T529" s="158">
        <v>8</v>
      </c>
      <c r="U529" s="161">
        <v>23.72</v>
      </c>
      <c r="V529" s="157">
        <v>6</v>
      </c>
      <c r="W529" s="155">
        <v>0</v>
      </c>
      <c r="X529" s="157">
        <v>2.5</v>
      </c>
      <c r="Y529" s="155">
        <v>6</v>
      </c>
      <c r="Z529" s="157">
        <v>2</v>
      </c>
      <c r="AA529" s="158">
        <v>10.5</v>
      </c>
      <c r="AB529" s="154">
        <v>46.21</v>
      </c>
      <c r="AC529" s="157">
        <v>7</v>
      </c>
      <c r="AD529" s="162">
        <v>7</v>
      </c>
      <c r="AE529" s="163">
        <v>11.3</v>
      </c>
      <c r="AF529" s="164">
        <v>11.3</v>
      </c>
      <c r="AG529" s="253">
        <v>287</v>
      </c>
      <c r="AH529" s="165">
        <v>9.3330000000000002</v>
      </c>
      <c r="AI529" s="164">
        <v>9.3330000000000002</v>
      </c>
      <c r="AJ529" s="254">
        <v>194</v>
      </c>
      <c r="AK529" s="166">
        <v>10.316500000000001</v>
      </c>
    </row>
    <row r="530" spans="1:37" ht="16.5" customHeight="1" thickBot="1" x14ac:dyDescent="0.35">
      <c r="A530" s="190" t="s">
        <v>216</v>
      </c>
      <c r="B530" s="252">
        <v>22110132</v>
      </c>
      <c r="C530" s="230" t="s">
        <v>1111</v>
      </c>
      <c r="D530" s="230" t="s">
        <v>1112</v>
      </c>
      <c r="E530" s="155" t="s">
        <v>157</v>
      </c>
      <c r="F530" s="156" t="s">
        <v>157</v>
      </c>
      <c r="G530" s="157">
        <v>0</v>
      </c>
      <c r="H530" s="158">
        <v>0</v>
      </c>
      <c r="I530" s="155" t="s">
        <v>157</v>
      </c>
      <c r="J530" s="157">
        <v>0</v>
      </c>
      <c r="K530" s="155" t="s">
        <v>157</v>
      </c>
      <c r="L530" s="157">
        <v>0</v>
      </c>
      <c r="M530" s="158">
        <v>0</v>
      </c>
      <c r="N530" s="155" t="s">
        <v>157</v>
      </c>
      <c r="O530" s="159" t="s">
        <v>157</v>
      </c>
      <c r="P530" s="160" t="s">
        <v>480</v>
      </c>
      <c r="Q530" s="157">
        <v>0</v>
      </c>
      <c r="R530" s="155" t="s">
        <v>157</v>
      </c>
      <c r="S530" s="157">
        <v>0</v>
      </c>
      <c r="T530" s="158">
        <v>0</v>
      </c>
      <c r="U530" s="161" t="s">
        <v>157</v>
      </c>
      <c r="V530" s="157">
        <v>0</v>
      </c>
      <c r="W530" s="155" t="s">
        <v>157</v>
      </c>
      <c r="X530" s="157">
        <v>0</v>
      </c>
      <c r="Y530" s="155" t="s">
        <v>157</v>
      </c>
      <c r="Z530" s="157">
        <v>0</v>
      </c>
      <c r="AA530" s="158">
        <v>0</v>
      </c>
      <c r="AB530" s="154" t="s">
        <v>157</v>
      </c>
      <c r="AC530" s="157">
        <v>0</v>
      </c>
      <c r="AD530" s="162">
        <v>0</v>
      </c>
      <c r="AE530" s="163">
        <v>0</v>
      </c>
      <c r="AF530" s="164">
        <v>0</v>
      </c>
      <c r="AG530" s="253">
        <v>621</v>
      </c>
      <c r="AH530" s="165" t="s">
        <v>157</v>
      </c>
      <c r="AI530" s="164" t="s">
        <v>157</v>
      </c>
      <c r="AJ530" s="254">
        <v>599</v>
      </c>
      <c r="AK530" s="166" t="s">
        <v>481</v>
      </c>
    </row>
    <row r="531" spans="1:37" ht="16.5" customHeight="1" thickBot="1" x14ac:dyDescent="0.35">
      <c r="A531" s="190" t="s">
        <v>216</v>
      </c>
      <c r="B531" s="252">
        <v>22110148</v>
      </c>
      <c r="C531" s="228" t="s">
        <v>597</v>
      </c>
      <c r="D531" s="228" t="s">
        <v>71</v>
      </c>
      <c r="E531" s="155">
        <v>16</v>
      </c>
      <c r="F531" s="156">
        <v>17.5</v>
      </c>
      <c r="G531" s="157">
        <v>13</v>
      </c>
      <c r="H531" s="158">
        <v>13</v>
      </c>
      <c r="I531" s="155">
        <v>3.14</v>
      </c>
      <c r="J531" s="157">
        <v>18</v>
      </c>
      <c r="K531" s="155">
        <v>6.62</v>
      </c>
      <c r="L531" s="157">
        <v>12</v>
      </c>
      <c r="M531" s="158">
        <v>15</v>
      </c>
      <c r="N531" s="155">
        <v>79</v>
      </c>
      <c r="O531" s="159">
        <v>72</v>
      </c>
      <c r="P531" s="160">
        <v>1.0972222222222223</v>
      </c>
      <c r="Q531" s="157">
        <v>5.5</v>
      </c>
      <c r="R531" s="155">
        <v>46.4</v>
      </c>
      <c r="S531" s="157">
        <v>4.5</v>
      </c>
      <c r="T531" s="158">
        <v>10</v>
      </c>
      <c r="U531" s="161">
        <v>24.55</v>
      </c>
      <c r="V531" s="157">
        <v>5.5</v>
      </c>
      <c r="W531" s="155">
        <v>-17</v>
      </c>
      <c r="X531" s="157">
        <v>0</v>
      </c>
      <c r="Y531" s="155">
        <v>6</v>
      </c>
      <c r="Z531" s="157">
        <v>2</v>
      </c>
      <c r="AA531" s="158">
        <v>7.5</v>
      </c>
      <c r="AB531" s="154">
        <v>33.799999999999997</v>
      </c>
      <c r="AC531" s="157">
        <v>14</v>
      </c>
      <c r="AD531" s="162">
        <v>14</v>
      </c>
      <c r="AE531" s="163">
        <v>11.9</v>
      </c>
      <c r="AF531" s="164">
        <v>11.9</v>
      </c>
      <c r="AG531" s="253">
        <v>206</v>
      </c>
      <c r="AH531" s="165">
        <v>6.6669999999999998</v>
      </c>
      <c r="AI531" s="164">
        <v>6.6669999999999998</v>
      </c>
      <c r="AJ531" s="254">
        <v>483</v>
      </c>
      <c r="AK531" s="166">
        <v>9.2835000000000001</v>
      </c>
    </row>
    <row r="532" spans="1:37" ht="16.5" customHeight="1" thickBot="1" x14ac:dyDescent="0.35">
      <c r="A532" s="190" t="s">
        <v>216</v>
      </c>
      <c r="B532" s="252">
        <v>22110151</v>
      </c>
      <c r="C532" s="236" t="s">
        <v>1211</v>
      </c>
      <c r="D532" s="236" t="s">
        <v>32</v>
      </c>
      <c r="E532" s="155">
        <v>13</v>
      </c>
      <c r="F532" s="156">
        <v>16</v>
      </c>
      <c r="G532" s="157">
        <v>10</v>
      </c>
      <c r="H532" s="158">
        <v>10</v>
      </c>
      <c r="I532" s="155">
        <v>3.21</v>
      </c>
      <c r="J532" s="157">
        <v>17</v>
      </c>
      <c r="K532" s="155">
        <v>7.08</v>
      </c>
      <c r="L532" s="157">
        <v>9</v>
      </c>
      <c r="M532" s="158">
        <v>13</v>
      </c>
      <c r="N532" s="155">
        <v>58</v>
      </c>
      <c r="O532" s="159">
        <v>79</v>
      </c>
      <c r="P532" s="160">
        <v>0.73417721518987344</v>
      </c>
      <c r="Q532" s="157">
        <v>4</v>
      </c>
      <c r="R532" s="155">
        <v>41</v>
      </c>
      <c r="S532" s="157">
        <v>3.5</v>
      </c>
      <c r="T532" s="158">
        <v>7.5</v>
      </c>
      <c r="U532" s="161">
        <v>27.3</v>
      </c>
      <c r="V532" s="157">
        <v>4.25</v>
      </c>
      <c r="W532" s="155">
        <v>0</v>
      </c>
      <c r="X532" s="157">
        <v>2.5</v>
      </c>
      <c r="Y532" s="155">
        <v>9</v>
      </c>
      <c r="Z532" s="157">
        <v>0.5</v>
      </c>
      <c r="AA532" s="158">
        <v>7.25</v>
      </c>
      <c r="AB532" s="154">
        <v>44.29</v>
      </c>
      <c r="AC532" s="157">
        <v>8</v>
      </c>
      <c r="AD532" s="162">
        <v>8</v>
      </c>
      <c r="AE532" s="163">
        <v>9.15</v>
      </c>
      <c r="AF532" s="164">
        <v>9.15</v>
      </c>
      <c r="AG532" s="253">
        <v>503</v>
      </c>
      <c r="AH532" s="165">
        <v>8</v>
      </c>
      <c r="AI532" s="164">
        <v>8</v>
      </c>
      <c r="AJ532" s="254">
        <v>331</v>
      </c>
      <c r="AK532" s="166">
        <v>8.5749999999999993</v>
      </c>
    </row>
    <row r="533" spans="1:37" ht="16.5" customHeight="1" thickBot="1" x14ac:dyDescent="0.35">
      <c r="A533" s="190" t="s">
        <v>53</v>
      </c>
      <c r="B533" s="252">
        <v>22110172</v>
      </c>
      <c r="C533" s="245" t="s">
        <v>639</v>
      </c>
      <c r="D533" s="245" t="s">
        <v>640</v>
      </c>
      <c r="E533" s="155">
        <v>12</v>
      </c>
      <c r="F533" s="156">
        <v>15.5</v>
      </c>
      <c r="G533" s="157">
        <v>12</v>
      </c>
      <c r="H533" s="158">
        <v>12</v>
      </c>
      <c r="I533" s="155">
        <v>3.52</v>
      </c>
      <c r="J533" s="157">
        <v>16</v>
      </c>
      <c r="K533" s="155">
        <v>7.83</v>
      </c>
      <c r="L533" s="157">
        <v>10</v>
      </c>
      <c r="M533" s="158">
        <v>13</v>
      </c>
      <c r="N533" s="155">
        <v>46</v>
      </c>
      <c r="O533" s="159">
        <v>69</v>
      </c>
      <c r="P533" s="160">
        <v>0.66666666666666663</v>
      </c>
      <c r="Q533" s="157">
        <v>6</v>
      </c>
      <c r="R533" s="155">
        <v>33.1</v>
      </c>
      <c r="S533" s="157">
        <v>5.5</v>
      </c>
      <c r="T533" s="158">
        <v>11.5</v>
      </c>
      <c r="U533" s="161">
        <v>25.4</v>
      </c>
      <c r="V533" s="157">
        <v>6.25</v>
      </c>
      <c r="W533" s="155">
        <v>7</v>
      </c>
      <c r="X533" s="157">
        <v>3.75</v>
      </c>
      <c r="Y533" s="155">
        <v>8</v>
      </c>
      <c r="Z533" s="157">
        <v>1</v>
      </c>
      <c r="AA533" s="158">
        <v>11</v>
      </c>
      <c r="AB533" s="154">
        <v>44.06</v>
      </c>
      <c r="AC533" s="157">
        <v>11</v>
      </c>
      <c r="AD533" s="162">
        <v>11</v>
      </c>
      <c r="AE533" s="163">
        <v>11.7</v>
      </c>
      <c r="AF533" s="164">
        <v>11.7</v>
      </c>
      <c r="AG533" s="253">
        <v>233</v>
      </c>
      <c r="AH533" s="165">
        <v>10.222</v>
      </c>
      <c r="AI533" s="164">
        <v>10.222</v>
      </c>
      <c r="AJ533" s="254">
        <v>123</v>
      </c>
      <c r="AK533" s="166">
        <v>10.960999999999999</v>
      </c>
    </row>
    <row r="534" spans="1:37" ht="16.5" customHeight="1" thickBot="1" x14ac:dyDescent="0.35">
      <c r="A534" s="190" t="s">
        <v>216</v>
      </c>
      <c r="B534" s="252">
        <v>22110212</v>
      </c>
      <c r="C534" s="234" t="s">
        <v>490</v>
      </c>
      <c r="D534" s="234" t="s">
        <v>485</v>
      </c>
      <c r="E534" s="155">
        <v>16</v>
      </c>
      <c r="F534" s="156">
        <v>17.5</v>
      </c>
      <c r="G534" s="157">
        <v>13</v>
      </c>
      <c r="H534" s="158">
        <v>13</v>
      </c>
      <c r="I534" s="155">
        <v>3.13</v>
      </c>
      <c r="J534" s="157">
        <v>18</v>
      </c>
      <c r="K534" s="155">
        <v>6.74</v>
      </c>
      <c r="L534" s="157">
        <v>12</v>
      </c>
      <c r="M534" s="158">
        <v>15</v>
      </c>
      <c r="N534" s="155">
        <v>58</v>
      </c>
      <c r="O534" s="159">
        <v>78</v>
      </c>
      <c r="P534" s="160">
        <v>0.74358974358974361</v>
      </c>
      <c r="Q534" s="157">
        <v>4</v>
      </c>
      <c r="R534" s="155">
        <v>37.200000000000003</v>
      </c>
      <c r="S534" s="157">
        <v>2.5</v>
      </c>
      <c r="T534" s="158">
        <v>6.5</v>
      </c>
      <c r="U534" s="161">
        <v>25.2</v>
      </c>
      <c r="V534" s="157">
        <v>5.25</v>
      </c>
      <c r="W534" s="155">
        <v>-12</v>
      </c>
      <c r="X534" s="157">
        <v>0.5</v>
      </c>
      <c r="Y534" s="155">
        <v>3</v>
      </c>
      <c r="Z534" s="157">
        <v>3.5</v>
      </c>
      <c r="AA534" s="158">
        <v>9.25</v>
      </c>
      <c r="AB534" s="154">
        <v>41.78</v>
      </c>
      <c r="AC534" s="157">
        <v>9</v>
      </c>
      <c r="AD534" s="162">
        <v>9</v>
      </c>
      <c r="AE534" s="163">
        <v>10.55</v>
      </c>
      <c r="AF534" s="164">
        <v>10.55</v>
      </c>
      <c r="AG534" s="253">
        <v>373</v>
      </c>
      <c r="AH534" s="165">
        <v>5.3330000000000002</v>
      </c>
      <c r="AI534" s="164">
        <v>5.3330000000000002</v>
      </c>
      <c r="AJ534" s="254">
        <v>568</v>
      </c>
      <c r="AK534" s="166">
        <v>7.9415000000000004</v>
      </c>
    </row>
    <row r="535" spans="1:37" ht="16.5" customHeight="1" thickBot="1" x14ac:dyDescent="0.35">
      <c r="A535" s="190" t="s">
        <v>216</v>
      </c>
      <c r="B535" s="252">
        <v>22110242</v>
      </c>
      <c r="C535" s="231" t="s">
        <v>422</v>
      </c>
      <c r="D535" s="231" t="s">
        <v>31</v>
      </c>
      <c r="E535" s="155">
        <v>16</v>
      </c>
      <c r="F535" s="156">
        <v>17.5</v>
      </c>
      <c r="G535" s="157">
        <v>13</v>
      </c>
      <c r="H535" s="158">
        <v>13</v>
      </c>
      <c r="I535" s="155">
        <v>3.46</v>
      </c>
      <c r="J535" s="157">
        <v>13</v>
      </c>
      <c r="K535" s="155">
        <v>7.63</v>
      </c>
      <c r="L535" s="157">
        <v>5</v>
      </c>
      <c r="M535" s="158">
        <v>9</v>
      </c>
      <c r="N535" s="155">
        <v>55</v>
      </c>
      <c r="O535" s="159">
        <v>66</v>
      </c>
      <c r="P535" s="160">
        <v>0.83333333333333337</v>
      </c>
      <c r="Q535" s="157">
        <v>4.5</v>
      </c>
      <c r="R535" s="155">
        <v>35.5</v>
      </c>
      <c r="S535" s="157">
        <v>2</v>
      </c>
      <c r="T535" s="158">
        <v>6.5</v>
      </c>
      <c r="U535" s="161">
        <v>28.54</v>
      </c>
      <c r="V535" s="157">
        <v>3.5</v>
      </c>
      <c r="W535" s="155">
        <v>-9</v>
      </c>
      <c r="X535" s="157">
        <v>1</v>
      </c>
      <c r="Y535" s="155">
        <v>9</v>
      </c>
      <c r="Z535" s="157">
        <v>0.5</v>
      </c>
      <c r="AA535" s="158">
        <v>5</v>
      </c>
      <c r="AB535" s="154">
        <v>49.02</v>
      </c>
      <c r="AC535" s="157">
        <v>6</v>
      </c>
      <c r="AD535" s="162">
        <v>6</v>
      </c>
      <c r="AE535" s="163">
        <v>7.9</v>
      </c>
      <c r="AF535" s="164">
        <v>7.9</v>
      </c>
      <c r="AG535" s="253">
        <v>563</v>
      </c>
      <c r="AH535" s="165">
        <v>7.1109999999999998</v>
      </c>
      <c r="AI535" s="164">
        <v>7.1109999999999998</v>
      </c>
      <c r="AJ535" s="254">
        <v>430</v>
      </c>
      <c r="AK535" s="166">
        <v>7.5054999999999996</v>
      </c>
    </row>
    <row r="536" spans="1:37" ht="16.5" customHeight="1" thickBot="1" x14ac:dyDescent="0.35">
      <c r="A536" s="190" t="s">
        <v>216</v>
      </c>
      <c r="B536" s="252">
        <v>22110278</v>
      </c>
      <c r="C536" s="230" t="s">
        <v>606</v>
      </c>
      <c r="D536" s="230" t="s">
        <v>80</v>
      </c>
      <c r="E536" s="155" t="s">
        <v>157</v>
      </c>
      <c r="F536" s="156" t="s">
        <v>157</v>
      </c>
      <c r="G536" s="157">
        <v>0</v>
      </c>
      <c r="H536" s="158">
        <v>0</v>
      </c>
      <c r="I536" s="155" t="s">
        <v>157</v>
      </c>
      <c r="J536" s="157">
        <v>0</v>
      </c>
      <c r="K536" s="155" t="s">
        <v>157</v>
      </c>
      <c r="L536" s="157">
        <v>0</v>
      </c>
      <c r="M536" s="158">
        <v>0</v>
      </c>
      <c r="N536" s="155" t="s">
        <v>157</v>
      </c>
      <c r="O536" s="159" t="s">
        <v>157</v>
      </c>
      <c r="P536" s="160" t="s">
        <v>480</v>
      </c>
      <c r="Q536" s="157">
        <v>0</v>
      </c>
      <c r="R536" s="155" t="s">
        <v>157</v>
      </c>
      <c r="S536" s="157">
        <v>0</v>
      </c>
      <c r="T536" s="158">
        <v>0</v>
      </c>
      <c r="U536" s="161" t="s">
        <v>157</v>
      </c>
      <c r="V536" s="157">
        <v>0</v>
      </c>
      <c r="W536" s="155" t="s">
        <v>157</v>
      </c>
      <c r="X536" s="157">
        <v>0</v>
      </c>
      <c r="Y536" s="155" t="s">
        <v>157</v>
      </c>
      <c r="Z536" s="157">
        <v>0</v>
      </c>
      <c r="AA536" s="158">
        <v>0</v>
      </c>
      <c r="AB536" s="154" t="s">
        <v>157</v>
      </c>
      <c r="AC536" s="157">
        <v>0</v>
      </c>
      <c r="AD536" s="162">
        <v>0</v>
      </c>
      <c r="AE536" s="163">
        <v>0</v>
      </c>
      <c r="AF536" s="164">
        <v>0</v>
      </c>
      <c r="AG536" s="253">
        <v>621</v>
      </c>
      <c r="AH536" s="165" t="s">
        <v>157</v>
      </c>
      <c r="AI536" s="164" t="s">
        <v>157</v>
      </c>
      <c r="AJ536" s="254">
        <v>599</v>
      </c>
      <c r="AK536" s="166" t="s">
        <v>481</v>
      </c>
    </row>
    <row r="537" spans="1:37" ht="16.5" customHeight="1" thickBot="1" x14ac:dyDescent="0.35">
      <c r="A537" s="190" t="s">
        <v>216</v>
      </c>
      <c r="B537" s="252">
        <v>22110279</v>
      </c>
      <c r="C537" s="231" t="s">
        <v>1058</v>
      </c>
      <c r="D537" s="231" t="s">
        <v>146</v>
      </c>
      <c r="E537" s="155">
        <v>17</v>
      </c>
      <c r="F537" s="156">
        <v>18</v>
      </c>
      <c r="G537" s="157">
        <v>14</v>
      </c>
      <c r="H537" s="158">
        <v>14</v>
      </c>
      <c r="I537" s="155">
        <v>2.98</v>
      </c>
      <c r="J537" s="157">
        <v>20</v>
      </c>
      <c r="K537" s="155">
        <v>6.65</v>
      </c>
      <c r="L537" s="157">
        <v>12</v>
      </c>
      <c r="M537" s="158">
        <v>16</v>
      </c>
      <c r="N537" s="155">
        <v>51</v>
      </c>
      <c r="O537" s="159">
        <v>57</v>
      </c>
      <c r="P537" s="160">
        <v>0.89473684210526316</v>
      </c>
      <c r="Q537" s="157">
        <v>4.5</v>
      </c>
      <c r="R537" s="155">
        <v>48.7</v>
      </c>
      <c r="S537" s="157">
        <v>5</v>
      </c>
      <c r="T537" s="158">
        <v>9.5</v>
      </c>
      <c r="U537" s="176">
        <v>27.2</v>
      </c>
      <c r="V537" s="157">
        <v>4.25</v>
      </c>
      <c r="W537" s="155">
        <v>-1</v>
      </c>
      <c r="X537" s="157">
        <v>2.25</v>
      </c>
      <c r="Y537" s="155">
        <v>5</v>
      </c>
      <c r="Z537" s="157">
        <v>2.5</v>
      </c>
      <c r="AA537" s="158">
        <v>9</v>
      </c>
      <c r="AB537" s="154" t="s">
        <v>215</v>
      </c>
      <c r="AC537" s="157" t="s">
        <v>215</v>
      </c>
      <c r="AD537" s="162" t="s">
        <v>215</v>
      </c>
      <c r="AE537" s="163">
        <v>12.125</v>
      </c>
      <c r="AF537" s="164">
        <v>12.125</v>
      </c>
      <c r="AG537" s="253">
        <v>179</v>
      </c>
      <c r="AH537" s="165">
        <v>7.556</v>
      </c>
      <c r="AI537" s="164">
        <v>7.556</v>
      </c>
      <c r="AJ537" s="254">
        <v>384</v>
      </c>
      <c r="AK537" s="166">
        <v>9.8405000000000005</v>
      </c>
    </row>
    <row r="538" spans="1:37" ht="16.5" customHeight="1" thickBot="1" x14ac:dyDescent="0.35">
      <c r="A538" s="190" t="s">
        <v>216</v>
      </c>
      <c r="B538" s="252">
        <v>22110337</v>
      </c>
      <c r="C538" s="236" t="s">
        <v>831</v>
      </c>
      <c r="D538" s="236" t="s">
        <v>715</v>
      </c>
      <c r="E538" s="155">
        <v>15</v>
      </c>
      <c r="F538" s="156">
        <v>17</v>
      </c>
      <c r="G538" s="157">
        <v>12</v>
      </c>
      <c r="H538" s="158">
        <v>12</v>
      </c>
      <c r="I538" s="155">
        <v>3.54</v>
      </c>
      <c r="J538" s="157">
        <v>11</v>
      </c>
      <c r="K538" s="155">
        <v>7.01</v>
      </c>
      <c r="L538" s="157">
        <v>10</v>
      </c>
      <c r="M538" s="158">
        <v>10.5</v>
      </c>
      <c r="N538" s="155">
        <v>67</v>
      </c>
      <c r="O538" s="159" t="s">
        <v>157</v>
      </c>
      <c r="P538" s="160" t="s">
        <v>480</v>
      </c>
      <c r="Q538" s="157">
        <v>0</v>
      </c>
      <c r="R538" s="155">
        <v>39.799999999999997</v>
      </c>
      <c r="S538" s="157">
        <v>3</v>
      </c>
      <c r="T538" s="158">
        <v>3</v>
      </c>
      <c r="U538" s="161">
        <v>26.48</v>
      </c>
      <c r="V538" s="157">
        <v>4.75</v>
      </c>
      <c r="W538" s="155">
        <v>-24</v>
      </c>
      <c r="X538" s="157">
        <v>0</v>
      </c>
      <c r="Y538" s="155">
        <v>10</v>
      </c>
      <c r="Z538" s="157">
        <v>0</v>
      </c>
      <c r="AA538" s="158">
        <v>4.75</v>
      </c>
      <c r="AB538" s="154" t="s">
        <v>157</v>
      </c>
      <c r="AC538" s="157">
        <v>0</v>
      </c>
      <c r="AD538" s="162">
        <v>0</v>
      </c>
      <c r="AE538" s="163">
        <v>6.05</v>
      </c>
      <c r="AF538" s="164">
        <v>6.05</v>
      </c>
      <c r="AG538" s="253">
        <v>608</v>
      </c>
      <c r="AH538" s="165">
        <v>7.556</v>
      </c>
      <c r="AI538" s="164">
        <v>7.556</v>
      </c>
      <c r="AJ538" s="254">
        <v>384</v>
      </c>
      <c r="AK538" s="166">
        <v>6.8029999999999999</v>
      </c>
    </row>
    <row r="539" spans="1:37" ht="16.5" customHeight="1" thickBot="1" x14ac:dyDescent="0.35">
      <c r="A539" s="190" t="s">
        <v>216</v>
      </c>
      <c r="B539" s="252">
        <v>22110341</v>
      </c>
      <c r="C539" s="234" t="s">
        <v>1086</v>
      </c>
      <c r="D539" s="234" t="s">
        <v>1087</v>
      </c>
      <c r="E539" s="155">
        <v>16</v>
      </c>
      <c r="F539" s="156">
        <v>17.5</v>
      </c>
      <c r="G539" s="157">
        <v>13</v>
      </c>
      <c r="H539" s="158">
        <v>13</v>
      </c>
      <c r="I539" s="155" t="s">
        <v>157</v>
      </c>
      <c r="J539" s="157">
        <v>0</v>
      </c>
      <c r="K539" s="155" t="s">
        <v>157</v>
      </c>
      <c r="L539" s="157">
        <v>0</v>
      </c>
      <c r="M539" s="158">
        <v>0</v>
      </c>
      <c r="N539" s="155" t="s">
        <v>157</v>
      </c>
      <c r="O539" s="159" t="s">
        <v>157</v>
      </c>
      <c r="P539" s="160" t="s">
        <v>480</v>
      </c>
      <c r="Q539" s="157">
        <v>0</v>
      </c>
      <c r="R539" s="155">
        <v>0</v>
      </c>
      <c r="S539" s="157">
        <v>0</v>
      </c>
      <c r="T539" s="158">
        <v>0</v>
      </c>
      <c r="U539" s="161" t="s">
        <v>157</v>
      </c>
      <c r="V539" s="157">
        <v>0</v>
      </c>
      <c r="W539" s="155" t="s">
        <v>157</v>
      </c>
      <c r="X539" s="157">
        <v>0</v>
      </c>
      <c r="Y539" s="155" t="s">
        <v>157</v>
      </c>
      <c r="Z539" s="157">
        <v>0</v>
      </c>
      <c r="AA539" s="158">
        <v>0</v>
      </c>
      <c r="AB539" s="154" t="s">
        <v>157</v>
      </c>
      <c r="AC539" s="157">
        <v>0</v>
      </c>
      <c r="AD539" s="162">
        <v>0</v>
      </c>
      <c r="AE539" s="163">
        <v>2.6</v>
      </c>
      <c r="AF539" s="164">
        <v>2.6</v>
      </c>
      <c r="AG539" s="253">
        <v>620</v>
      </c>
      <c r="AH539" s="165" t="s">
        <v>157</v>
      </c>
      <c r="AI539" s="164" t="s">
        <v>157</v>
      </c>
      <c r="AJ539" s="254">
        <v>599</v>
      </c>
      <c r="AK539" s="166" t="s">
        <v>481</v>
      </c>
    </row>
    <row r="540" spans="1:37" ht="16.5" customHeight="1" thickBot="1" x14ac:dyDescent="0.35">
      <c r="A540" s="190" t="s">
        <v>216</v>
      </c>
      <c r="B540" s="252">
        <v>22110343</v>
      </c>
      <c r="C540" s="230" t="s">
        <v>946</v>
      </c>
      <c r="D540" s="230" t="s">
        <v>947</v>
      </c>
      <c r="E540" s="155">
        <v>17</v>
      </c>
      <c r="F540" s="156">
        <v>18</v>
      </c>
      <c r="G540" s="157">
        <v>14</v>
      </c>
      <c r="H540" s="158">
        <v>14</v>
      </c>
      <c r="I540" s="155">
        <v>3.26</v>
      </c>
      <c r="J540" s="157">
        <v>16</v>
      </c>
      <c r="K540" s="155">
        <v>6.97</v>
      </c>
      <c r="L540" s="157">
        <v>10</v>
      </c>
      <c r="M540" s="158">
        <v>13</v>
      </c>
      <c r="N540" s="155">
        <v>52</v>
      </c>
      <c r="O540" s="159">
        <v>77</v>
      </c>
      <c r="P540" s="160">
        <v>0.67532467532467533</v>
      </c>
      <c r="Q540" s="157">
        <v>3.5</v>
      </c>
      <c r="R540" s="155">
        <v>34.700000000000003</v>
      </c>
      <c r="S540" s="157">
        <v>1.5</v>
      </c>
      <c r="T540" s="158">
        <v>5</v>
      </c>
      <c r="U540" s="161">
        <v>24.65</v>
      </c>
      <c r="V540" s="157">
        <v>5.5</v>
      </c>
      <c r="W540" s="155">
        <v>2</v>
      </c>
      <c r="X540" s="157">
        <v>3</v>
      </c>
      <c r="Y540" s="155">
        <v>10</v>
      </c>
      <c r="Z540" s="157">
        <v>0</v>
      </c>
      <c r="AA540" s="158">
        <v>8.5</v>
      </c>
      <c r="AB540" s="154">
        <v>40.28</v>
      </c>
      <c r="AC540" s="157">
        <v>10</v>
      </c>
      <c r="AD540" s="162">
        <v>10</v>
      </c>
      <c r="AE540" s="163">
        <v>10.1</v>
      </c>
      <c r="AF540" s="164">
        <v>10.1</v>
      </c>
      <c r="AG540" s="253">
        <v>419</v>
      </c>
      <c r="AH540" s="165">
        <v>7.1109999999999998</v>
      </c>
      <c r="AI540" s="164">
        <v>7.1109999999999998</v>
      </c>
      <c r="AJ540" s="254">
        <v>430</v>
      </c>
      <c r="AK540" s="166">
        <v>8.6054999999999993</v>
      </c>
    </row>
    <row r="541" spans="1:37" ht="16.5" customHeight="1" thickBot="1" x14ac:dyDescent="0.35">
      <c r="A541" s="190" t="s">
        <v>216</v>
      </c>
      <c r="B541" s="252">
        <v>22110358</v>
      </c>
      <c r="C541" s="233" t="s">
        <v>1170</v>
      </c>
      <c r="D541" s="233" t="s">
        <v>1171</v>
      </c>
      <c r="E541" s="155">
        <v>15</v>
      </c>
      <c r="F541" s="156">
        <v>17</v>
      </c>
      <c r="G541" s="157">
        <v>12</v>
      </c>
      <c r="H541" s="158">
        <v>12</v>
      </c>
      <c r="I541" s="155">
        <v>3.11</v>
      </c>
      <c r="J541" s="157">
        <v>18</v>
      </c>
      <c r="K541" s="155">
        <v>6.62</v>
      </c>
      <c r="L541" s="157">
        <v>12</v>
      </c>
      <c r="M541" s="158">
        <v>15</v>
      </c>
      <c r="N541" s="155">
        <v>41</v>
      </c>
      <c r="O541" s="159">
        <v>59</v>
      </c>
      <c r="P541" s="160">
        <v>0.69491525423728817</v>
      </c>
      <c r="Q541" s="157">
        <v>3.5</v>
      </c>
      <c r="R541" s="155">
        <v>47</v>
      </c>
      <c r="S541" s="157">
        <v>5</v>
      </c>
      <c r="T541" s="158">
        <v>8.5</v>
      </c>
      <c r="U541" s="161">
        <v>25.5</v>
      </c>
      <c r="V541" s="157">
        <v>5</v>
      </c>
      <c r="W541" s="155">
        <v>-37</v>
      </c>
      <c r="X541" s="157">
        <v>0</v>
      </c>
      <c r="Y541" s="155">
        <v>8</v>
      </c>
      <c r="Z541" s="157">
        <v>1</v>
      </c>
      <c r="AA541" s="158">
        <v>6</v>
      </c>
      <c r="AB541" s="154">
        <v>47.44</v>
      </c>
      <c r="AC541" s="157">
        <v>6</v>
      </c>
      <c r="AD541" s="162">
        <v>6</v>
      </c>
      <c r="AE541" s="163">
        <v>9.5</v>
      </c>
      <c r="AF541" s="164">
        <v>9.5</v>
      </c>
      <c r="AG541" s="253">
        <v>476</v>
      </c>
      <c r="AH541" s="165" t="s">
        <v>157</v>
      </c>
      <c r="AI541" s="164" t="s">
        <v>157</v>
      </c>
      <c r="AJ541" s="254">
        <v>599</v>
      </c>
      <c r="AK541" s="166" t="s">
        <v>481</v>
      </c>
    </row>
    <row r="542" spans="1:37" ht="16.5" customHeight="1" thickBot="1" x14ac:dyDescent="0.35">
      <c r="A542" s="190" t="s">
        <v>216</v>
      </c>
      <c r="B542" s="252">
        <v>22110402</v>
      </c>
      <c r="C542" s="234" t="s">
        <v>650</v>
      </c>
      <c r="D542" s="234" t="s">
        <v>507</v>
      </c>
      <c r="E542" s="155">
        <v>22</v>
      </c>
      <c r="F542" s="156">
        <v>20.5</v>
      </c>
      <c r="G542" s="157">
        <v>19</v>
      </c>
      <c r="H542" s="158">
        <v>19</v>
      </c>
      <c r="I542" s="155">
        <v>3.28</v>
      </c>
      <c r="J542" s="157">
        <v>16</v>
      </c>
      <c r="K542" s="155">
        <v>6.91</v>
      </c>
      <c r="L542" s="157">
        <v>10</v>
      </c>
      <c r="M542" s="158">
        <v>13</v>
      </c>
      <c r="N542" s="155">
        <v>58</v>
      </c>
      <c r="O542" s="159">
        <v>63</v>
      </c>
      <c r="P542" s="160">
        <v>0.92063492063492058</v>
      </c>
      <c r="Q542" s="157">
        <v>5</v>
      </c>
      <c r="R542" s="155">
        <v>42.7</v>
      </c>
      <c r="S542" s="157">
        <v>3.5</v>
      </c>
      <c r="T542" s="158">
        <v>8.5</v>
      </c>
      <c r="U542" s="161">
        <v>24.15</v>
      </c>
      <c r="V542" s="157">
        <v>5.75</v>
      </c>
      <c r="W542" s="155">
        <v>9</v>
      </c>
      <c r="X542" s="157">
        <v>4</v>
      </c>
      <c r="Y542" s="155">
        <v>2</v>
      </c>
      <c r="Z542" s="157">
        <v>4</v>
      </c>
      <c r="AA542" s="158">
        <v>13.75</v>
      </c>
      <c r="AB542" s="154">
        <v>43.33</v>
      </c>
      <c r="AC542" s="157">
        <v>8</v>
      </c>
      <c r="AD542" s="162">
        <v>8</v>
      </c>
      <c r="AE542" s="163">
        <v>12.45</v>
      </c>
      <c r="AF542" s="164">
        <v>12.45</v>
      </c>
      <c r="AG542" s="253">
        <v>135</v>
      </c>
      <c r="AH542" s="165">
        <v>10.222</v>
      </c>
      <c r="AI542" s="164">
        <v>10.222</v>
      </c>
      <c r="AJ542" s="254">
        <v>123</v>
      </c>
      <c r="AK542" s="166">
        <v>11.335999999999999</v>
      </c>
    </row>
    <row r="543" spans="1:37" ht="16.5" customHeight="1" thickBot="1" x14ac:dyDescent="0.35">
      <c r="A543" s="190" t="s">
        <v>216</v>
      </c>
      <c r="B543" s="252">
        <v>22110444</v>
      </c>
      <c r="C543" s="232" t="s">
        <v>833</v>
      </c>
      <c r="D543" s="232" t="s">
        <v>183</v>
      </c>
      <c r="E543" s="155">
        <v>17</v>
      </c>
      <c r="F543" s="156">
        <v>18</v>
      </c>
      <c r="G543" s="157">
        <v>14</v>
      </c>
      <c r="H543" s="158">
        <v>14</v>
      </c>
      <c r="I543" s="155">
        <v>3.77</v>
      </c>
      <c r="J543" s="157">
        <v>7</v>
      </c>
      <c r="K543" s="155">
        <v>7.72</v>
      </c>
      <c r="L543" s="157">
        <v>5</v>
      </c>
      <c r="M543" s="158">
        <v>6</v>
      </c>
      <c r="N543" s="155">
        <v>58</v>
      </c>
      <c r="O543" s="159">
        <v>75</v>
      </c>
      <c r="P543" s="160">
        <v>0.77333333333333332</v>
      </c>
      <c r="Q543" s="157">
        <v>4</v>
      </c>
      <c r="R543" s="155">
        <v>48</v>
      </c>
      <c r="S543" s="157">
        <v>5</v>
      </c>
      <c r="T543" s="158">
        <v>9</v>
      </c>
      <c r="U543" s="161">
        <v>25.5</v>
      </c>
      <c r="V543" s="157">
        <v>5</v>
      </c>
      <c r="W543" s="155">
        <v>2</v>
      </c>
      <c r="X543" s="157">
        <v>3</v>
      </c>
      <c r="Y543" s="155">
        <v>2</v>
      </c>
      <c r="Z543" s="157">
        <v>4</v>
      </c>
      <c r="AA543" s="158">
        <v>12</v>
      </c>
      <c r="AB543" s="154">
        <v>31.41</v>
      </c>
      <c r="AC543" s="157">
        <v>16</v>
      </c>
      <c r="AD543" s="162">
        <v>16</v>
      </c>
      <c r="AE543" s="163">
        <v>11.4</v>
      </c>
      <c r="AF543" s="164">
        <v>11.4</v>
      </c>
      <c r="AG543" s="253">
        <v>270</v>
      </c>
      <c r="AH543" s="165">
        <v>10.222</v>
      </c>
      <c r="AI543" s="164">
        <v>10.222</v>
      </c>
      <c r="AJ543" s="254">
        <v>123</v>
      </c>
      <c r="AK543" s="166">
        <v>10.811</v>
      </c>
    </row>
    <row r="544" spans="1:37" ht="16.5" customHeight="1" thickBot="1" x14ac:dyDescent="0.35">
      <c r="A544" s="190" t="s">
        <v>216</v>
      </c>
      <c r="B544" s="252">
        <v>22110450</v>
      </c>
      <c r="C544" s="230" t="s">
        <v>35</v>
      </c>
      <c r="D544" s="230" t="s">
        <v>1097</v>
      </c>
      <c r="E544" s="155">
        <v>20</v>
      </c>
      <c r="F544" s="156">
        <v>19.5</v>
      </c>
      <c r="G544" s="157">
        <v>17</v>
      </c>
      <c r="H544" s="158">
        <v>17</v>
      </c>
      <c r="I544" s="155">
        <v>3.21</v>
      </c>
      <c r="J544" s="157">
        <v>17</v>
      </c>
      <c r="K544" s="155">
        <v>6.74</v>
      </c>
      <c r="L544" s="157">
        <v>12</v>
      </c>
      <c r="M544" s="158">
        <v>14.5</v>
      </c>
      <c r="N544" s="155">
        <v>99</v>
      </c>
      <c r="O544" s="159">
        <v>75</v>
      </c>
      <c r="P544" s="160">
        <v>1.32</v>
      </c>
      <c r="Q544" s="157">
        <v>7</v>
      </c>
      <c r="R544" s="155">
        <v>46.2</v>
      </c>
      <c r="S544" s="157">
        <v>4.5</v>
      </c>
      <c r="T544" s="158">
        <v>11.5</v>
      </c>
      <c r="U544" s="161">
        <v>28.16</v>
      </c>
      <c r="V544" s="157">
        <v>3.75</v>
      </c>
      <c r="W544" s="155">
        <v>0</v>
      </c>
      <c r="X544" s="157">
        <v>2.5</v>
      </c>
      <c r="Y544" s="155">
        <v>8</v>
      </c>
      <c r="Z544" s="157">
        <v>1</v>
      </c>
      <c r="AA544" s="158">
        <v>7.25</v>
      </c>
      <c r="AB544" s="154">
        <v>35.1</v>
      </c>
      <c r="AC544" s="157">
        <v>13</v>
      </c>
      <c r="AD544" s="162">
        <v>13</v>
      </c>
      <c r="AE544" s="163">
        <v>12.65</v>
      </c>
      <c r="AF544" s="164">
        <v>12.65</v>
      </c>
      <c r="AG544" s="253">
        <v>109</v>
      </c>
      <c r="AH544" s="165">
        <v>8</v>
      </c>
      <c r="AI544" s="164">
        <v>8</v>
      </c>
      <c r="AJ544" s="254">
        <v>331</v>
      </c>
      <c r="AK544" s="166">
        <v>10.324999999999999</v>
      </c>
    </row>
    <row r="545" spans="1:37" ht="16.5" customHeight="1" thickBot="1" x14ac:dyDescent="0.35">
      <c r="A545" s="190" t="s">
        <v>216</v>
      </c>
      <c r="B545" s="252">
        <v>22110453</v>
      </c>
      <c r="C545" s="236" t="s">
        <v>1134</v>
      </c>
      <c r="D545" s="236" t="s">
        <v>1135</v>
      </c>
      <c r="E545" s="155">
        <v>19</v>
      </c>
      <c r="F545" s="156">
        <v>19</v>
      </c>
      <c r="G545" s="157">
        <v>16</v>
      </c>
      <c r="H545" s="158">
        <v>16</v>
      </c>
      <c r="I545" s="155">
        <v>3.18</v>
      </c>
      <c r="J545" s="157">
        <v>17</v>
      </c>
      <c r="K545" s="155">
        <v>6.94</v>
      </c>
      <c r="L545" s="157">
        <v>10</v>
      </c>
      <c r="M545" s="158">
        <v>13.5</v>
      </c>
      <c r="N545" s="155">
        <v>70</v>
      </c>
      <c r="O545" s="159">
        <v>85</v>
      </c>
      <c r="P545" s="160">
        <v>0.82352941176470584</v>
      </c>
      <c r="Q545" s="157">
        <v>4.5</v>
      </c>
      <c r="R545" s="155">
        <v>52</v>
      </c>
      <c r="S545" s="157">
        <v>6</v>
      </c>
      <c r="T545" s="158">
        <v>10.5</v>
      </c>
      <c r="U545" s="161">
        <v>25.1</v>
      </c>
      <c r="V545" s="157">
        <v>5.25</v>
      </c>
      <c r="W545" s="155">
        <v>-15</v>
      </c>
      <c r="X545" s="157">
        <v>0.25</v>
      </c>
      <c r="Y545" s="155">
        <v>10</v>
      </c>
      <c r="Z545" s="157">
        <v>0</v>
      </c>
      <c r="AA545" s="158">
        <v>5.5</v>
      </c>
      <c r="AB545" s="154">
        <v>58.97</v>
      </c>
      <c r="AC545" s="157">
        <v>2</v>
      </c>
      <c r="AD545" s="162">
        <v>2</v>
      </c>
      <c r="AE545" s="163">
        <v>9.5</v>
      </c>
      <c r="AF545" s="164">
        <v>9.5</v>
      </c>
      <c r="AG545" s="253">
        <v>476</v>
      </c>
      <c r="AH545" s="165">
        <v>7.556</v>
      </c>
      <c r="AI545" s="164">
        <v>7.556</v>
      </c>
      <c r="AJ545" s="254">
        <v>384</v>
      </c>
      <c r="AK545" s="166">
        <v>8.5280000000000005</v>
      </c>
    </row>
    <row r="546" spans="1:37" ht="16.5" customHeight="1" thickBot="1" x14ac:dyDescent="0.35">
      <c r="A546" s="190" t="s">
        <v>216</v>
      </c>
      <c r="B546" s="252">
        <v>22110487</v>
      </c>
      <c r="C546" s="231" t="s">
        <v>632</v>
      </c>
      <c r="D546" s="231" t="s">
        <v>36</v>
      </c>
      <c r="E546" s="155">
        <v>16</v>
      </c>
      <c r="F546" s="156">
        <v>17.5</v>
      </c>
      <c r="G546" s="157">
        <v>13</v>
      </c>
      <c r="H546" s="158">
        <v>13</v>
      </c>
      <c r="I546" s="155">
        <v>3.33</v>
      </c>
      <c r="J546" s="157">
        <v>15</v>
      </c>
      <c r="K546" s="155">
        <v>6.99</v>
      </c>
      <c r="L546" s="157">
        <v>10</v>
      </c>
      <c r="M546" s="158">
        <v>12.5</v>
      </c>
      <c r="N546" s="155">
        <v>46</v>
      </c>
      <c r="O546" s="159">
        <v>60</v>
      </c>
      <c r="P546" s="160">
        <v>0.76666666666666672</v>
      </c>
      <c r="Q546" s="157">
        <v>4</v>
      </c>
      <c r="R546" s="155">
        <v>37.6</v>
      </c>
      <c r="S546" s="157">
        <v>2.5</v>
      </c>
      <c r="T546" s="158">
        <v>6.5</v>
      </c>
      <c r="U546" s="161">
        <v>25.05</v>
      </c>
      <c r="V546" s="157">
        <v>5.25</v>
      </c>
      <c r="W546" s="155">
        <v>5</v>
      </c>
      <c r="X546" s="157">
        <v>3.5</v>
      </c>
      <c r="Y546" s="155">
        <v>10</v>
      </c>
      <c r="Z546" s="157">
        <v>0</v>
      </c>
      <c r="AA546" s="158">
        <v>8.75</v>
      </c>
      <c r="AB546" s="154">
        <v>61.84</v>
      </c>
      <c r="AC546" s="157">
        <v>1</v>
      </c>
      <c r="AD546" s="162">
        <v>1</v>
      </c>
      <c r="AE546" s="163">
        <v>8.35</v>
      </c>
      <c r="AF546" s="164">
        <v>8.35</v>
      </c>
      <c r="AG546" s="253">
        <v>542</v>
      </c>
      <c r="AH546" s="165">
        <v>10.222</v>
      </c>
      <c r="AI546" s="164">
        <v>10.222</v>
      </c>
      <c r="AJ546" s="254">
        <v>123</v>
      </c>
      <c r="AK546" s="166">
        <v>9.2859999999999996</v>
      </c>
    </row>
    <row r="547" spans="1:37" ht="16.5" customHeight="1" thickBot="1" x14ac:dyDescent="0.35">
      <c r="A547" s="190" t="s">
        <v>216</v>
      </c>
      <c r="B547" s="252">
        <v>22110511</v>
      </c>
      <c r="C547" s="231" t="s">
        <v>213</v>
      </c>
      <c r="D547" s="231" t="s">
        <v>947</v>
      </c>
      <c r="E547" s="155">
        <v>19</v>
      </c>
      <c r="F547" s="156">
        <v>19</v>
      </c>
      <c r="G547" s="157">
        <v>16</v>
      </c>
      <c r="H547" s="158">
        <v>16</v>
      </c>
      <c r="I547" s="155">
        <v>3.19</v>
      </c>
      <c r="J547" s="157">
        <v>17</v>
      </c>
      <c r="K547" s="155">
        <v>6.71</v>
      </c>
      <c r="L547" s="157">
        <v>12</v>
      </c>
      <c r="M547" s="158">
        <v>14.5</v>
      </c>
      <c r="N547" s="155">
        <v>93</v>
      </c>
      <c r="O547" s="159">
        <v>87</v>
      </c>
      <c r="P547" s="160">
        <v>1.0689655172413792</v>
      </c>
      <c r="Q547" s="157">
        <v>5.5</v>
      </c>
      <c r="R547" s="155">
        <v>47.4</v>
      </c>
      <c r="S547" s="157">
        <v>5</v>
      </c>
      <c r="T547" s="158">
        <v>10.5</v>
      </c>
      <c r="U547" s="161">
        <v>22.56</v>
      </c>
      <c r="V547" s="157">
        <v>6.5</v>
      </c>
      <c r="W547" s="155">
        <v>5</v>
      </c>
      <c r="X547" s="157">
        <v>3.5</v>
      </c>
      <c r="Y547" s="155">
        <v>10</v>
      </c>
      <c r="Z547" s="157">
        <v>0</v>
      </c>
      <c r="AA547" s="158">
        <v>10</v>
      </c>
      <c r="AB547" s="154">
        <v>34.5</v>
      </c>
      <c r="AC547" s="157">
        <v>14</v>
      </c>
      <c r="AD547" s="162">
        <v>14</v>
      </c>
      <c r="AE547" s="163">
        <v>13</v>
      </c>
      <c r="AF547" s="164">
        <v>13</v>
      </c>
      <c r="AG547" s="253">
        <v>76</v>
      </c>
      <c r="AH547" s="165">
        <v>8.4440000000000008</v>
      </c>
      <c r="AI547" s="164">
        <v>8.4440000000000008</v>
      </c>
      <c r="AJ547" s="254">
        <v>274</v>
      </c>
      <c r="AK547" s="166">
        <v>10.722000000000001</v>
      </c>
    </row>
    <row r="548" spans="1:37" ht="16.5" customHeight="1" thickBot="1" x14ac:dyDescent="0.35">
      <c r="A548" s="190" t="s">
        <v>216</v>
      </c>
      <c r="B548" s="252">
        <v>22110541</v>
      </c>
      <c r="C548" s="234" t="s">
        <v>592</v>
      </c>
      <c r="D548" s="234" t="s">
        <v>403</v>
      </c>
      <c r="E548" s="155">
        <v>16</v>
      </c>
      <c r="F548" s="156">
        <v>17.5</v>
      </c>
      <c r="G548" s="157">
        <v>13</v>
      </c>
      <c r="H548" s="158">
        <v>13</v>
      </c>
      <c r="I548" s="155">
        <v>3.14</v>
      </c>
      <c r="J548" s="157">
        <v>18</v>
      </c>
      <c r="K548" s="155">
        <v>6.98</v>
      </c>
      <c r="L548" s="157">
        <v>10</v>
      </c>
      <c r="M548" s="158">
        <v>14</v>
      </c>
      <c r="N548" s="155">
        <v>81</v>
      </c>
      <c r="O548" s="159">
        <v>60</v>
      </c>
      <c r="P548" s="160">
        <v>1.35</v>
      </c>
      <c r="Q548" s="157">
        <v>7</v>
      </c>
      <c r="R548" s="155">
        <v>51.6</v>
      </c>
      <c r="S548" s="157">
        <v>6</v>
      </c>
      <c r="T548" s="158">
        <v>13</v>
      </c>
      <c r="U548" s="161">
        <v>23.2</v>
      </c>
      <c r="V548" s="157">
        <v>6.25</v>
      </c>
      <c r="W548" s="155">
        <v>-3</v>
      </c>
      <c r="X548" s="157">
        <v>1.75</v>
      </c>
      <c r="Y548" s="155">
        <v>4</v>
      </c>
      <c r="Z548" s="157">
        <v>3</v>
      </c>
      <c r="AA548" s="158">
        <v>11</v>
      </c>
      <c r="AB548" s="154" t="s">
        <v>215</v>
      </c>
      <c r="AC548" s="157" t="s">
        <v>215</v>
      </c>
      <c r="AD548" s="162" t="s">
        <v>215</v>
      </c>
      <c r="AE548" s="163">
        <v>12.75</v>
      </c>
      <c r="AF548" s="164">
        <v>12.75</v>
      </c>
      <c r="AG548" s="253">
        <v>99</v>
      </c>
      <c r="AH548" s="165">
        <v>13.778</v>
      </c>
      <c r="AI548" s="164">
        <v>13.778</v>
      </c>
      <c r="AJ548" s="254">
        <v>8</v>
      </c>
      <c r="AK548" s="166">
        <v>13.263999999999999</v>
      </c>
    </row>
    <row r="549" spans="1:37" ht="16.5" customHeight="1" thickBot="1" x14ac:dyDescent="0.35">
      <c r="A549" s="190" t="s">
        <v>216</v>
      </c>
      <c r="B549" s="252">
        <v>22110611</v>
      </c>
      <c r="C549" s="236" t="s">
        <v>1067</v>
      </c>
      <c r="D549" s="236" t="s">
        <v>71</v>
      </c>
      <c r="E549" s="155">
        <v>16</v>
      </c>
      <c r="F549" s="156">
        <v>17.5</v>
      </c>
      <c r="G549" s="157">
        <v>13</v>
      </c>
      <c r="H549" s="158">
        <v>13</v>
      </c>
      <c r="I549" s="155">
        <v>3.4</v>
      </c>
      <c r="J549" s="157">
        <v>14</v>
      </c>
      <c r="K549" s="155">
        <v>7.13</v>
      </c>
      <c r="L549" s="157">
        <v>9</v>
      </c>
      <c r="M549" s="158">
        <v>11.5</v>
      </c>
      <c r="N549" s="155">
        <v>33.5</v>
      </c>
      <c r="O549" s="159">
        <v>64</v>
      </c>
      <c r="P549" s="160">
        <v>0.5234375</v>
      </c>
      <c r="Q549" s="157">
        <v>3</v>
      </c>
      <c r="R549" s="155">
        <v>34.6</v>
      </c>
      <c r="S549" s="157">
        <v>1.5</v>
      </c>
      <c r="T549" s="158">
        <v>4.5</v>
      </c>
      <c r="U549" s="161">
        <v>28.6</v>
      </c>
      <c r="V549" s="157">
        <v>3.5</v>
      </c>
      <c r="W549" s="155">
        <v>-13</v>
      </c>
      <c r="X549" s="157">
        <v>0.5</v>
      </c>
      <c r="Y549" s="155">
        <v>6</v>
      </c>
      <c r="Z549" s="157">
        <v>2</v>
      </c>
      <c r="AA549" s="158">
        <v>6</v>
      </c>
      <c r="AB549" s="154">
        <v>49.27</v>
      </c>
      <c r="AC549" s="157">
        <v>6</v>
      </c>
      <c r="AD549" s="162">
        <v>6</v>
      </c>
      <c r="AE549" s="163">
        <v>8.1999999999999993</v>
      </c>
      <c r="AF549" s="164">
        <v>8.1999999999999993</v>
      </c>
      <c r="AG549" s="253">
        <v>552</v>
      </c>
      <c r="AH549" s="165">
        <v>9.3330000000000002</v>
      </c>
      <c r="AI549" s="164">
        <v>9.3330000000000002</v>
      </c>
      <c r="AJ549" s="254">
        <v>194</v>
      </c>
      <c r="AK549" s="166">
        <v>8.7665000000000006</v>
      </c>
    </row>
    <row r="550" spans="1:37" ht="16.5" customHeight="1" thickBot="1" x14ac:dyDescent="0.35">
      <c r="A550" s="190" t="s">
        <v>216</v>
      </c>
      <c r="B550" s="252">
        <v>22110624</v>
      </c>
      <c r="C550" s="233" t="s">
        <v>997</v>
      </c>
      <c r="D550" s="233" t="s">
        <v>998</v>
      </c>
      <c r="E550" s="155" t="s">
        <v>157</v>
      </c>
      <c r="F550" s="156" t="s">
        <v>157</v>
      </c>
      <c r="G550" s="157">
        <v>0</v>
      </c>
      <c r="H550" s="158">
        <v>0</v>
      </c>
      <c r="I550" s="155" t="s">
        <v>157</v>
      </c>
      <c r="J550" s="157">
        <v>0</v>
      </c>
      <c r="K550" s="155" t="s">
        <v>157</v>
      </c>
      <c r="L550" s="157">
        <v>0</v>
      </c>
      <c r="M550" s="158">
        <v>0</v>
      </c>
      <c r="N550" s="155" t="s">
        <v>157</v>
      </c>
      <c r="O550" s="159" t="s">
        <v>157</v>
      </c>
      <c r="P550" s="160" t="s">
        <v>480</v>
      </c>
      <c r="Q550" s="157">
        <v>0</v>
      </c>
      <c r="R550" s="155" t="s">
        <v>157</v>
      </c>
      <c r="S550" s="157">
        <v>0</v>
      </c>
      <c r="T550" s="158">
        <v>0</v>
      </c>
      <c r="U550" s="161" t="s">
        <v>157</v>
      </c>
      <c r="V550" s="157">
        <v>0</v>
      </c>
      <c r="W550" s="155" t="s">
        <v>157</v>
      </c>
      <c r="X550" s="157">
        <v>0</v>
      </c>
      <c r="Y550" s="155" t="s">
        <v>157</v>
      </c>
      <c r="Z550" s="157">
        <v>0</v>
      </c>
      <c r="AA550" s="158">
        <v>0</v>
      </c>
      <c r="AB550" s="154" t="s">
        <v>157</v>
      </c>
      <c r="AC550" s="157">
        <v>0</v>
      </c>
      <c r="AD550" s="162">
        <v>0</v>
      </c>
      <c r="AE550" s="163">
        <v>0</v>
      </c>
      <c r="AF550" s="164">
        <v>0</v>
      </c>
      <c r="AG550" s="253">
        <v>621</v>
      </c>
      <c r="AH550" s="165" t="s">
        <v>157</v>
      </c>
      <c r="AI550" s="164" t="s">
        <v>157</v>
      </c>
      <c r="AJ550" s="254">
        <v>599</v>
      </c>
      <c r="AK550" s="166" t="s">
        <v>481</v>
      </c>
    </row>
    <row r="551" spans="1:37" ht="16.5" customHeight="1" thickBot="1" x14ac:dyDescent="0.35">
      <c r="A551" s="190" t="s">
        <v>216</v>
      </c>
      <c r="B551" s="252">
        <v>22110637</v>
      </c>
      <c r="C551" s="245" t="s">
        <v>1130</v>
      </c>
      <c r="D551" s="245" t="s">
        <v>70</v>
      </c>
      <c r="E551" s="155">
        <v>16</v>
      </c>
      <c r="F551" s="156">
        <v>17.5</v>
      </c>
      <c r="G551" s="157">
        <v>13</v>
      </c>
      <c r="H551" s="158">
        <v>13</v>
      </c>
      <c r="I551" s="155">
        <v>3.18</v>
      </c>
      <c r="J551" s="157">
        <v>17</v>
      </c>
      <c r="K551" s="155">
        <v>6.82</v>
      </c>
      <c r="L551" s="157">
        <v>11</v>
      </c>
      <c r="M551" s="158">
        <v>14</v>
      </c>
      <c r="N551" s="155">
        <v>70</v>
      </c>
      <c r="O551" s="159">
        <v>76</v>
      </c>
      <c r="P551" s="160">
        <v>0.92105263157894735</v>
      </c>
      <c r="Q551" s="157">
        <v>5</v>
      </c>
      <c r="R551" s="155">
        <v>41</v>
      </c>
      <c r="S551" s="157">
        <v>3.5</v>
      </c>
      <c r="T551" s="158">
        <v>8.5</v>
      </c>
      <c r="U551" s="161">
        <v>25.7</v>
      </c>
      <c r="V551" s="157">
        <v>5</v>
      </c>
      <c r="W551" s="155">
        <v>-1</v>
      </c>
      <c r="X551" s="157">
        <v>2.25</v>
      </c>
      <c r="Y551" s="155">
        <v>3</v>
      </c>
      <c r="Z551" s="157">
        <v>3.5</v>
      </c>
      <c r="AA551" s="158">
        <v>10.75</v>
      </c>
      <c r="AB551" s="154">
        <v>42.14</v>
      </c>
      <c r="AC551" s="157">
        <v>9</v>
      </c>
      <c r="AD551" s="162">
        <v>9</v>
      </c>
      <c r="AE551" s="163">
        <v>11.05</v>
      </c>
      <c r="AF551" s="164">
        <v>11.05</v>
      </c>
      <c r="AG551" s="253">
        <v>312</v>
      </c>
      <c r="AH551" s="165">
        <v>8</v>
      </c>
      <c r="AI551" s="164">
        <v>8</v>
      </c>
      <c r="AJ551" s="254">
        <v>331</v>
      </c>
      <c r="AK551" s="166">
        <v>9.5250000000000004</v>
      </c>
    </row>
    <row r="552" spans="1:37" ht="16.5" customHeight="1" thickBot="1" x14ac:dyDescent="0.35">
      <c r="A552" s="190" t="s">
        <v>216</v>
      </c>
      <c r="B552" s="252">
        <v>22110649</v>
      </c>
      <c r="C552" s="230" t="s">
        <v>1035</v>
      </c>
      <c r="D552" s="230" t="s">
        <v>1036</v>
      </c>
      <c r="E552" s="155">
        <v>20</v>
      </c>
      <c r="F552" s="156">
        <v>19.5</v>
      </c>
      <c r="G552" s="157">
        <v>17</v>
      </c>
      <c r="H552" s="158">
        <v>17</v>
      </c>
      <c r="I552" s="155">
        <v>3.62</v>
      </c>
      <c r="J552" s="157">
        <v>10</v>
      </c>
      <c r="K552" s="155">
        <v>7.33</v>
      </c>
      <c r="L552" s="157">
        <v>7</v>
      </c>
      <c r="M552" s="158">
        <v>8.5</v>
      </c>
      <c r="N552" s="155">
        <v>93</v>
      </c>
      <c r="O552" s="159">
        <v>77</v>
      </c>
      <c r="P552" s="160">
        <v>1.2077922077922079</v>
      </c>
      <c r="Q552" s="157">
        <v>6.5</v>
      </c>
      <c r="R552" s="155">
        <v>45.5</v>
      </c>
      <c r="S552" s="157">
        <v>4.5</v>
      </c>
      <c r="T552" s="158">
        <v>11</v>
      </c>
      <c r="U552" s="161">
        <v>26.7</v>
      </c>
      <c r="V552" s="157">
        <v>4.5</v>
      </c>
      <c r="W552" s="155">
        <v>-10</v>
      </c>
      <c r="X552" s="157">
        <v>0.75</v>
      </c>
      <c r="Y552" s="155">
        <v>3</v>
      </c>
      <c r="Z552" s="157">
        <v>3.5</v>
      </c>
      <c r="AA552" s="158">
        <v>8.75</v>
      </c>
      <c r="AB552" s="154" t="s">
        <v>215</v>
      </c>
      <c r="AC552" s="157" t="s">
        <v>215</v>
      </c>
      <c r="AD552" s="162" t="s">
        <v>215</v>
      </c>
      <c r="AE552" s="163">
        <v>11.3125</v>
      </c>
      <c r="AF552" s="164">
        <v>11.3125</v>
      </c>
      <c r="AG552" s="253">
        <v>285</v>
      </c>
      <c r="AH552" s="165">
        <v>7.1109999999999998</v>
      </c>
      <c r="AI552" s="164">
        <v>7.1109999999999998</v>
      </c>
      <c r="AJ552" s="254">
        <v>430</v>
      </c>
      <c r="AK552" s="166">
        <v>9.2117500000000003</v>
      </c>
    </row>
    <row r="553" spans="1:37" ht="16.5" customHeight="1" thickBot="1" x14ac:dyDescent="0.35">
      <c r="A553" s="190" t="s">
        <v>216</v>
      </c>
      <c r="B553" s="252">
        <v>22110662</v>
      </c>
      <c r="C553" s="235" t="s">
        <v>542</v>
      </c>
      <c r="D553" s="235" t="s">
        <v>543</v>
      </c>
      <c r="E553" s="155">
        <v>16</v>
      </c>
      <c r="F553" s="156">
        <v>17.5</v>
      </c>
      <c r="G553" s="157">
        <v>13</v>
      </c>
      <c r="H553" s="158">
        <v>13</v>
      </c>
      <c r="I553" s="155">
        <v>3.25</v>
      </c>
      <c r="J553" s="157">
        <v>16</v>
      </c>
      <c r="K553" s="155">
        <v>7.15</v>
      </c>
      <c r="L553" s="157">
        <v>9</v>
      </c>
      <c r="M553" s="158">
        <v>12.5</v>
      </c>
      <c r="N553" s="155">
        <v>55</v>
      </c>
      <c r="O553" s="159">
        <v>65</v>
      </c>
      <c r="P553" s="160">
        <v>0.84615384615384615</v>
      </c>
      <c r="Q553" s="157">
        <v>4.5</v>
      </c>
      <c r="R553" s="155">
        <v>44.3</v>
      </c>
      <c r="S553" s="157">
        <v>4</v>
      </c>
      <c r="T553" s="158">
        <v>8.5</v>
      </c>
      <c r="U553" s="161">
        <v>24.7</v>
      </c>
      <c r="V553" s="157">
        <v>5.5</v>
      </c>
      <c r="W553" s="155">
        <v>-15</v>
      </c>
      <c r="X553" s="157">
        <v>0.25</v>
      </c>
      <c r="Y553" s="155">
        <v>7</v>
      </c>
      <c r="Z553" s="157">
        <v>1.5</v>
      </c>
      <c r="AA553" s="158">
        <v>7.25</v>
      </c>
      <c r="AB553" s="154">
        <v>36.659999999999997</v>
      </c>
      <c r="AC553" s="157">
        <v>12</v>
      </c>
      <c r="AD553" s="162">
        <v>12</v>
      </c>
      <c r="AE553" s="163">
        <v>10.65</v>
      </c>
      <c r="AF553" s="164">
        <v>10.65</v>
      </c>
      <c r="AG553" s="253">
        <v>359</v>
      </c>
      <c r="AH553" s="165">
        <v>13.778</v>
      </c>
      <c r="AI553" s="164">
        <v>13.778</v>
      </c>
      <c r="AJ553" s="254">
        <v>8</v>
      </c>
      <c r="AK553" s="166">
        <v>12.214</v>
      </c>
    </row>
    <row r="554" spans="1:37" ht="16.5" customHeight="1" thickBot="1" x14ac:dyDescent="0.35">
      <c r="A554" s="190" t="s">
        <v>216</v>
      </c>
      <c r="B554" s="252">
        <v>22110685</v>
      </c>
      <c r="C554" s="245" t="s">
        <v>659</v>
      </c>
      <c r="D554" s="245" t="s">
        <v>660</v>
      </c>
      <c r="E554" s="155">
        <v>13</v>
      </c>
      <c r="F554" s="156">
        <v>16</v>
      </c>
      <c r="G554" s="157">
        <v>10</v>
      </c>
      <c r="H554" s="158">
        <v>10</v>
      </c>
      <c r="I554" s="155">
        <v>3.37</v>
      </c>
      <c r="J554" s="157">
        <v>14</v>
      </c>
      <c r="K554" s="155">
        <v>7.24</v>
      </c>
      <c r="L554" s="157">
        <v>8</v>
      </c>
      <c r="M554" s="158">
        <v>11</v>
      </c>
      <c r="N554" s="155">
        <v>58</v>
      </c>
      <c r="O554" s="159">
        <v>83</v>
      </c>
      <c r="P554" s="160">
        <v>0.6987951807228916</v>
      </c>
      <c r="Q554" s="157">
        <v>3.5</v>
      </c>
      <c r="R554" s="155">
        <v>37.4</v>
      </c>
      <c r="S554" s="157">
        <v>2.5</v>
      </c>
      <c r="T554" s="158">
        <v>6</v>
      </c>
      <c r="U554" s="161">
        <v>25.1</v>
      </c>
      <c r="V554" s="157">
        <v>5.25</v>
      </c>
      <c r="W554" s="155">
        <v>-5</v>
      </c>
      <c r="X554" s="157">
        <v>1.5</v>
      </c>
      <c r="Y554" s="155">
        <v>5</v>
      </c>
      <c r="Z554" s="157">
        <v>2.5</v>
      </c>
      <c r="AA554" s="158">
        <v>9.25</v>
      </c>
      <c r="AB554" s="154">
        <v>65</v>
      </c>
      <c r="AC554" s="157">
        <v>1</v>
      </c>
      <c r="AD554" s="162">
        <v>1</v>
      </c>
      <c r="AE554" s="163">
        <v>7.45</v>
      </c>
      <c r="AF554" s="164">
        <v>7.45</v>
      </c>
      <c r="AG554" s="253">
        <v>579</v>
      </c>
      <c r="AH554" s="165">
        <v>6.6669999999999998</v>
      </c>
      <c r="AI554" s="164">
        <v>6.6669999999999998</v>
      </c>
      <c r="AJ554" s="254">
        <v>483</v>
      </c>
      <c r="AK554" s="166">
        <v>7.0585000000000004</v>
      </c>
    </row>
    <row r="555" spans="1:37" ht="16.5" customHeight="1" thickBot="1" x14ac:dyDescent="0.35">
      <c r="A555" s="190" t="s">
        <v>53</v>
      </c>
      <c r="B555" s="252">
        <v>22110696</v>
      </c>
      <c r="C555" s="230" t="s">
        <v>742</v>
      </c>
      <c r="D555" s="230" t="s">
        <v>743</v>
      </c>
      <c r="E555" s="155">
        <v>13</v>
      </c>
      <c r="F555" s="156">
        <v>16</v>
      </c>
      <c r="G555" s="157">
        <v>13</v>
      </c>
      <c r="H555" s="158">
        <v>13</v>
      </c>
      <c r="I555" s="155">
        <v>3.6</v>
      </c>
      <c r="J555" s="157">
        <v>15</v>
      </c>
      <c r="K555" s="155">
        <v>8.09</v>
      </c>
      <c r="L555" s="157">
        <v>8</v>
      </c>
      <c r="M555" s="158">
        <v>11.5</v>
      </c>
      <c r="N555" s="155">
        <v>23.5</v>
      </c>
      <c r="O555" s="159">
        <v>65</v>
      </c>
      <c r="P555" s="160">
        <v>0.36153846153846153</v>
      </c>
      <c r="Q555" s="157">
        <v>3.5</v>
      </c>
      <c r="R555" s="155">
        <v>24.4</v>
      </c>
      <c r="S555" s="157">
        <v>3.5</v>
      </c>
      <c r="T555" s="158">
        <v>7</v>
      </c>
      <c r="U555" s="161">
        <v>28.1</v>
      </c>
      <c r="V555" s="157">
        <v>4.75</v>
      </c>
      <c r="W555" s="155">
        <v>-8</v>
      </c>
      <c r="X555" s="157">
        <v>1</v>
      </c>
      <c r="Y555" s="155">
        <v>6</v>
      </c>
      <c r="Z555" s="157">
        <v>2</v>
      </c>
      <c r="AA555" s="158">
        <v>7.75</v>
      </c>
      <c r="AB555" s="154">
        <v>48.12</v>
      </c>
      <c r="AC555" s="157">
        <v>9</v>
      </c>
      <c r="AD555" s="162">
        <v>9</v>
      </c>
      <c r="AE555" s="163">
        <v>9.65</v>
      </c>
      <c r="AF555" s="164">
        <v>9.65</v>
      </c>
      <c r="AG555" s="253">
        <v>459</v>
      </c>
      <c r="AH555" s="165">
        <v>10.222</v>
      </c>
      <c r="AI555" s="164">
        <v>10.222</v>
      </c>
      <c r="AJ555" s="254">
        <v>123</v>
      </c>
      <c r="AK555" s="166">
        <v>9.9359999999999999</v>
      </c>
    </row>
    <row r="556" spans="1:37" ht="16.5" customHeight="1" thickBot="1" x14ac:dyDescent="0.35">
      <c r="A556" s="190" t="s">
        <v>216</v>
      </c>
      <c r="B556" s="252">
        <v>22110699</v>
      </c>
      <c r="C556" s="248" t="s">
        <v>1154</v>
      </c>
      <c r="D556" s="248" t="s">
        <v>68</v>
      </c>
      <c r="E556" s="155">
        <v>14</v>
      </c>
      <c r="F556" s="156">
        <v>16.5</v>
      </c>
      <c r="G556" s="157">
        <v>11</v>
      </c>
      <c r="H556" s="158">
        <v>11</v>
      </c>
      <c r="I556" s="155">
        <v>3.2</v>
      </c>
      <c r="J556" s="157">
        <v>17</v>
      </c>
      <c r="K556" s="155">
        <v>6.85</v>
      </c>
      <c r="L556" s="157">
        <v>11</v>
      </c>
      <c r="M556" s="158">
        <v>14</v>
      </c>
      <c r="N556" s="155">
        <v>103</v>
      </c>
      <c r="O556" s="159">
        <v>85</v>
      </c>
      <c r="P556" s="160">
        <v>1.2117647058823529</v>
      </c>
      <c r="Q556" s="157">
        <v>6.5</v>
      </c>
      <c r="R556" s="155">
        <v>48.7</v>
      </c>
      <c r="S556" s="157">
        <v>5</v>
      </c>
      <c r="T556" s="158">
        <v>11.5</v>
      </c>
      <c r="U556" s="161">
        <v>23.5</v>
      </c>
      <c r="V556" s="157">
        <v>6</v>
      </c>
      <c r="W556" s="155">
        <v>8</v>
      </c>
      <c r="X556" s="157">
        <v>3.75</v>
      </c>
      <c r="Y556" s="155">
        <v>3</v>
      </c>
      <c r="Z556" s="157">
        <v>3.5</v>
      </c>
      <c r="AA556" s="158">
        <v>13.25</v>
      </c>
      <c r="AB556" s="154">
        <v>60.02</v>
      </c>
      <c r="AC556" s="157">
        <v>1</v>
      </c>
      <c r="AD556" s="162">
        <v>1</v>
      </c>
      <c r="AE556" s="163">
        <v>10.15</v>
      </c>
      <c r="AF556" s="164">
        <v>10.15</v>
      </c>
      <c r="AG556" s="253">
        <v>413</v>
      </c>
      <c r="AH556" s="165">
        <v>8</v>
      </c>
      <c r="AI556" s="164">
        <v>8</v>
      </c>
      <c r="AJ556" s="254">
        <v>331</v>
      </c>
      <c r="AK556" s="166">
        <v>9.0749999999999993</v>
      </c>
    </row>
    <row r="557" spans="1:37" ht="16.5" customHeight="1" thickBot="1" x14ac:dyDescent="0.35">
      <c r="A557" s="190" t="s">
        <v>216</v>
      </c>
      <c r="B557" s="252">
        <v>22110712</v>
      </c>
      <c r="C557" s="230" t="s">
        <v>1039</v>
      </c>
      <c r="D557" s="230" t="s">
        <v>1040</v>
      </c>
      <c r="E557" s="155">
        <v>19</v>
      </c>
      <c r="F557" s="156">
        <v>19</v>
      </c>
      <c r="G557" s="157">
        <v>16</v>
      </c>
      <c r="H557" s="158">
        <v>16</v>
      </c>
      <c r="I557" s="155">
        <v>2.98</v>
      </c>
      <c r="J557" s="157">
        <v>20</v>
      </c>
      <c r="K557" s="155">
        <v>6.24</v>
      </c>
      <c r="L557" s="157">
        <v>15</v>
      </c>
      <c r="M557" s="158">
        <v>17.5</v>
      </c>
      <c r="N557" s="155">
        <v>87</v>
      </c>
      <c r="O557" s="159">
        <v>71</v>
      </c>
      <c r="P557" s="160">
        <v>1.2253521126760563</v>
      </c>
      <c r="Q557" s="157">
        <v>6.5</v>
      </c>
      <c r="R557" s="155">
        <v>59.6</v>
      </c>
      <c r="S557" s="157">
        <v>8</v>
      </c>
      <c r="T557" s="158">
        <v>14.5</v>
      </c>
      <c r="U557" s="161">
        <v>22.1</v>
      </c>
      <c r="V557" s="157">
        <v>6.75</v>
      </c>
      <c r="W557" s="155">
        <v>-2</v>
      </c>
      <c r="X557" s="157">
        <v>2</v>
      </c>
      <c r="Y557" s="155">
        <v>3</v>
      </c>
      <c r="Z557" s="157">
        <v>3.5</v>
      </c>
      <c r="AA557" s="158">
        <v>12.25</v>
      </c>
      <c r="AB557" s="154">
        <v>37.119999999999997</v>
      </c>
      <c r="AC557" s="157">
        <v>12</v>
      </c>
      <c r="AD557" s="162">
        <v>12</v>
      </c>
      <c r="AE557" s="163">
        <v>14.45</v>
      </c>
      <c r="AF557" s="164">
        <v>14.45</v>
      </c>
      <c r="AG557" s="253">
        <v>10</v>
      </c>
      <c r="AH557" s="165">
        <v>10.222</v>
      </c>
      <c r="AI557" s="164">
        <v>10.222</v>
      </c>
      <c r="AJ557" s="254">
        <v>123</v>
      </c>
      <c r="AK557" s="166">
        <v>12.335999999999999</v>
      </c>
    </row>
    <row r="558" spans="1:37" ht="16.5" customHeight="1" thickBot="1" x14ac:dyDescent="0.35">
      <c r="A558" s="190" t="s">
        <v>216</v>
      </c>
      <c r="B558" s="252">
        <v>22110716</v>
      </c>
      <c r="C558" s="235" t="s">
        <v>327</v>
      </c>
      <c r="D558" s="235" t="s">
        <v>139</v>
      </c>
      <c r="E558" s="155">
        <v>18</v>
      </c>
      <c r="F558" s="156">
        <v>18.5</v>
      </c>
      <c r="G558" s="157">
        <v>15</v>
      </c>
      <c r="H558" s="158">
        <v>15</v>
      </c>
      <c r="I558" s="155">
        <v>3.14</v>
      </c>
      <c r="J558" s="157">
        <v>18</v>
      </c>
      <c r="K558" s="155">
        <v>6.76</v>
      </c>
      <c r="L558" s="157">
        <v>11</v>
      </c>
      <c r="M558" s="158">
        <v>14.5</v>
      </c>
      <c r="N558" s="155">
        <v>58</v>
      </c>
      <c r="O558" s="159">
        <v>70</v>
      </c>
      <c r="P558" s="160">
        <v>0.82857142857142863</v>
      </c>
      <c r="Q558" s="157">
        <v>4.5</v>
      </c>
      <c r="R558" s="155">
        <v>45</v>
      </c>
      <c r="S558" s="157">
        <v>4.5</v>
      </c>
      <c r="T558" s="158">
        <v>9</v>
      </c>
      <c r="U558" s="161">
        <v>24.2</v>
      </c>
      <c r="V558" s="157">
        <v>5.75</v>
      </c>
      <c r="W558" s="155">
        <v>-16</v>
      </c>
      <c r="X558" s="157">
        <v>0</v>
      </c>
      <c r="Y558" s="155">
        <v>5</v>
      </c>
      <c r="Z558" s="157">
        <v>2.5</v>
      </c>
      <c r="AA558" s="158">
        <v>8.25</v>
      </c>
      <c r="AB558" s="154">
        <v>39.090000000000003</v>
      </c>
      <c r="AC558" s="157">
        <v>11</v>
      </c>
      <c r="AD558" s="162">
        <v>11</v>
      </c>
      <c r="AE558" s="163">
        <v>11.55</v>
      </c>
      <c r="AF558" s="164">
        <v>11.55</v>
      </c>
      <c r="AG558" s="253">
        <v>251</v>
      </c>
      <c r="AH558" s="165">
        <v>8.8889999999999993</v>
      </c>
      <c r="AI558" s="164">
        <v>8.8889999999999993</v>
      </c>
      <c r="AJ558" s="254">
        <v>231</v>
      </c>
      <c r="AK558" s="166">
        <v>10.2195</v>
      </c>
    </row>
    <row r="559" spans="1:37" ht="16.5" customHeight="1" thickBot="1" x14ac:dyDescent="0.35">
      <c r="A559" s="190" t="s">
        <v>216</v>
      </c>
      <c r="B559" s="252">
        <v>22110748</v>
      </c>
      <c r="C559" s="230" t="s">
        <v>604</v>
      </c>
      <c r="D559" s="230" t="s">
        <v>605</v>
      </c>
      <c r="E559" s="155">
        <v>19</v>
      </c>
      <c r="F559" s="156">
        <v>19</v>
      </c>
      <c r="G559" s="157">
        <v>16</v>
      </c>
      <c r="H559" s="158">
        <v>16</v>
      </c>
      <c r="I559" s="155">
        <v>3.2</v>
      </c>
      <c r="J559" s="157">
        <v>17</v>
      </c>
      <c r="K559" s="155">
        <v>6.72</v>
      </c>
      <c r="L559" s="157">
        <v>12</v>
      </c>
      <c r="M559" s="158">
        <v>14.5</v>
      </c>
      <c r="N559" s="155">
        <v>70</v>
      </c>
      <c r="O559" s="159">
        <v>82</v>
      </c>
      <c r="P559" s="160">
        <v>0.85365853658536583</v>
      </c>
      <c r="Q559" s="157">
        <v>4.5</v>
      </c>
      <c r="R559" s="155">
        <v>32.9</v>
      </c>
      <c r="S559" s="157">
        <v>1</v>
      </c>
      <c r="T559" s="158">
        <v>5.5</v>
      </c>
      <c r="U559" s="161">
        <v>22.8</v>
      </c>
      <c r="V559" s="157">
        <v>6.5</v>
      </c>
      <c r="W559" s="155">
        <v>2</v>
      </c>
      <c r="X559" s="157">
        <v>3</v>
      </c>
      <c r="Y559" s="155">
        <v>3</v>
      </c>
      <c r="Z559" s="157">
        <v>3.5</v>
      </c>
      <c r="AA559" s="158">
        <v>13</v>
      </c>
      <c r="AB559" s="154">
        <v>38.53</v>
      </c>
      <c r="AC559" s="157">
        <v>11</v>
      </c>
      <c r="AD559" s="162">
        <v>11</v>
      </c>
      <c r="AE559" s="163">
        <v>12</v>
      </c>
      <c r="AF559" s="164">
        <v>12</v>
      </c>
      <c r="AG559" s="253">
        <v>194</v>
      </c>
      <c r="AH559" s="165">
        <v>12.444000000000001</v>
      </c>
      <c r="AI559" s="164">
        <v>12.444000000000001</v>
      </c>
      <c r="AJ559" s="254">
        <v>22</v>
      </c>
      <c r="AK559" s="166">
        <v>12.222000000000001</v>
      </c>
    </row>
    <row r="560" spans="1:37" ht="16.5" customHeight="1" thickBot="1" x14ac:dyDescent="0.35">
      <c r="A560" s="190" t="s">
        <v>216</v>
      </c>
      <c r="B560" s="252">
        <v>22110832</v>
      </c>
      <c r="C560" s="245" t="s">
        <v>559</v>
      </c>
      <c r="D560" s="245" t="s">
        <v>206</v>
      </c>
      <c r="E560" s="155">
        <v>18</v>
      </c>
      <c r="F560" s="156">
        <v>18.5</v>
      </c>
      <c r="G560" s="157">
        <v>15</v>
      </c>
      <c r="H560" s="158">
        <v>15</v>
      </c>
      <c r="I560" s="155">
        <v>3.03</v>
      </c>
      <c r="J560" s="157">
        <v>20</v>
      </c>
      <c r="K560" s="155">
        <v>6.55</v>
      </c>
      <c r="L560" s="157">
        <v>13</v>
      </c>
      <c r="M560" s="158">
        <v>16.5</v>
      </c>
      <c r="N560" s="155">
        <v>52</v>
      </c>
      <c r="O560" s="159">
        <v>73</v>
      </c>
      <c r="P560" s="160">
        <v>0.71232876712328763</v>
      </c>
      <c r="Q560" s="157">
        <v>4</v>
      </c>
      <c r="R560" s="155">
        <v>45.2</v>
      </c>
      <c r="S560" s="157">
        <v>4.5</v>
      </c>
      <c r="T560" s="158">
        <v>8.5</v>
      </c>
      <c r="U560" s="161">
        <v>25.5</v>
      </c>
      <c r="V560" s="157">
        <v>5</v>
      </c>
      <c r="W560" s="155">
        <v>-13</v>
      </c>
      <c r="X560" s="157">
        <v>0.5</v>
      </c>
      <c r="Y560" s="155">
        <v>7</v>
      </c>
      <c r="Z560" s="157">
        <v>1.5</v>
      </c>
      <c r="AA560" s="158">
        <v>7</v>
      </c>
      <c r="AB560" s="154">
        <v>37.03</v>
      </c>
      <c r="AC560" s="157">
        <v>12</v>
      </c>
      <c r="AD560" s="162">
        <v>12</v>
      </c>
      <c r="AE560" s="163">
        <v>11.8</v>
      </c>
      <c r="AF560" s="164">
        <v>11.8</v>
      </c>
      <c r="AG560" s="253">
        <v>223</v>
      </c>
      <c r="AH560" s="165">
        <v>5.3330000000000002</v>
      </c>
      <c r="AI560" s="164">
        <v>5.3330000000000002</v>
      </c>
      <c r="AJ560" s="254">
        <v>568</v>
      </c>
      <c r="AK560" s="166">
        <v>8.5665000000000013</v>
      </c>
    </row>
    <row r="561" spans="1:37" ht="16.5" customHeight="1" thickBot="1" x14ac:dyDescent="0.35">
      <c r="A561" s="190" t="s">
        <v>216</v>
      </c>
      <c r="B561" s="252">
        <v>22110878</v>
      </c>
      <c r="C561" s="236" t="s">
        <v>1105</v>
      </c>
      <c r="D561" s="236" t="s">
        <v>91</v>
      </c>
      <c r="E561" s="155">
        <v>20</v>
      </c>
      <c r="F561" s="156">
        <v>19.5</v>
      </c>
      <c r="G561" s="157">
        <v>17</v>
      </c>
      <c r="H561" s="158">
        <v>17</v>
      </c>
      <c r="I561" s="155">
        <v>3.03</v>
      </c>
      <c r="J561" s="157">
        <v>20</v>
      </c>
      <c r="K561" s="155">
        <v>6.46</v>
      </c>
      <c r="L561" s="157">
        <v>14</v>
      </c>
      <c r="M561" s="158">
        <v>17</v>
      </c>
      <c r="N561" s="155">
        <v>67</v>
      </c>
      <c r="O561" s="159">
        <v>75</v>
      </c>
      <c r="P561" s="160">
        <v>0.89333333333333331</v>
      </c>
      <c r="Q561" s="157">
        <v>4.5</v>
      </c>
      <c r="R561" s="155">
        <v>45.9</v>
      </c>
      <c r="S561" s="157">
        <v>4.5</v>
      </c>
      <c r="T561" s="158">
        <v>9</v>
      </c>
      <c r="U561" s="161">
        <v>24.8</v>
      </c>
      <c r="V561" s="157">
        <v>5.5</v>
      </c>
      <c r="W561" s="155">
        <v>-6</v>
      </c>
      <c r="X561" s="157">
        <v>1.25</v>
      </c>
      <c r="Y561" s="155">
        <v>1</v>
      </c>
      <c r="Z561" s="157">
        <v>4.5</v>
      </c>
      <c r="AA561" s="158">
        <v>11.25</v>
      </c>
      <c r="AB561" s="154">
        <v>43.18</v>
      </c>
      <c r="AC561" s="157">
        <v>9</v>
      </c>
      <c r="AD561" s="162">
        <v>9</v>
      </c>
      <c r="AE561" s="163">
        <v>12.65</v>
      </c>
      <c r="AF561" s="164">
        <v>12.65</v>
      </c>
      <c r="AG561" s="253">
        <v>109</v>
      </c>
      <c r="AH561" s="165">
        <v>9.3330000000000002</v>
      </c>
      <c r="AI561" s="164">
        <v>9.3330000000000002</v>
      </c>
      <c r="AJ561" s="254">
        <v>194</v>
      </c>
      <c r="AK561" s="166">
        <v>10.9915</v>
      </c>
    </row>
    <row r="562" spans="1:37" ht="16.5" customHeight="1" thickBot="1" x14ac:dyDescent="0.35">
      <c r="A562" s="190" t="s">
        <v>216</v>
      </c>
      <c r="B562" s="252">
        <v>22110880</v>
      </c>
      <c r="C562" s="230" t="s">
        <v>530</v>
      </c>
      <c r="D562" s="230" t="s">
        <v>382</v>
      </c>
      <c r="E562" s="155" t="s">
        <v>157</v>
      </c>
      <c r="F562" s="156" t="s">
        <v>157</v>
      </c>
      <c r="G562" s="157">
        <v>0</v>
      </c>
      <c r="H562" s="158">
        <v>0</v>
      </c>
      <c r="I562" s="155" t="s">
        <v>157</v>
      </c>
      <c r="J562" s="157">
        <v>0</v>
      </c>
      <c r="K562" s="155" t="s">
        <v>157</v>
      </c>
      <c r="L562" s="157">
        <v>0</v>
      </c>
      <c r="M562" s="158">
        <v>0</v>
      </c>
      <c r="N562" s="155" t="s">
        <v>157</v>
      </c>
      <c r="O562" s="159" t="s">
        <v>157</v>
      </c>
      <c r="P562" s="160" t="s">
        <v>480</v>
      </c>
      <c r="Q562" s="157">
        <v>0</v>
      </c>
      <c r="R562" s="155" t="s">
        <v>157</v>
      </c>
      <c r="S562" s="157">
        <v>0</v>
      </c>
      <c r="T562" s="158">
        <v>0</v>
      </c>
      <c r="U562" s="161" t="s">
        <v>157</v>
      </c>
      <c r="V562" s="157">
        <v>0</v>
      </c>
      <c r="W562" s="155" t="s">
        <v>157</v>
      </c>
      <c r="X562" s="157">
        <v>0</v>
      </c>
      <c r="Y562" s="155" t="s">
        <v>157</v>
      </c>
      <c r="Z562" s="157">
        <v>0</v>
      </c>
      <c r="AA562" s="158">
        <v>0</v>
      </c>
      <c r="AB562" s="154" t="s">
        <v>157</v>
      </c>
      <c r="AC562" s="157">
        <v>0</v>
      </c>
      <c r="AD562" s="162">
        <v>0</v>
      </c>
      <c r="AE562" s="163">
        <v>0</v>
      </c>
      <c r="AF562" s="164">
        <v>0</v>
      </c>
      <c r="AG562" s="253">
        <v>621</v>
      </c>
      <c r="AH562" s="165" t="s">
        <v>157</v>
      </c>
      <c r="AI562" s="164" t="s">
        <v>157</v>
      </c>
      <c r="AJ562" s="254">
        <v>599</v>
      </c>
      <c r="AK562" s="166" t="s">
        <v>481</v>
      </c>
    </row>
    <row r="563" spans="1:37" ht="16.5" customHeight="1" thickBot="1" x14ac:dyDescent="0.35">
      <c r="A563" s="190" t="s">
        <v>216</v>
      </c>
      <c r="B563" s="252">
        <v>22110891</v>
      </c>
      <c r="C563" s="234" t="s">
        <v>373</v>
      </c>
      <c r="D563" s="234" t="s">
        <v>87</v>
      </c>
      <c r="E563" s="155">
        <v>21</v>
      </c>
      <c r="F563" s="156">
        <v>20</v>
      </c>
      <c r="G563" s="157">
        <v>18</v>
      </c>
      <c r="H563" s="158">
        <v>18</v>
      </c>
      <c r="I563" s="155">
        <v>3.27</v>
      </c>
      <c r="J563" s="157">
        <v>16</v>
      </c>
      <c r="K563" s="155">
        <v>6.98</v>
      </c>
      <c r="L563" s="157">
        <v>10</v>
      </c>
      <c r="M563" s="158">
        <v>13</v>
      </c>
      <c r="N563" s="155">
        <v>58</v>
      </c>
      <c r="O563" s="159">
        <v>56</v>
      </c>
      <c r="P563" s="160">
        <v>1.0357142857142858</v>
      </c>
      <c r="Q563" s="157">
        <v>5.5</v>
      </c>
      <c r="R563" s="155">
        <v>42.8</v>
      </c>
      <c r="S563" s="157">
        <v>3.5</v>
      </c>
      <c r="T563" s="158">
        <v>9</v>
      </c>
      <c r="U563" s="161">
        <v>23.8</v>
      </c>
      <c r="V563" s="157">
        <v>6</v>
      </c>
      <c r="W563" s="155">
        <v>5</v>
      </c>
      <c r="X563" s="157">
        <v>3.5</v>
      </c>
      <c r="Y563" s="155">
        <v>10</v>
      </c>
      <c r="Z563" s="157">
        <v>0</v>
      </c>
      <c r="AA563" s="158">
        <v>9.5</v>
      </c>
      <c r="AB563" s="154">
        <v>25.5</v>
      </c>
      <c r="AC563" s="157">
        <v>20</v>
      </c>
      <c r="AD563" s="162">
        <v>20</v>
      </c>
      <c r="AE563" s="163">
        <v>13.9</v>
      </c>
      <c r="AF563" s="164">
        <v>13.9</v>
      </c>
      <c r="AG563" s="253">
        <v>26</v>
      </c>
      <c r="AH563" s="165">
        <v>11.555999999999999</v>
      </c>
      <c r="AI563" s="164">
        <v>11.555999999999999</v>
      </c>
      <c r="AJ563" s="254">
        <v>45</v>
      </c>
      <c r="AK563" s="166">
        <v>12.728</v>
      </c>
    </row>
    <row r="564" spans="1:37" ht="16.5" customHeight="1" thickBot="1" x14ac:dyDescent="0.35">
      <c r="A564" s="190" t="s">
        <v>216</v>
      </c>
      <c r="B564" s="252">
        <v>22110924</v>
      </c>
      <c r="C564" s="233" t="s">
        <v>613</v>
      </c>
      <c r="D564" s="233" t="s">
        <v>614</v>
      </c>
      <c r="E564" s="155" t="s">
        <v>215</v>
      </c>
      <c r="F564" s="156" t="s">
        <v>215</v>
      </c>
      <c r="G564" s="157" t="s">
        <v>215</v>
      </c>
      <c r="H564" s="158" t="s">
        <v>215</v>
      </c>
      <c r="I564" s="155" t="s">
        <v>215</v>
      </c>
      <c r="J564" s="157" t="s">
        <v>215</v>
      </c>
      <c r="K564" s="155" t="s">
        <v>215</v>
      </c>
      <c r="L564" s="157" t="s">
        <v>215</v>
      </c>
      <c r="M564" s="158" t="s">
        <v>215</v>
      </c>
      <c r="N564" s="155" t="s">
        <v>215</v>
      </c>
      <c r="O564" s="159" t="s">
        <v>215</v>
      </c>
      <c r="P564" s="160">
        <v>0</v>
      </c>
      <c r="Q564" s="157" t="s">
        <v>215</v>
      </c>
      <c r="R564" s="155" t="s">
        <v>215</v>
      </c>
      <c r="S564" s="157" t="s">
        <v>215</v>
      </c>
      <c r="T564" s="158" t="s">
        <v>215</v>
      </c>
      <c r="U564" s="161" t="s">
        <v>215</v>
      </c>
      <c r="V564" s="157" t="s">
        <v>215</v>
      </c>
      <c r="W564" s="155" t="s">
        <v>215</v>
      </c>
      <c r="X564" s="157" t="s">
        <v>215</v>
      </c>
      <c r="Y564" s="155" t="s">
        <v>215</v>
      </c>
      <c r="Z564" s="157" t="s">
        <v>215</v>
      </c>
      <c r="AA564" s="158" t="s">
        <v>215</v>
      </c>
      <c r="AB564" s="154">
        <v>41.55</v>
      </c>
      <c r="AC564" s="157">
        <v>9</v>
      </c>
      <c r="AD564" s="162">
        <v>9</v>
      </c>
      <c r="AE564" s="163">
        <v>9</v>
      </c>
      <c r="AF564" s="164">
        <v>9</v>
      </c>
      <c r="AG564" s="253">
        <v>509</v>
      </c>
      <c r="AH564" s="165">
        <v>4</v>
      </c>
      <c r="AI564" s="164">
        <v>4</v>
      </c>
      <c r="AJ564" s="254">
        <v>607</v>
      </c>
      <c r="AK564" s="166">
        <v>6.5</v>
      </c>
    </row>
    <row r="565" spans="1:37" ht="16.5" customHeight="1" thickBot="1" x14ac:dyDescent="0.35">
      <c r="A565" s="190" t="s">
        <v>216</v>
      </c>
      <c r="B565" s="252">
        <v>22110966</v>
      </c>
      <c r="C565" s="341" t="s">
        <v>834</v>
      </c>
      <c r="D565" s="342" t="s">
        <v>835</v>
      </c>
      <c r="E565" s="155" t="s">
        <v>215</v>
      </c>
      <c r="F565" s="156" t="s">
        <v>215</v>
      </c>
      <c r="G565" s="157" t="s">
        <v>215</v>
      </c>
      <c r="H565" s="158" t="s">
        <v>215</v>
      </c>
      <c r="I565" s="155" t="s">
        <v>215</v>
      </c>
      <c r="J565" s="157" t="s">
        <v>215</v>
      </c>
      <c r="K565" s="155" t="s">
        <v>215</v>
      </c>
      <c r="L565" s="157" t="s">
        <v>215</v>
      </c>
      <c r="M565" s="158" t="s">
        <v>215</v>
      </c>
      <c r="N565" s="155" t="s">
        <v>215</v>
      </c>
      <c r="O565" s="159" t="s">
        <v>215</v>
      </c>
      <c r="P565" s="160">
        <v>0</v>
      </c>
      <c r="Q565" s="157" t="s">
        <v>215</v>
      </c>
      <c r="R565" s="155" t="s">
        <v>215</v>
      </c>
      <c r="S565" s="157" t="s">
        <v>215</v>
      </c>
      <c r="T565" s="158" t="s">
        <v>215</v>
      </c>
      <c r="U565" s="161" t="s">
        <v>215</v>
      </c>
      <c r="V565" s="157" t="s">
        <v>215</v>
      </c>
      <c r="W565" s="155" t="s">
        <v>215</v>
      </c>
      <c r="X565" s="157" t="s">
        <v>215</v>
      </c>
      <c r="Y565" s="155" t="s">
        <v>215</v>
      </c>
      <c r="Z565" s="157" t="s">
        <v>215</v>
      </c>
      <c r="AA565" s="158" t="s">
        <v>215</v>
      </c>
      <c r="AB565" s="154" t="s">
        <v>215</v>
      </c>
      <c r="AC565" s="157" t="s">
        <v>215</v>
      </c>
      <c r="AD565" s="162" t="s">
        <v>215</v>
      </c>
      <c r="AE565" s="163" t="s">
        <v>215</v>
      </c>
      <c r="AF565" s="164" t="s">
        <v>215</v>
      </c>
      <c r="AG565" s="253">
        <v>611</v>
      </c>
      <c r="AH565" s="165">
        <v>7.1109999999999998</v>
      </c>
      <c r="AI565" s="164">
        <v>7.1109999999999998</v>
      </c>
      <c r="AJ565" s="254">
        <v>430</v>
      </c>
      <c r="AK565" s="166">
        <v>7.1109999999999998</v>
      </c>
    </row>
    <row r="566" spans="1:37" ht="16.5" customHeight="1" thickBot="1" x14ac:dyDescent="0.35">
      <c r="A566" s="190" t="s">
        <v>216</v>
      </c>
      <c r="B566" s="252">
        <v>22110970</v>
      </c>
      <c r="C566" s="234" t="s">
        <v>531</v>
      </c>
      <c r="D566" s="234" t="s">
        <v>532</v>
      </c>
      <c r="E566" s="155">
        <v>20</v>
      </c>
      <c r="F566" s="156">
        <v>19.5</v>
      </c>
      <c r="G566" s="157">
        <v>17</v>
      </c>
      <c r="H566" s="158">
        <v>17</v>
      </c>
      <c r="I566" s="155">
        <v>3.07</v>
      </c>
      <c r="J566" s="157">
        <v>19</v>
      </c>
      <c r="K566" s="155">
        <v>6.56</v>
      </c>
      <c r="L566" s="157">
        <v>13</v>
      </c>
      <c r="M566" s="158">
        <v>16</v>
      </c>
      <c r="N566" s="155">
        <v>75</v>
      </c>
      <c r="O566" s="159">
        <v>61</v>
      </c>
      <c r="P566" s="160">
        <v>1.2295081967213115</v>
      </c>
      <c r="Q566" s="157">
        <v>6.5</v>
      </c>
      <c r="R566" s="155">
        <v>48.2</v>
      </c>
      <c r="S566" s="157">
        <v>5</v>
      </c>
      <c r="T566" s="158">
        <v>11.5</v>
      </c>
      <c r="U566" s="161">
        <v>24.75</v>
      </c>
      <c r="V566" s="157">
        <v>5.5</v>
      </c>
      <c r="W566" s="155">
        <v>2</v>
      </c>
      <c r="X566" s="157">
        <v>3</v>
      </c>
      <c r="Y566" s="155">
        <v>4</v>
      </c>
      <c r="Z566" s="157">
        <v>3</v>
      </c>
      <c r="AA566" s="158">
        <v>11.5</v>
      </c>
      <c r="AB566" s="154">
        <v>46.78</v>
      </c>
      <c r="AC566" s="157">
        <v>7</v>
      </c>
      <c r="AD566" s="162">
        <v>7</v>
      </c>
      <c r="AE566" s="163">
        <v>12.6</v>
      </c>
      <c r="AF566" s="164">
        <v>12.6</v>
      </c>
      <c r="AG566" s="253">
        <v>118</v>
      </c>
      <c r="AH566" s="165">
        <v>8</v>
      </c>
      <c r="AI566" s="164">
        <v>8</v>
      </c>
      <c r="AJ566" s="254">
        <v>331</v>
      </c>
      <c r="AK566" s="166">
        <v>10.3</v>
      </c>
    </row>
    <row r="567" spans="1:37" ht="16.5" customHeight="1" thickBot="1" x14ac:dyDescent="0.35">
      <c r="A567" s="190" t="s">
        <v>216</v>
      </c>
      <c r="B567" s="252">
        <v>22111052</v>
      </c>
      <c r="C567" s="235" t="s">
        <v>950</v>
      </c>
      <c r="D567" s="235" t="s">
        <v>139</v>
      </c>
      <c r="E567" s="155">
        <v>10</v>
      </c>
      <c r="F567" s="156">
        <v>14.5</v>
      </c>
      <c r="G567" s="157">
        <v>7</v>
      </c>
      <c r="H567" s="158">
        <v>7</v>
      </c>
      <c r="I567" s="155">
        <v>3.37</v>
      </c>
      <c r="J567" s="157">
        <v>14</v>
      </c>
      <c r="K567" s="155">
        <v>7.16</v>
      </c>
      <c r="L567" s="157">
        <v>9</v>
      </c>
      <c r="M567" s="158">
        <v>11.5</v>
      </c>
      <c r="N567" s="155">
        <v>55</v>
      </c>
      <c r="O567" s="159">
        <v>70</v>
      </c>
      <c r="P567" s="160">
        <v>0.7857142857142857</v>
      </c>
      <c r="Q567" s="157">
        <v>4</v>
      </c>
      <c r="R567" s="155">
        <v>25.6</v>
      </c>
      <c r="S567" s="157">
        <v>0</v>
      </c>
      <c r="T567" s="158">
        <v>4</v>
      </c>
      <c r="U567" s="161">
        <v>31.7</v>
      </c>
      <c r="V567" s="157">
        <v>2</v>
      </c>
      <c r="W567" s="155">
        <v>0</v>
      </c>
      <c r="X567" s="157">
        <v>2.5</v>
      </c>
      <c r="Y567" s="155">
        <v>7</v>
      </c>
      <c r="Z567" s="157">
        <v>1.5</v>
      </c>
      <c r="AA567" s="158">
        <v>6</v>
      </c>
      <c r="AB567" s="154">
        <v>46.62</v>
      </c>
      <c r="AC567" s="157">
        <v>7</v>
      </c>
      <c r="AD567" s="162">
        <v>7</v>
      </c>
      <c r="AE567" s="163">
        <v>7.1</v>
      </c>
      <c r="AF567" s="164">
        <v>7.1</v>
      </c>
      <c r="AG567" s="253">
        <v>588</v>
      </c>
      <c r="AH567" s="165">
        <v>5.7779999999999996</v>
      </c>
      <c r="AI567" s="164">
        <v>5.7779999999999996</v>
      </c>
      <c r="AJ567" s="254">
        <v>551</v>
      </c>
      <c r="AK567" s="166">
        <v>6.4390000000000001</v>
      </c>
    </row>
    <row r="568" spans="1:37" ht="16.5" customHeight="1" thickBot="1" x14ac:dyDescent="0.35">
      <c r="A568" s="190" t="s">
        <v>216</v>
      </c>
      <c r="B568" s="252">
        <v>22111073</v>
      </c>
      <c r="C568" s="231" t="s">
        <v>776</v>
      </c>
      <c r="D568" s="231" t="s">
        <v>107</v>
      </c>
      <c r="E568" s="155">
        <v>18</v>
      </c>
      <c r="F568" s="156">
        <v>18.5</v>
      </c>
      <c r="G568" s="157">
        <v>15</v>
      </c>
      <c r="H568" s="158">
        <v>15</v>
      </c>
      <c r="I568" s="155">
        <v>3.11</v>
      </c>
      <c r="J568" s="157">
        <v>18</v>
      </c>
      <c r="K568" s="155">
        <v>6.68</v>
      </c>
      <c r="L568" s="157">
        <v>12</v>
      </c>
      <c r="M568" s="158">
        <v>15</v>
      </c>
      <c r="N568" s="155">
        <v>58</v>
      </c>
      <c r="O568" s="159">
        <v>67</v>
      </c>
      <c r="P568" s="160">
        <v>0.86567164179104472</v>
      </c>
      <c r="Q568" s="157">
        <v>4.5</v>
      </c>
      <c r="R568" s="155">
        <v>43.5</v>
      </c>
      <c r="S568" s="157">
        <v>4</v>
      </c>
      <c r="T568" s="158">
        <v>8.5</v>
      </c>
      <c r="U568" s="161">
        <v>21.6</v>
      </c>
      <c r="V568" s="157">
        <v>7</v>
      </c>
      <c r="W568" s="155">
        <v>2</v>
      </c>
      <c r="X568" s="157">
        <v>3</v>
      </c>
      <c r="Y568" s="155">
        <v>3</v>
      </c>
      <c r="Z568" s="157">
        <v>3.5</v>
      </c>
      <c r="AA568" s="158">
        <v>13.5</v>
      </c>
      <c r="AB568" s="154">
        <v>35.22</v>
      </c>
      <c r="AC568" s="157">
        <v>13</v>
      </c>
      <c r="AD568" s="162">
        <v>13</v>
      </c>
      <c r="AE568" s="163">
        <v>13</v>
      </c>
      <c r="AF568" s="164">
        <v>13</v>
      </c>
      <c r="AG568" s="253">
        <v>76</v>
      </c>
      <c r="AH568" s="165">
        <v>11.111000000000001</v>
      </c>
      <c r="AI568" s="164">
        <v>11.111000000000001</v>
      </c>
      <c r="AJ568" s="254">
        <v>62</v>
      </c>
      <c r="AK568" s="166">
        <v>12.0555</v>
      </c>
    </row>
    <row r="569" spans="1:37" ht="16.5" customHeight="1" thickBot="1" x14ac:dyDescent="0.35">
      <c r="A569" s="190" t="s">
        <v>216</v>
      </c>
      <c r="B569" s="252">
        <v>22111076</v>
      </c>
      <c r="C569" s="229" t="s">
        <v>824</v>
      </c>
      <c r="D569" s="229" t="s">
        <v>825</v>
      </c>
      <c r="E569" s="155">
        <v>17</v>
      </c>
      <c r="F569" s="156">
        <v>18</v>
      </c>
      <c r="G569" s="157">
        <v>14</v>
      </c>
      <c r="H569" s="158">
        <v>14</v>
      </c>
      <c r="I569" s="155">
        <v>3.24</v>
      </c>
      <c r="J569" s="157">
        <v>16</v>
      </c>
      <c r="K569" s="155">
        <v>6.91</v>
      </c>
      <c r="L569" s="157">
        <v>10</v>
      </c>
      <c r="M569" s="158">
        <v>13</v>
      </c>
      <c r="N569" s="155">
        <v>44</v>
      </c>
      <c r="O569" s="159">
        <v>83</v>
      </c>
      <c r="P569" s="160">
        <v>0.53012048192771088</v>
      </c>
      <c r="Q569" s="157">
        <v>3</v>
      </c>
      <c r="R569" s="155">
        <v>36.4</v>
      </c>
      <c r="S569" s="157">
        <v>2</v>
      </c>
      <c r="T569" s="158">
        <v>5</v>
      </c>
      <c r="U569" s="161">
        <v>27.3</v>
      </c>
      <c r="V569" s="157">
        <v>4.25</v>
      </c>
      <c r="W569" s="155">
        <v>-5</v>
      </c>
      <c r="X569" s="157">
        <v>1.5</v>
      </c>
      <c r="Y569" s="155">
        <v>10</v>
      </c>
      <c r="Z569" s="157">
        <v>0</v>
      </c>
      <c r="AA569" s="158">
        <v>5.75</v>
      </c>
      <c r="AB569" s="154">
        <v>49.5</v>
      </c>
      <c r="AC569" s="157">
        <v>6</v>
      </c>
      <c r="AD569" s="162">
        <v>6</v>
      </c>
      <c r="AE569" s="163">
        <v>8.75</v>
      </c>
      <c r="AF569" s="164">
        <v>8.75</v>
      </c>
      <c r="AG569" s="253">
        <v>520</v>
      </c>
      <c r="AH569" s="165">
        <v>7.1109999999999998</v>
      </c>
      <c r="AI569" s="164">
        <v>7.1109999999999998</v>
      </c>
      <c r="AJ569" s="254">
        <v>430</v>
      </c>
      <c r="AK569" s="166">
        <v>7.9305000000000003</v>
      </c>
    </row>
    <row r="570" spans="1:37" ht="16.5" customHeight="1" thickBot="1" x14ac:dyDescent="0.35">
      <c r="A570" s="190" t="s">
        <v>216</v>
      </c>
      <c r="B570" s="252">
        <v>22111083</v>
      </c>
      <c r="C570" s="230" t="s">
        <v>1123</v>
      </c>
      <c r="D570" s="230" t="s">
        <v>1124</v>
      </c>
      <c r="E570" s="155">
        <v>14</v>
      </c>
      <c r="F570" s="156">
        <v>16.5</v>
      </c>
      <c r="G570" s="157">
        <v>11</v>
      </c>
      <c r="H570" s="158">
        <v>11</v>
      </c>
      <c r="I570" s="155">
        <v>3.17</v>
      </c>
      <c r="J570" s="157">
        <v>17</v>
      </c>
      <c r="K570" s="155">
        <v>6.73</v>
      </c>
      <c r="L570" s="157">
        <v>12</v>
      </c>
      <c r="M570" s="158">
        <v>14.5</v>
      </c>
      <c r="N570" s="155">
        <v>52</v>
      </c>
      <c r="O570" s="159">
        <v>64</v>
      </c>
      <c r="P570" s="160">
        <v>0.8125</v>
      </c>
      <c r="Q570" s="157">
        <v>4.5</v>
      </c>
      <c r="R570" s="155">
        <v>49</v>
      </c>
      <c r="S570" s="157">
        <v>5.5</v>
      </c>
      <c r="T570" s="158">
        <v>10</v>
      </c>
      <c r="U570" s="161">
        <v>22.6</v>
      </c>
      <c r="V570" s="157">
        <v>6.5</v>
      </c>
      <c r="W570" s="155">
        <v>10</v>
      </c>
      <c r="X570" s="157">
        <v>4</v>
      </c>
      <c r="Y570" s="155">
        <v>3</v>
      </c>
      <c r="Z570" s="157">
        <v>3.5</v>
      </c>
      <c r="AA570" s="158">
        <v>14</v>
      </c>
      <c r="AB570" s="154">
        <v>34.03</v>
      </c>
      <c r="AC570" s="157">
        <v>14</v>
      </c>
      <c r="AD570" s="162">
        <v>14</v>
      </c>
      <c r="AE570" s="163">
        <v>12.7</v>
      </c>
      <c r="AF570" s="164">
        <v>12.7</v>
      </c>
      <c r="AG570" s="253">
        <v>103</v>
      </c>
      <c r="AH570" s="165">
        <v>9.3330000000000002</v>
      </c>
      <c r="AI570" s="164">
        <v>9.3330000000000002</v>
      </c>
      <c r="AJ570" s="254">
        <v>194</v>
      </c>
      <c r="AK570" s="166">
        <v>11.016500000000001</v>
      </c>
    </row>
    <row r="571" spans="1:37" ht="16.5" customHeight="1" thickBot="1" x14ac:dyDescent="0.35">
      <c r="A571" s="190" t="s">
        <v>216</v>
      </c>
      <c r="B571" s="252">
        <v>22111091</v>
      </c>
      <c r="C571" s="236" t="s">
        <v>1031</v>
      </c>
      <c r="D571" s="236" t="s">
        <v>137</v>
      </c>
      <c r="E571" s="155">
        <v>21</v>
      </c>
      <c r="F571" s="156">
        <v>20</v>
      </c>
      <c r="G571" s="157">
        <v>18</v>
      </c>
      <c r="H571" s="158">
        <v>18</v>
      </c>
      <c r="I571" s="155">
        <v>3.14</v>
      </c>
      <c r="J571" s="157">
        <v>18</v>
      </c>
      <c r="K571" s="155">
        <v>6.69</v>
      </c>
      <c r="L571" s="157">
        <v>12</v>
      </c>
      <c r="M571" s="158">
        <v>15</v>
      </c>
      <c r="N571" s="155" t="s">
        <v>157</v>
      </c>
      <c r="O571" s="159">
        <v>82</v>
      </c>
      <c r="P571" s="160">
        <v>0</v>
      </c>
      <c r="Q571" s="157">
        <v>0</v>
      </c>
      <c r="R571" s="155">
        <v>49.4</v>
      </c>
      <c r="S571" s="157">
        <v>5.5</v>
      </c>
      <c r="T571" s="158">
        <v>5.5</v>
      </c>
      <c r="U571" s="161">
        <v>22.15</v>
      </c>
      <c r="V571" s="157">
        <v>6.75</v>
      </c>
      <c r="W571" s="155">
        <v>-5</v>
      </c>
      <c r="X571" s="157">
        <v>1.5</v>
      </c>
      <c r="Y571" s="155">
        <v>5</v>
      </c>
      <c r="Z571" s="157">
        <v>2.5</v>
      </c>
      <c r="AA571" s="158">
        <v>10.75</v>
      </c>
      <c r="AB571" s="154">
        <v>37.72</v>
      </c>
      <c r="AC571" s="157">
        <v>12</v>
      </c>
      <c r="AD571" s="162">
        <v>12</v>
      </c>
      <c r="AE571" s="163">
        <v>12.25</v>
      </c>
      <c r="AF571" s="164">
        <v>12.25</v>
      </c>
      <c r="AG571" s="253">
        <v>153</v>
      </c>
      <c r="AH571" s="165">
        <v>7.556</v>
      </c>
      <c r="AI571" s="164">
        <v>7.556</v>
      </c>
      <c r="AJ571" s="254">
        <v>384</v>
      </c>
      <c r="AK571" s="166">
        <v>9.9030000000000005</v>
      </c>
    </row>
    <row r="572" spans="1:37" ht="16.5" customHeight="1" thickBot="1" x14ac:dyDescent="0.35">
      <c r="A572" s="190" t="s">
        <v>53</v>
      </c>
      <c r="B572" s="252">
        <v>22111101</v>
      </c>
      <c r="C572" s="228" t="s">
        <v>1142</v>
      </c>
      <c r="D572" s="228" t="s">
        <v>1143</v>
      </c>
      <c r="E572" s="155" t="s">
        <v>1221</v>
      </c>
      <c r="F572" s="156" t="s">
        <v>1221</v>
      </c>
      <c r="G572" s="157" t="s">
        <v>1221</v>
      </c>
      <c r="H572" s="158" t="s">
        <v>215</v>
      </c>
      <c r="I572" s="155" t="s">
        <v>1221</v>
      </c>
      <c r="J572" s="157" t="s">
        <v>1221</v>
      </c>
      <c r="K572" s="155" t="s">
        <v>1221</v>
      </c>
      <c r="L572" s="157" t="s">
        <v>1221</v>
      </c>
      <c r="M572" s="158" t="s">
        <v>215</v>
      </c>
      <c r="N572" s="155" t="s">
        <v>1221</v>
      </c>
      <c r="O572" s="159" t="s">
        <v>1221</v>
      </c>
      <c r="P572" s="160">
        <v>0</v>
      </c>
      <c r="Q572" s="157" t="s">
        <v>1221</v>
      </c>
      <c r="R572" s="155" t="s">
        <v>1221</v>
      </c>
      <c r="S572" s="157" t="s">
        <v>1221</v>
      </c>
      <c r="T572" s="158" t="s">
        <v>215</v>
      </c>
      <c r="U572" s="161" t="s">
        <v>1221</v>
      </c>
      <c r="V572" s="157" t="s">
        <v>1221</v>
      </c>
      <c r="W572" s="155" t="s">
        <v>1221</v>
      </c>
      <c r="X572" s="157" t="s">
        <v>1221</v>
      </c>
      <c r="Y572" s="155" t="s">
        <v>1221</v>
      </c>
      <c r="Z572" s="157" t="s">
        <v>1221</v>
      </c>
      <c r="AA572" s="158" t="s">
        <v>215</v>
      </c>
      <c r="AB572" s="154" t="s">
        <v>215</v>
      </c>
      <c r="AC572" s="157" t="s">
        <v>215</v>
      </c>
      <c r="AD572" s="162" t="s">
        <v>215</v>
      </c>
      <c r="AE572" s="163" t="s">
        <v>215</v>
      </c>
      <c r="AF572" s="164" t="s">
        <v>215</v>
      </c>
      <c r="AG572" s="253">
        <v>611</v>
      </c>
      <c r="AH572" s="165">
        <v>7.1109999999999998</v>
      </c>
      <c r="AI572" s="164">
        <v>7.1109999999999998</v>
      </c>
      <c r="AJ572" s="254">
        <v>430</v>
      </c>
      <c r="AK572" s="166">
        <v>7.1109999999999998</v>
      </c>
    </row>
    <row r="573" spans="1:37" ht="16.5" customHeight="1" thickBot="1" x14ac:dyDescent="0.35">
      <c r="A573" s="190" t="s">
        <v>216</v>
      </c>
      <c r="B573" s="252">
        <v>22111111</v>
      </c>
      <c r="C573" s="234" t="s">
        <v>540</v>
      </c>
      <c r="D573" s="234" t="s">
        <v>541</v>
      </c>
      <c r="E573" s="155">
        <v>22</v>
      </c>
      <c r="F573" s="156">
        <v>20.5</v>
      </c>
      <c r="G573" s="157">
        <v>19</v>
      </c>
      <c r="H573" s="158">
        <v>19</v>
      </c>
      <c r="I573" s="155">
        <v>3.3</v>
      </c>
      <c r="J573" s="157">
        <v>15</v>
      </c>
      <c r="K573" s="155">
        <v>7.3</v>
      </c>
      <c r="L573" s="157">
        <v>8</v>
      </c>
      <c r="M573" s="158">
        <v>11.5</v>
      </c>
      <c r="N573" s="155">
        <v>70</v>
      </c>
      <c r="O573" s="159">
        <v>62</v>
      </c>
      <c r="P573" s="160">
        <v>1.1290322580645162</v>
      </c>
      <c r="Q573" s="157">
        <v>6</v>
      </c>
      <c r="R573" s="155">
        <v>39.5</v>
      </c>
      <c r="S573" s="157">
        <v>3</v>
      </c>
      <c r="T573" s="158">
        <v>9</v>
      </c>
      <c r="U573" s="161">
        <v>23</v>
      </c>
      <c r="V573" s="157">
        <v>6.25</v>
      </c>
      <c r="W573" s="155">
        <v>-6</v>
      </c>
      <c r="X573" s="157">
        <v>1.25</v>
      </c>
      <c r="Y573" s="155">
        <v>6</v>
      </c>
      <c r="Z573" s="157">
        <v>2</v>
      </c>
      <c r="AA573" s="158">
        <v>9.5</v>
      </c>
      <c r="AB573" s="154">
        <v>37.4</v>
      </c>
      <c r="AC573" s="157">
        <v>12</v>
      </c>
      <c r="AD573" s="162">
        <v>12</v>
      </c>
      <c r="AE573" s="163">
        <v>12.2</v>
      </c>
      <c r="AF573" s="164">
        <v>12.2</v>
      </c>
      <c r="AG573" s="253">
        <v>164</v>
      </c>
      <c r="AH573" s="165">
        <v>10.222</v>
      </c>
      <c r="AI573" s="164">
        <v>10.222</v>
      </c>
      <c r="AJ573" s="254">
        <v>123</v>
      </c>
      <c r="AK573" s="166">
        <v>11.210999999999999</v>
      </c>
    </row>
    <row r="574" spans="1:37" ht="16.5" customHeight="1" thickBot="1" x14ac:dyDescent="0.35">
      <c r="A574" s="190" t="s">
        <v>216</v>
      </c>
      <c r="B574" s="252">
        <v>22111159</v>
      </c>
      <c r="C574" s="234" t="s">
        <v>610</v>
      </c>
      <c r="D574" s="234" t="s">
        <v>611</v>
      </c>
      <c r="E574" s="155">
        <v>16</v>
      </c>
      <c r="F574" s="156">
        <v>17.5</v>
      </c>
      <c r="G574" s="157">
        <v>13</v>
      </c>
      <c r="H574" s="158">
        <v>13</v>
      </c>
      <c r="I574" s="155">
        <v>2.99</v>
      </c>
      <c r="J574" s="157">
        <v>20</v>
      </c>
      <c r="K574" s="155">
        <v>6.32</v>
      </c>
      <c r="L574" s="157">
        <v>15</v>
      </c>
      <c r="M574" s="158">
        <v>17.5</v>
      </c>
      <c r="N574" s="155">
        <v>70</v>
      </c>
      <c r="O574" s="159">
        <v>70</v>
      </c>
      <c r="P574" s="160">
        <v>1</v>
      </c>
      <c r="Q574" s="157">
        <v>5.5</v>
      </c>
      <c r="R574" s="155">
        <v>50.2</v>
      </c>
      <c r="S574" s="157">
        <v>5.5</v>
      </c>
      <c r="T574" s="158">
        <v>11</v>
      </c>
      <c r="U574" s="161">
        <v>20.100000000000001</v>
      </c>
      <c r="V574" s="157">
        <v>8</v>
      </c>
      <c r="W574" s="155">
        <v>-10</v>
      </c>
      <c r="X574" s="157">
        <v>0.75</v>
      </c>
      <c r="Y574" s="155">
        <v>2</v>
      </c>
      <c r="Z574" s="157">
        <v>4</v>
      </c>
      <c r="AA574" s="158">
        <v>12.75</v>
      </c>
      <c r="AB574" s="154">
        <v>37.950000000000003</v>
      </c>
      <c r="AC574" s="157">
        <v>11</v>
      </c>
      <c r="AD574" s="162">
        <v>11</v>
      </c>
      <c r="AE574" s="163">
        <v>13.05</v>
      </c>
      <c r="AF574" s="164">
        <v>13.05</v>
      </c>
      <c r="AG574" s="253">
        <v>72</v>
      </c>
      <c r="AH574" s="165">
        <v>5.7779999999999996</v>
      </c>
      <c r="AI574" s="164">
        <v>5.7779999999999996</v>
      </c>
      <c r="AJ574" s="254">
        <v>551</v>
      </c>
      <c r="AK574" s="166">
        <v>9.4139999999999997</v>
      </c>
    </row>
    <row r="575" spans="1:37" ht="16.5" customHeight="1" thickBot="1" x14ac:dyDescent="0.35">
      <c r="A575" s="190" t="s">
        <v>216</v>
      </c>
      <c r="B575" s="252">
        <v>22111162</v>
      </c>
      <c r="C575" s="230" t="s">
        <v>804</v>
      </c>
      <c r="D575" s="230" t="s">
        <v>123</v>
      </c>
      <c r="E575" s="155">
        <v>13</v>
      </c>
      <c r="F575" s="156">
        <v>16</v>
      </c>
      <c r="G575" s="157">
        <v>10</v>
      </c>
      <c r="H575" s="158">
        <v>10</v>
      </c>
      <c r="I575" s="155">
        <v>3.38</v>
      </c>
      <c r="J575" s="157">
        <v>14</v>
      </c>
      <c r="K575" s="155">
        <v>7.07</v>
      </c>
      <c r="L575" s="157">
        <v>9</v>
      </c>
      <c r="M575" s="158">
        <v>11.5</v>
      </c>
      <c r="N575" s="155">
        <v>69</v>
      </c>
      <c r="O575" s="159">
        <v>66</v>
      </c>
      <c r="P575" s="160">
        <v>1.0454545454545454</v>
      </c>
      <c r="Q575" s="157">
        <v>5.5</v>
      </c>
      <c r="R575" s="155">
        <v>45</v>
      </c>
      <c r="S575" s="157">
        <v>4.5</v>
      </c>
      <c r="T575" s="158">
        <v>10</v>
      </c>
      <c r="U575" s="161">
        <v>26.75</v>
      </c>
      <c r="V575" s="157">
        <v>4.5</v>
      </c>
      <c r="W575" s="155">
        <v>-6</v>
      </c>
      <c r="X575" s="157">
        <v>1.25</v>
      </c>
      <c r="Y575" s="155">
        <v>7</v>
      </c>
      <c r="Z575" s="157">
        <v>1.5</v>
      </c>
      <c r="AA575" s="158">
        <v>7.25</v>
      </c>
      <c r="AB575" s="154">
        <v>55.97</v>
      </c>
      <c r="AC575" s="157">
        <v>3</v>
      </c>
      <c r="AD575" s="162">
        <v>3</v>
      </c>
      <c r="AE575" s="163">
        <v>8.35</v>
      </c>
      <c r="AF575" s="164">
        <v>8.35</v>
      </c>
      <c r="AG575" s="253">
        <v>542</v>
      </c>
      <c r="AH575" s="165">
        <v>6.6669999999999998</v>
      </c>
      <c r="AI575" s="164">
        <v>6.6669999999999998</v>
      </c>
      <c r="AJ575" s="254">
        <v>483</v>
      </c>
      <c r="AK575" s="166">
        <v>7.5084999999999997</v>
      </c>
    </row>
    <row r="576" spans="1:37" ht="16.5" customHeight="1" thickBot="1" x14ac:dyDescent="0.35">
      <c r="A576" s="190" t="s">
        <v>216</v>
      </c>
      <c r="B576" s="252">
        <v>22111172</v>
      </c>
      <c r="C576" s="230" t="s">
        <v>497</v>
      </c>
      <c r="D576" s="230" t="s">
        <v>498</v>
      </c>
      <c r="E576" s="155">
        <v>13</v>
      </c>
      <c r="F576" s="156">
        <v>16</v>
      </c>
      <c r="G576" s="157">
        <v>10</v>
      </c>
      <c r="H576" s="158">
        <v>10</v>
      </c>
      <c r="I576" s="155">
        <v>3.55</v>
      </c>
      <c r="J576" s="157">
        <v>11</v>
      </c>
      <c r="K576" s="155">
        <v>7.34</v>
      </c>
      <c r="L576" s="157">
        <v>7</v>
      </c>
      <c r="M576" s="158">
        <v>9</v>
      </c>
      <c r="N576" s="155">
        <v>58</v>
      </c>
      <c r="O576" s="159" t="s">
        <v>157</v>
      </c>
      <c r="P576" s="160" t="s">
        <v>480</v>
      </c>
      <c r="Q576" s="157">
        <v>0</v>
      </c>
      <c r="R576" s="155">
        <v>42.1</v>
      </c>
      <c r="S576" s="157">
        <v>3.5</v>
      </c>
      <c r="T576" s="158">
        <v>3.5</v>
      </c>
      <c r="U576" s="161">
        <v>42</v>
      </c>
      <c r="V576" s="157">
        <v>0.25</v>
      </c>
      <c r="W576" s="155">
        <v>0</v>
      </c>
      <c r="X576" s="157">
        <v>2.5</v>
      </c>
      <c r="Y576" s="155">
        <v>5</v>
      </c>
      <c r="Z576" s="157">
        <v>2.5</v>
      </c>
      <c r="AA576" s="158">
        <v>5.25</v>
      </c>
      <c r="AB576" s="154">
        <v>40.299999999999997</v>
      </c>
      <c r="AC576" s="157">
        <v>10</v>
      </c>
      <c r="AD576" s="162">
        <v>10</v>
      </c>
      <c r="AE576" s="163">
        <v>7.55</v>
      </c>
      <c r="AF576" s="164">
        <v>7.55</v>
      </c>
      <c r="AG576" s="253">
        <v>571</v>
      </c>
      <c r="AH576" s="165">
        <v>1.778</v>
      </c>
      <c r="AI576" s="164">
        <v>1.778</v>
      </c>
      <c r="AJ576" s="254">
        <v>616</v>
      </c>
      <c r="AK576" s="166">
        <v>4.6639999999999997</v>
      </c>
    </row>
    <row r="577" spans="1:37" ht="16.5" customHeight="1" thickBot="1" x14ac:dyDescent="0.35">
      <c r="A577" s="190" t="s">
        <v>216</v>
      </c>
      <c r="B577" s="252">
        <v>22111185</v>
      </c>
      <c r="C577" s="228" t="s">
        <v>683</v>
      </c>
      <c r="D577" s="228" t="s">
        <v>684</v>
      </c>
      <c r="E577" s="155">
        <v>13</v>
      </c>
      <c r="F577" s="156">
        <v>16</v>
      </c>
      <c r="G577" s="157">
        <v>10</v>
      </c>
      <c r="H577" s="158">
        <v>10</v>
      </c>
      <c r="I577" s="155">
        <v>3.37</v>
      </c>
      <c r="J577" s="157">
        <v>14</v>
      </c>
      <c r="K577" s="155">
        <v>7.13</v>
      </c>
      <c r="L577" s="157">
        <v>9</v>
      </c>
      <c r="M577" s="158">
        <v>11.5</v>
      </c>
      <c r="N577" s="155">
        <v>50</v>
      </c>
      <c r="O577" s="159">
        <v>97</v>
      </c>
      <c r="P577" s="160">
        <v>0.51546391752577314</v>
      </c>
      <c r="Q577" s="157">
        <v>3</v>
      </c>
      <c r="R577" s="155">
        <v>33.9</v>
      </c>
      <c r="S577" s="157">
        <v>1.5</v>
      </c>
      <c r="T577" s="158">
        <v>4.5</v>
      </c>
      <c r="U577" s="161">
        <v>27.6</v>
      </c>
      <c r="V577" s="157">
        <v>4</v>
      </c>
      <c r="W577" s="155">
        <v>-17</v>
      </c>
      <c r="X577" s="157">
        <v>0</v>
      </c>
      <c r="Y577" s="155">
        <v>10</v>
      </c>
      <c r="Z577" s="157">
        <v>0</v>
      </c>
      <c r="AA577" s="158">
        <v>4</v>
      </c>
      <c r="AB577" s="154">
        <v>33.090000000000003</v>
      </c>
      <c r="AC577" s="157">
        <v>14</v>
      </c>
      <c r="AD577" s="162">
        <v>14</v>
      </c>
      <c r="AE577" s="163">
        <v>8.8000000000000007</v>
      </c>
      <c r="AF577" s="164">
        <v>8.8000000000000007</v>
      </c>
      <c r="AG577" s="253">
        <v>517</v>
      </c>
      <c r="AH577" s="165">
        <v>8</v>
      </c>
      <c r="AI577" s="164">
        <v>8</v>
      </c>
      <c r="AJ577" s="254">
        <v>331</v>
      </c>
      <c r="AK577" s="166">
        <v>8.4</v>
      </c>
    </row>
    <row r="578" spans="1:37" ht="16.5" customHeight="1" thickBot="1" x14ac:dyDescent="0.35">
      <c r="A578" s="190" t="s">
        <v>216</v>
      </c>
      <c r="B578" s="252">
        <v>22111220</v>
      </c>
      <c r="C578" s="234" t="s">
        <v>583</v>
      </c>
      <c r="D578" s="234" t="s">
        <v>584</v>
      </c>
      <c r="E578" s="155">
        <v>14</v>
      </c>
      <c r="F578" s="156">
        <v>16.5</v>
      </c>
      <c r="G578" s="157">
        <v>11</v>
      </c>
      <c r="H578" s="158">
        <v>11</v>
      </c>
      <c r="I578" s="155">
        <v>3.53</v>
      </c>
      <c r="J578" s="157">
        <v>11</v>
      </c>
      <c r="K578" s="155">
        <v>7.11</v>
      </c>
      <c r="L578" s="157">
        <v>9</v>
      </c>
      <c r="M578" s="158">
        <v>10</v>
      </c>
      <c r="N578" s="155" t="s">
        <v>215</v>
      </c>
      <c r="O578" s="159" t="s">
        <v>215</v>
      </c>
      <c r="P578" s="160">
        <v>0</v>
      </c>
      <c r="Q578" s="157" t="s">
        <v>215</v>
      </c>
      <c r="R578" s="155">
        <v>42.2</v>
      </c>
      <c r="S578" s="157">
        <v>3.5</v>
      </c>
      <c r="T578" s="158">
        <v>7</v>
      </c>
      <c r="U578" s="161">
        <v>26.7</v>
      </c>
      <c r="V578" s="157">
        <v>4.5</v>
      </c>
      <c r="W578" s="155">
        <v>-11</v>
      </c>
      <c r="X578" s="157">
        <v>0.75</v>
      </c>
      <c r="Y578" s="155">
        <v>5</v>
      </c>
      <c r="Z578" s="157">
        <v>2.5</v>
      </c>
      <c r="AA578" s="158">
        <v>7.75</v>
      </c>
      <c r="AB578" s="154">
        <v>44.77</v>
      </c>
      <c r="AC578" s="157">
        <v>8</v>
      </c>
      <c r="AD578" s="162">
        <v>8</v>
      </c>
      <c r="AE578" s="163">
        <v>8.75</v>
      </c>
      <c r="AF578" s="164">
        <v>8.75</v>
      </c>
      <c r="AG578" s="253">
        <v>520</v>
      </c>
      <c r="AH578" s="165">
        <v>5.3330000000000002</v>
      </c>
      <c r="AI578" s="164">
        <v>5.3330000000000002</v>
      </c>
      <c r="AJ578" s="254">
        <v>568</v>
      </c>
      <c r="AK578" s="166">
        <v>7.0415000000000001</v>
      </c>
    </row>
    <row r="579" spans="1:37" ht="16.5" customHeight="1" thickBot="1" x14ac:dyDescent="0.35">
      <c r="A579" s="190" t="s">
        <v>216</v>
      </c>
      <c r="B579" s="252">
        <v>22111250</v>
      </c>
      <c r="C579" s="232" t="s">
        <v>920</v>
      </c>
      <c r="D579" s="232" t="s">
        <v>93</v>
      </c>
      <c r="E579" s="155">
        <v>15</v>
      </c>
      <c r="F579" s="156">
        <v>17</v>
      </c>
      <c r="G579" s="157">
        <v>12</v>
      </c>
      <c r="H579" s="158">
        <v>12</v>
      </c>
      <c r="I579" s="155">
        <v>3</v>
      </c>
      <c r="J579" s="157">
        <v>20</v>
      </c>
      <c r="K579" s="155">
        <v>6.43</v>
      </c>
      <c r="L579" s="157">
        <v>14</v>
      </c>
      <c r="M579" s="158">
        <v>17</v>
      </c>
      <c r="N579" s="155">
        <v>57</v>
      </c>
      <c r="O579" s="159">
        <v>72</v>
      </c>
      <c r="P579" s="160">
        <v>0.79166666666666663</v>
      </c>
      <c r="Q579" s="157">
        <v>4</v>
      </c>
      <c r="R579" s="155">
        <v>54.7</v>
      </c>
      <c r="S579" s="157">
        <v>6.5</v>
      </c>
      <c r="T579" s="158">
        <v>10.5</v>
      </c>
      <c r="U579" s="161">
        <v>24.15</v>
      </c>
      <c r="V579" s="157">
        <v>5.75</v>
      </c>
      <c r="W579" s="155">
        <v>2</v>
      </c>
      <c r="X579" s="157">
        <v>3</v>
      </c>
      <c r="Y579" s="155">
        <v>6</v>
      </c>
      <c r="Z579" s="157">
        <v>2</v>
      </c>
      <c r="AA579" s="158">
        <v>10.75</v>
      </c>
      <c r="AB579" s="154">
        <v>38.35</v>
      </c>
      <c r="AC579" s="157">
        <v>11</v>
      </c>
      <c r="AD579" s="162">
        <v>11</v>
      </c>
      <c r="AE579" s="163">
        <v>12.25</v>
      </c>
      <c r="AF579" s="164">
        <v>12.25</v>
      </c>
      <c r="AG579" s="253">
        <v>153</v>
      </c>
      <c r="AH579" s="165">
        <v>7.1109999999999998</v>
      </c>
      <c r="AI579" s="164">
        <v>7.1109999999999998</v>
      </c>
      <c r="AJ579" s="254">
        <v>430</v>
      </c>
      <c r="AK579" s="166">
        <v>9.6805000000000003</v>
      </c>
    </row>
    <row r="580" spans="1:37" ht="16.5" customHeight="1" thickBot="1" x14ac:dyDescent="0.35">
      <c r="A580" s="190" t="s">
        <v>216</v>
      </c>
      <c r="B580" s="252">
        <v>22111327</v>
      </c>
      <c r="C580" s="231" t="s">
        <v>795</v>
      </c>
      <c r="D580" s="231" t="s">
        <v>117</v>
      </c>
      <c r="E580" s="155" t="s">
        <v>157</v>
      </c>
      <c r="F580" s="156" t="s">
        <v>157</v>
      </c>
      <c r="G580" s="157">
        <v>0</v>
      </c>
      <c r="H580" s="158">
        <v>0</v>
      </c>
      <c r="I580" s="155" t="s">
        <v>157</v>
      </c>
      <c r="J580" s="157">
        <v>0</v>
      </c>
      <c r="K580" s="155" t="s">
        <v>157</v>
      </c>
      <c r="L580" s="157">
        <v>0</v>
      </c>
      <c r="M580" s="158">
        <v>0</v>
      </c>
      <c r="N580" s="155" t="s">
        <v>157</v>
      </c>
      <c r="O580" s="159" t="s">
        <v>157</v>
      </c>
      <c r="P580" s="160" t="s">
        <v>480</v>
      </c>
      <c r="Q580" s="157">
        <v>0</v>
      </c>
      <c r="R580" s="155" t="s">
        <v>157</v>
      </c>
      <c r="S580" s="157">
        <v>0</v>
      </c>
      <c r="T580" s="158">
        <v>0</v>
      </c>
      <c r="U580" s="161" t="s">
        <v>157</v>
      </c>
      <c r="V580" s="157">
        <v>0</v>
      </c>
      <c r="W580" s="155" t="s">
        <v>157</v>
      </c>
      <c r="X580" s="157">
        <v>0</v>
      </c>
      <c r="Y580" s="155" t="s">
        <v>157</v>
      </c>
      <c r="Z580" s="157">
        <v>0</v>
      </c>
      <c r="AA580" s="158">
        <v>0</v>
      </c>
      <c r="AB580" s="154" t="s">
        <v>157</v>
      </c>
      <c r="AC580" s="157">
        <v>0</v>
      </c>
      <c r="AD580" s="162">
        <v>0</v>
      </c>
      <c r="AE580" s="163">
        <v>0</v>
      </c>
      <c r="AF580" s="164">
        <v>0</v>
      </c>
      <c r="AG580" s="253">
        <v>621</v>
      </c>
      <c r="AH580" s="165" t="s">
        <v>157</v>
      </c>
      <c r="AI580" s="164" t="s">
        <v>157</v>
      </c>
      <c r="AJ580" s="254">
        <v>599</v>
      </c>
      <c r="AK580" s="166" t="s">
        <v>481</v>
      </c>
    </row>
    <row r="581" spans="1:37" ht="16.5" customHeight="1" thickBot="1" x14ac:dyDescent="0.35">
      <c r="A581" s="190" t="s">
        <v>216</v>
      </c>
      <c r="B581" s="252">
        <v>22111356</v>
      </c>
      <c r="C581" s="228" t="s">
        <v>752</v>
      </c>
      <c r="D581" s="228" t="s">
        <v>753</v>
      </c>
      <c r="E581" s="155" t="s">
        <v>157</v>
      </c>
      <c r="F581" s="156" t="s">
        <v>157</v>
      </c>
      <c r="G581" s="157">
        <v>0</v>
      </c>
      <c r="H581" s="158">
        <v>0</v>
      </c>
      <c r="I581" s="155" t="s">
        <v>157</v>
      </c>
      <c r="J581" s="157">
        <v>0</v>
      </c>
      <c r="K581" s="155" t="s">
        <v>157</v>
      </c>
      <c r="L581" s="157">
        <v>0</v>
      </c>
      <c r="M581" s="158">
        <v>0</v>
      </c>
      <c r="N581" s="155" t="s">
        <v>157</v>
      </c>
      <c r="O581" s="159" t="s">
        <v>157</v>
      </c>
      <c r="P581" s="160" t="s">
        <v>480</v>
      </c>
      <c r="Q581" s="157">
        <v>0</v>
      </c>
      <c r="R581" s="155" t="s">
        <v>157</v>
      </c>
      <c r="S581" s="157">
        <v>0</v>
      </c>
      <c r="T581" s="158">
        <v>0</v>
      </c>
      <c r="U581" s="161" t="s">
        <v>157</v>
      </c>
      <c r="V581" s="157">
        <v>0</v>
      </c>
      <c r="W581" s="155" t="s">
        <v>157</v>
      </c>
      <c r="X581" s="157">
        <v>0</v>
      </c>
      <c r="Y581" s="155" t="s">
        <v>157</v>
      </c>
      <c r="Z581" s="157">
        <v>0</v>
      </c>
      <c r="AA581" s="158">
        <v>0</v>
      </c>
      <c r="AB581" s="154" t="s">
        <v>157</v>
      </c>
      <c r="AC581" s="157">
        <v>0</v>
      </c>
      <c r="AD581" s="162">
        <v>0</v>
      </c>
      <c r="AE581" s="163">
        <v>0</v>
      </c>
      <c r="AF581" s="164">
        <v>0</v>
      </c>
      <c r="AG581" s="253">
        <v>621</v>
      </c>
      <c r="AH581" s="165" t="s">
        <v>157</v>
      </c>
      <c r="AI581" s="164" t="s">
        <v>157</v>
      </c>
      <c r="AJ581" s="254">
        <v>599</v>
      </c>
      <c r="AK581" s="166" t="s">
        <v>481</v>
      </c>
    </row>
    <row r="582" spans="1:37" ht="16.5" customHeight="1" thickBot="1" x14ac:dyDescent="0.35">
      <c r="A582" s="190" t="s">
        <v>216</v>
      </c>
      <c r="B582" s="252">
        <v>22111380</v>
      </c>
      <c r="C582" s="228" t="s">
        <v>1032</v>
      </c>
      <c r="D582" s="228" t="s">
        <v>69</v>
      </c>
      <c r="E582" s="155">
        <v>17</v>
      </c>
      <c r="F582" s="156">
        <v>18</v>
      </c>
      <c r="G582" s="157">
        <v>14</v>
      </c>
      <c r="H582" s="158">
        <v>14</v>
      </c>
      <c r="I582" s="155" t="s">
        <v>1221</v>
      </c>
      <c r="J582" s="157" t="s">
        <v>1221</v>
      </c>
      <c r="K582" s="155" t="s">
        <v>1221</v>
      </c>
      <c r="L582" s="157" t="s">
        <v>1221</v>
      </c>
      <c r="M582" s="158" t="s">
        <v>215</v>
      </c>
      <c r="N582" s="155">
        <v>93</v>
      </c>
      <c r="O582" s="159">
        <v>72</v>
      </c>
      <c r="P582" s="160">
        <v>1.2916666666666667</v>
      </c>
      <c r="Q582" s="157">
        <v>6.5</v>
      </c>
      <c r="R582" s="155">
        <v>44.1</v>
      </c>
      <c r="S582" s="157">
        <v>4</v>
      </c>
      <c r="T582" s="158">
        <v>10.5</v>
      </c>
      <c r="U582" s="161" t="s">
        <v>1221</v>
      </c>
      <c r="V582" s="157" t="s">
        <v>1221</v>
      </c>
      <c r="W582" s="155" t="s">
        <v>1221</v>
      </c>
      <c r="X582" s="157" t="s">
        <v>1221</v>
      </c>
      <c r="Y582" s="155" t="s">
        <v>1221</v>
      </c>
      <c r="Z582" s="157" t="s">
        <v>1221</v>
      </c>
      <c r="AA582" s="158" t="s">
        <v>215</v>
      </c>
      <c r="AB582" s="154">
        <v>32.590000000000003</v>
      </c>
      <c r="AC582" s="157">
        <v>15</v>
      </c>
      <c r="AD582" s="162">
        <v>15</v>
      </c>
      <c r="AE582" s="163">
        <v>13.166666666666666</v>
      </c>
      <c r="AF582" s="164">
        <v>13.166666666666666</v>
      </c>
      <c r="AG582" s="253">
        <v>65</v>
      </c>
      <c r="AH582" s="165">
        <v>10.222</v>
      </c>
      <c r="AI582" s="164">
        <v>10.222</v>
      </c>
      <c r="AJ582" s="254">
        <v>123</v>
      </c>
      <c r="AK582" s="166">
        <v>11.694333333333333</v>
      </c>
    </row>
    <row r="583" spans="1:37" ht="16.5" customHeight="1" thickBot="1" x14ac:dyDescent="0.35">
      <c r="A583" s="190" t="s">
        <v>53</v>
      </c>
      <c r="B583" s="252">
        <v>22111402</v>
      </c>
      <c r="C583" s="231" t="s">
        <v>832</v>
      </c>
      <c r="D583" s="231" t="s">
        <v>801</v>
      </c>
      <c r="E583" s="155">
        <v>8</v>
      </c>
      <c r="F583" s="156">
        <v>13.5</v>
      </c>
      <c r="G583" s="157">
        <v>8</v>
      </c>
      <c r="H583" s="158">
        <v>8</v>
      </c>
      <c r="I583" s="155">
        <v>3.86</v>
      </c>
      <c r="J583" s="157">
        <v>10</v>
      </c>
      <c r="K583" s="155">
        <v>8.84</v>
      </c>
      <c r="L583" s="157">
        <v>3</v>
      </c>
      <c r="M583" s="158">
        <v>6.5</v>
      </c>
      <c r="N583" s="155">
        <v>27</v>
      </c>
      <c r="O583" s="159">
        <v>61</v>
      </c>
      <c r="P583" s="160">
        <v>0.44262295081967212</v>
      </c>
      <c r="Q583" s="157">
        <v>4</v>
      </c>
      <c r="R583" s="155">
        <v>25</v>
      </c>
      <c r="S583" s="157">
        <v>3.5</v>
      </c>
      <c r="T583" s="158">
        <v>7.5</v>
      </c>
      <c r="U583" s="161">
        <v>29.7</v>
      </c>
      <c r="V583" s="157">
        <v>4</v>
      </c>
      <c r="W583" s="155">
        <v>-11</v>
      </c>
      <c r="X583" s="157">
        <v>0.75</v>
      </c>
      <c r="Y583" s="155">
        <v>10</v>
      </c>
      <c r="Z583" s="157">
        <v>0</v>
      </c>
      <c r="AA583" s="158">
        <v>4.75</v>
      </c>
      <c r="AB583" s="154">
        <v>47.63</v>
      </c>
      <c r="AC583" s="157">
        <v>10</v>
      </c>
      <c r="AD583" s="162">
        <v>10</v>
      </c>
      <c r="AE583" s="163">
        <v>7.35</v>
      </c>
      <c r="AF583" s="164">
        <v>7.35</v>
      </c>
      <c r="AG583" s="253">
        <v>583</v>
      </c>
      <c r="AH583" s="165">
        <v>9.3330000000000002</v>
      </c>
      <c r="AI583" s="164">
        <v>9.3330000000000002</v>
      </c>
      <c r="AJ583" s="254">
        <v>194</v>
      </c>
      <c r="AK583" s="166">
        <v>8.3414999999999999</v>
      </c>
    </row>
    <row r="584" spans="1:37" ht="16.5" customHeight="1" thickBot="1" x14ac:dyDescent="0.35">
      <c r="A584" s="190" t="s">
        <v>216</v>
      </c>
      <c r="B584" s="252">
        <v>22111418</v>
      </c>
      <c r="C584" s="235" t="s">
        <v>1041</v>
      </c>
      <c r="D584" s="235" t="s">
        <v>174</v>
      </c>
      <c r="E584" s="155">
        <v>21</v>
      </c>
      <c r="F584" s="156">
        <v>20</v>
      </c>
      <c r="G584" s="157">
        <v>18</v>
      </c>
      <c r="H584" s="158">
        <v>18</v>
      </c>
      <c r="I584" s="155">
        <v>3.04</v>
      </c>
      <c r="J584" s="157">
        <v>20</v>
      </c>
      <c r="K584" s="155">
        <v>6.55</v>
      </c>
      <c r="L584" s="157">
        <v>13</v>
      </c>
      <c r="M584" s="158">
        <v>16.5</v>
      </c>
      <c r="N584" s="155">
        <v>52</v>
      </c>
      <c r="O584" s="159">
        <v>66</v>
      </c>
      <c r="P584" s="160">
        <v>0.78787878787878785</v>
      </c>
      <c r="Q584" s="157">
        <v>4</v>
      </c>
      <c r="R584" s="155">
        <v>47</v>
      </c>
      <c r="S584" s="157">
        <v>5</v>
      </c>
      <c r="T584" s="158">
        <v>9</v>
      </c>
      <c r="U584" s="161">
        <v>24.4</v>
      </c>
      <c r="V584" s="157">
        <v>5.75</v>
      </c>
      <c r="W584" s="155">
        <v>-28</v>
      </c>
      <c r="X584" s="157">
        <v>0</v>
      </c>
      <c r="Y584" s="155">
        <v>8</v>
      </c>
      <c r="Z584" s="157">
        <v>1</v>
      </c>
      <c r="AA584" s="158">
        <v>6.75</v>
      </c>
      <c r="AB584" s="154">
        <v>31.28</v>
      </c>
      <c r="AC584" s="157">
        <v>16</v>
      </c>
      <c r="AD584" s="162">
        <v>16</v>
      </c>
      <c r="AE584" s="163">
        <v>13.25</v>
      </c>
      <c r="AF584" s="164">
        <v>13.25</v>
      </c>
      <c r="AG584" s="253">
        <v>57</v>
      </c>
      <c r="AH584" s="165">
        <v>6.6669999999999998</v>
      </c>
      <c r="AI584" s="164">
        <v>6.6669999999999998</v>
      </c>
      <c r="AJ584" s="254">
        <v>483</v>
      </c>
      <c r="AK584" s="166">
        <v>9.9585000000000008</v>
      </c>
    </row>
    <row r="585" spans="1:37" ht="16.5" customHeight="1" thickBot="1" x14ac:dyDescent="0.35">
      <c r="A585" s="190" t="s">
        <v>216</v>
      </c>
      <c r="B585" s="252">
        <v>22111428</v>
      </c>
      <c r="C585" s="228" t="s">
        <v>732</v>
      </c>
      <c r="D585" s="228" t="s">
        <v>733</v>
      </c>
      <c r="E585" s="155">
        <v>20</v>
      </c>
      <c r="F585" s="156">
        <v>19.5</v>
      </c>
      <c r="G585" s="157">
        <v>17</v>
      </c>
      <c r="H585" s="158">
        <v>17</v>
      </c>
      <c r="I585" s="155">
        <v>3.12</v>
      </c>
      <c r="J585" s="157">
        <v>18</v>
      </c>
      <c r="K585" s="155">
        <v>6.8</v>
      </c>
      <c r="L585" s="157">
        <v>11</v>
      </c>
      <c r="M585" s="158">
        <v>14.5</v>
      </c>
      <c r="N585" s="155">
        <v>69</v>
      </c>
      <c r="O585" s="159">
        <v>75</v>
      </c>
      <c r="P585" s="160">
        <v>0.92</v>
      </c>
      <c r="Q585" s="157">
        <v>5</v>
      </c>
      <c r="R585" s="155">
        <v>43</v>
      </c>
      <c r="S585" s="157">
        <v>4</v>
      </c>
      <c r="T585" s="158">
        <v>9</v>
      </c>
      <c r="U585" s="161">
        <v>25.03</v>
      </c>
      <c r="V585" s="157">
        <v>5.25</v>
      </c>
      <c r="W585" s="155">
        <v>-5</v>
      </c>
      <c r="X585" s="157">
        <v>1.5</v>
      </c>
      <c r="Y585" s="155">
        <v>2</v>
      </c>
      <c r="Z585" s="157">
        <v>4</v>
      </c>
      <c r="AA585" s="158">
        <v>10.75</v>
      </c>
      <c r="AB585" s="154">
        <v>37.5</v>
      </c>
      <c r="AC585" s="157">
        <v>12</v>
      </c>
      <c r="AD585" s="162">
        <v>12</v>
      </c>
      <c r="AE585" s="163">
        <v>12.65</v>
      </c>
      <c r="AF585" s="164">
        <v>12.65</v>
      </c>
      <c r="AG585" s="253">
        <v>109</v>
      </c>
      <c r="AH585" s="165">
        <v>9.7780000000000005</v>
      </c>
      <c r="AI585" s="164">
        <v>9.7780000000000005</v>
      </c>
      <c r="AJ585" s="254">
        <v>162</v>
      </c>
      <c r="AK585" s="166">
        <v>11.214</v>
      </c>
    </row>
    <row r="586" spans="1:37" ht="16.5" customHeight="1" thickBot="1" x14ac:dyDescent="0.35">
      <c r="A586" s="190" t="s">
        <v>216</v>
      </c>
      <c r="B586" s="252">
        <v>22111445</v>
      </c>
      <c r="C586" s="234" t="s">
        <v>1122</v>
      </c>
      <c r="D586" s="234" t="s">
        <v>116</v>
      </c>
      <c r="E586" s="155">
        <v>20</v>
      </c>
      <c r="F586" s="156">
        <v>19.5</v>
      </c>
      <c r="G586" s="157">
        <v>17</v>
      </c>
      <c r="H586" s="158">
        <v>17</v>
      </c>
      <c r="I586" s="155">
        <v>3.15</v>
      </c>
      <c r="J586" s="157">
        <v>18</v>
      </c>
      <c r="K586" s="155">
        <v>6.9</v>
      </c>
      <c r="L586" s="157">
        <v>10</v>
      </c>
      <c r="M586" s="158">
        <v>14</v>
      </c>
      <c r="N586" s="155">
        <v>100</v>
      </c>
      <c r="O586" s="159">
        <v>76</v>
      </c>
      <c r="P586" s="160">
        <v>1.3157894736842106</v>
      </c>
      <c r="Q586" s="157">
        <v>7</v>
      </c>
      <c r="R586" s="155">
        <v>42.7</v>
      </c>
      <c r="S586" s="157">
        <v>3.5</v>
      </c>
      <c r="T586" s="158">
        <v>10.5</v>
      </c>
      <c r="U586" s="161">
        <v>23.3</v>
      </c>
      <c r="V586" s="157">
        <v>6.25</v>
      </c>
      <c r="W586" s="155">
        <v>-9</v>
      </c>
      <c r="X586" s="157">
        <v>1</v>
      </c>
      <c r="Y586" s="155">
        <v>9</v>
      </c>
      <c r="Z586" s="157">
        <v>0.5</v>
      </c>
      <c r="AA586" s="158">
        <v>7.75</v>
      </c>
      <c r="AB586" s="154">
        <v>48.15</v>
      </c>
      <c r="AC586" s="157">
        <v>6</v>
      </c>
      <c r="AD586" s="162">
        <v>6</v>
      </c>
      <c r="AE586" s="163">
        <v>11.05</v>
      </c>
      <c r="AF586" s="164">
        <v>11.05</v>
      </c>
      <c r="AG586" s="253">
        <v>312</v>
      </c>
      <c r="AH586" s="165">
        <v>9.7780000000000005</v>
      </c>
      <c r="AI586" s="164">
        <v>9.7780000000000005</v>
      </c>
      <c r="AJ586" s="254">
        <v>162</v>
      </c>
      <c r="AK586" s="166">
        <v>10.414000000000001</v>
      </c>
    </row>
    <row r="587" spans="1:37" ht="16.5" customHeight="1" thickBot="1" x14ac:dyDescent="0.35">
      <c r="A587" s="190" t="s">
        <v>216</v>
      </c>
      <c r="B587" s="252">
        <v>22111449</v>
      </c>
      <c r="C587" s="233" t="s">
        <v>1019</v>
      </c>
      <c r="D587" s="233" t="s">
        <v>1020</v>
      </c>
      <c r="E587" s="155">
        <v>17</v>
      </c>
      <c r="F587" s="156">
        <v>18</v>
      </c>
      <c r="G587" s="157">
        <v>14</v>
      </c>
      <c r="H587" s="158">
        <v>14</v>
      </c>
      <c r="I587" s="155">
        <v>3.25</v>
      </c>
      <c r="J587" s="157">
        <v>16</v>
      </c>
      <c r="K587" s="155">
        <v>7.11</v>
      </c>
      <c r="L587" s="157">
        <v>9</v>
      </c>
      <c r="M587" s="158">
        <v>12.5</v>
      </c>
      <c r="N587" s="155">
        <v>58</v>
      </c>
      <c r="O587" s="159">
        <v>67</v>
      </c>
      <c r="P587" s="160">
        <v>0.86567164179104472</v>
      </c>
      <c r="Q587" s="157">
        <v>4.5</v>
      </c>
      <c r="R587" s="155">
        <v>44</v>
      </c>
      <c r="S587" s="157">
        <v>4</v>
      </c>
      <c r="T587" s="158">
        <v>8.5</v>
      </c>
      <c r="U587" s="161">
        <v>23.25</v>
      </c>
      <c r="V587" s="157">
        <v>6.25</v>
      </c>
      <c r="W587" s="155">
        <v>2</v>
      </c>
      <c r="X587" s="157">
        <v>3</v>
      </c>
      <c r="Y587" s="155">
        <v>7</v>
      </c>
      <c r="Z587" s="157">
        <v>1.5</v>
      </c>
      <c r="AA587" s="158">
        <v>10.75</v>
      </c>
      <c r="AB587" s="154">
        <v>31.47</v>
      </c>
      <c r="AC587" s="157">
        <v>16</v>
      </c>
      <c r="AD587" s="162">
        <v>16</v>
      </c>
      <c r="AE587" s="163">
        <v>12.35</v>
      </c>
      <c r="AF587" s="164">
        <v>12.35</v>
      </c>
      <c r="AG587" s="253">
        <v>147</v>
      </c>
      <c r="AH587" s="165">
        <v>8.4440000000000008</v>
      </c>
      <c r="AI587" s="164">
        <v>8.4440000000000008</v>
      </c>
      <c r="AJ587" s="254">
        <v>274</v>
      </c>
      <c r="AK587" s="166">
        <v>10.397</v>
      </c>
    </row>
    <row r="588" spans="1:37" ht="16.5" customHeight="1" thickBot="1" x14ac:dyDescent="0.35">
      <c r="A588" s="190" t="s">
        <v>216</v>
      </c>
      <c r="B588" s="252">
        <v>22111459</v>
      </c>
      <c r="C588" s="228" t="s">
        <v>681</v>
      </c>
      <c r="D588" s="228" t="s">
        <v>137</v>
      </c>
      <c r="E588" s="155">
        <v>20</v>
      </c>
      <c r="F588" s="156">
        <v>19.5</v>
      </c>
      <c r="G588" s="157">
        <v>17</v>
      </c>
      <c r="H588" s="158">
        <v>17</v>
      </c>
      <c r="I588" s="155">
        <v>3.01</v>
      </c>
      <c r="J588" s="157">
        <v>20</v>
      </c>
      <c r="K588" s="155">
        <v>6.62</v>
      </c>
      <c r="L588" s="157">
        <v>12</v>
      </c>
      <c r="M588" s="158">
        <v>16</v>
      </c>
      <c r="N588" s="155">
        <v>46</v>
      </c>
      <c r="O588" s="159">
        <v>59</v>
      </c>
      <c r="P588" s="160">
        <v>0.77966101694915257</v>
      </c>
      <c r="Q588" s="157">
        <v>4</v>
      </c>
      <c r="R588" s="155">
        <v>38</v>
      </c>
      <c r="S588" s="157">
        <v>2.5</v>
      </c>
      <c r="T588" s="158">
        <v>6.5</v>
      </c>
      <c r="U588" s="161">
        <v>23.1</v>
      </c>
      <c r="V588" s="157">
        <v>6.25</v>
      </c>
      <c r="W588" s="155">
        <v>-10</v>
      </c>
      <c r="X588" s="157">
        <v>0.75</v>
      </c>
      <c r="Y588" s="155">
        <v>5</v>
      </c>
      <c r="Z588" s="157">
        <v>2.5</v>
      </c>
      <c r="AA588" s="158">
        <v>9.5</v>
      </c>
      <c r="AB588" s="154">
        <v>37.53</v>
      </c>
      <c r="AC588" s="157">
        <v>12</v>
      </c>
      <c r="AD588" s="162">
        <v>12</v>
      </c>
      <c r="AE588" s="163">
        <v>12.2</v>
      </c>
      <c r="AF588" s="164">
        <v>12.2</v>
      </c>
      <c r="AG588" s="253">
        <v>164</v>
      </c>
      <c r="AH588" s="165">
        <v>8.8889999999999993</v>
      </c>
      <c r="AI588" s="164">
        <v>8.8889999999999993</v>
      </c>
      <c r="AJ588" s="254">
        <v>231</v>
      </c>
      <c r="AK588" s="166">
        <v>10.544499999999999</v>
      </c>
    </row>
    <row r="589" spans="1:37" ht="16.5" customHeight="1" thickBot="1" x14ac:dyDescent="0.35">
      <c r="A589" s="190" t="s">
        <v>53</v>
      </c>
      <c r="B589" s="252">
        <v>22111460</v>
      </c>
      <c r="C589" s="230" t="s">
        <v>548</v>
      </c>
      <c r="D589" s="230" t="s">
        <v>549</v>
      </c>
      <c r="E589" s="155">
        <v>12</v>
      </c>
      <c r="F589" s="156">
        <v>15.5</v>
      </c>
      <c r="G589" s="157">
        <v>12</v>
      </c>
      <c r="H589" s="158">
        <v>12</v>
      </c>
      <c r="I589" s="155">
        <v>3.76</v>
      </c>
      <c r="J589" s="157">
        <v>12</v>
      </c>
      <c r="K589" s="155">
        <v>7.86</v>
      </c>
      <c r="L589" s="157">
        <v>10</v>
      </c>
      <c r="M589" s="158">
        <v>11</v>
      </c>
      <c r="N589" s="155">
        <v>41</v>
      </c>
      <c r="O589" s="159">
        <v>61</v>
      </c>
      <c r="P589" s="160">
        <v>0.67213114754098358</v>
      </c>
      <c r="Q589" s="157">
        <v>6</v>
      </c>
      <c r="R589" s="155">
        <v>26.7</v>
      </c>
      <c r="S589" s="157">
        <v>4</v>
      </c>
      <c r="T589" s="158">
        <v>10</v>
      </c>
      <c r="U589" s="161">
        <v>25.44</v>
      </c>
      <c r="V589" s="157">
        <v>6.25</v>
      </c>
      <c r="W589" s="155">
        <v>-5</v>
      </c>
      <c r="X589" s="157">
        <v>1.5</v>
      </c>
      <c r="Y589" s="155">
        <v>7</v>
      </c>
      <c r="Z589" s="157">
        <v>1.5</v>
      </c>
      <c r="AA589" s="158">
        <v>9.25</v>
      </c>
      <c r="AB589" s="154">
        <v>46.62</v>
      </c>
      <c r="AC589" s="157">
        <v>10</v>
      </c>
      <c r="AD589" s="162">
        <v>10</v>
      </c>
      <c r="AE589" s="163">
        <v>10.45</v>
      </c>
      <c r="AF589" s="164">
        <v>10.45</v>
      </c>
      <c r="AG589" s="253">
        <v>386</v>
      </c>
      <c r="AH589" s="165">
        <v>5.3330000000000002</v>
      </c>
      <c r="AI589" s="164">
        <v>5.3330000000000002</v>
      </c>
      <c r="AJ589" s="254">
        <v>568</v>
      </c>
      <c r="AK589" s="166">
        <v>7.8914999999999997</v>
      </c>
    </row>
    <row r="590" spans="1:37" ht="16.5" customHeight="1" thickBot="1" x14ac:dyDescent="0.35">
      <c r="A590" s="190" t="s">
        <v>216</v>
      </c>
      <c r="B590" s="252">
        <v>22111464</v>
      </c>
      <c r="C590" s="230" t="s">
        <v>992</v>
      </c>
      <c r="D590" s="230" t="s">
        <v>31</v>
      </c>
      <c r="E590" s="155">
        <v>19</v>
      </c>
      <c r="F590" s="156">
        <v>19</v>
      </c>
      <c r="G590" s="157">
        <v>16</v>
      </c>
      <c r="H590" s="158">
        <v>16</v>
      </c>
      <c r="I590" s="155">
        <v>3.07</v>
      </c>
      <c r="J590" s="157">
        <v>19</v>
      </c>
      <c r="K590" s="155">
        <v>6.52</v>
      </c>
      <c r="L590" s="157">
        <v>13</v>
      </c>
      <c r="M590" s="158">
        <v>16</v>
      </c>
      <c r="N590" s="155">
        <v>65</v>
      </c>
      <c r="O590" s="159">
        <v>60</v>
      </c>
      <c r="P590" s="160">
        <v>1.0833333333333333</v>
      </c>
      <c r="Q590" s="157">
        <v>5.5</v>
      </c>
      <c r="R590" s="155">
        <v>48.2</v>
      </c>
      <c r="S590" s="157">
        <v>5</v>
      </c>
      <c r="T590" s="158">
        <v>10.5</v>
      </c>
      <c r="U590" s="161">
        <v>21.7</v>
      </c>
      <c r="V590" s="157">
        <v>7</v>
      </c>
      <c r="W590" s="155">
        <v>-7</v>
      </c>
      <c r="X590" s="157">
        <v>1.25</v>
      </c>
      <c r="Y590" s="155">
        <v>5</v>
      </c>
      <c r="Z590" s="157">
        <v>2.5</v>
      </c>
      <c r="AA590" s="158">
        <v>10.75</v>
      </c>
      <c r="AB590" s="154">
        <v>43.51</v>
      </c>
      <c r="AC590" s="157">
        <v>8</v>
      </c>
      <c r="AD590" s="162">
        <v>8</v>
      </c>
      <c r="AE590" s="163">
        <v>12.25</v>
      </c>
      <c r="AF590" s="164">
        <v>12.25</v>
      </c>
      <c r="AG590" s="253">
        <v>153</v>
      </c>
      <c r="AH590" s="165">
        <v>10.667</v>
      </c>
      <c r="AI590" s="164">
        <v>10.667</v>
      </c>
      <c r="AJ590" s="254">
        <v>85</v>
      </c>
      <c r="AK590" s="166">
        <v>11.458500000000001</v>
      </c>
    </row>
    <row r="591" spans="1:37" ht="16.5" customHeight="1" thickBot="1" x14ac:dyDescent="0.35">
      <c r="A591" s="190" t="s">
        <v>216</v>
      </c>
      <c r="B591" s="252">
        <v>22111547</v>
      </c>
      <c r="C591" s="229" t="s">
        <v>573</v>
      </c>
      <c r="D591" s="229" t="s">
        <v>574</v>
      </c>
      <c r="E591" s="155" t="s">
        <v>157</v>
      </c>
      <c r="F591" s="156" t="s">
        <v>157</v>
      </c>
      <c r="G591" s="157">
        <v>0</v>
      </c>
      <c r="H591" s="158">
        <v>0</v>
      </c>
      <c r="I591" s="155" t="s">
        <v>157</v>
      </c>
      <c r="J591" s="157">
        <v>0</v>
      </c>
      <c r="K591" s="155" t="s">
        <v>157</v>
      </c>
      <c r="L591" s="157">
        <v>0</v>
      </c>
      <c r="M591" s="158">
        <v>0</v>
      </c>
      <c r="N591" s="155" t="s">
        <v>157</v>
      </c>
      <c r="O591" s="159" t="s">
        <v>157</v>
      </c>
      <c r="P591" s="160" t="s">
        <v>480</v>
      </c>
      <c r="Q591" s="157">
        <v>0</v>
      </c>
      <c r="R591" s="155" t="s">
        <v>157</v>
      </c>
      <c r="S591" s="157">
        <v>0</v>
      </c>
      <c r="T591" s="158">
        <v>0</v>
      </c>
      <c r="U591" s="161" t="s">
        <v>157</v>
      </c>
      <c r="V591" s="157">
        <v>0</v>
      </c>
      <c r="W591" s="155" t="s">
        <v>157</v>
      </c>
      <c r="X591" s="157">
        <v>0</v>
      </c>
      <c r="Y591" s="155" t="s">
        <v>157</v>
      </c>
      <c r="Z591" s="157">
        <v>0</v>
      </c>
      <c r="AA591" s="158">
        <v>0</v>
      </c>
      <c r="AB591" s="154" t="s">
        <v>157</v>
      </c>
      <c r="AC591" s="157">
        <v>0</v>
      </c>
      <c r="AD591" s="162">
        <v>0</v>
      </c>
      <c r="AE591" s="163">
        <v>0</v>
      </c>
      <c r="AF591" s="164">
        <v>0</v>
      </c>
      <c r="AG591" s="253">
        <v>621</v>
      </c>
      <c r="AH591" s="165">
        <v>6.2220000000000004</v>
      </c>
      <c r="AI591" s="164">
        <v>6.2220000000000004</v>
      </c>
      <c r="AJ591" s="254">
        <v>519</v>
      </c>
      <c r="AK591" s="166">
        <v>3.1110000000000002</v>
      </c>
    </row>
    <row r="592" spans="1:37" ht="16.5" customHeight="1" thickBot="1" x14ac:dyDescent="0.35">
      <c r="A592" s="190" t="s">
        <v>216</v>
      </c>
      <c r="B592" s="252">
        <v>22111550</v>
      </c>
      <c r="C592" s="245" t="s">
        <v>963</v>
      </c>
      <c r="D592" s="245" t="s">
        <v>72</v>
      </c>
      <c r="E592" s="155">
        <v>18</v>
      </c>
      <c r="F592" s="156">
        <v>18.5</v>
      </c>
      <c r="G592" s="157">
        <v>15</v>
      </c>
      <c r="H592" s="158">
        <v>15</v>
      </c>
      <c r="I592" s="155">
        <v>3.06</v>
      </c>
      <c r="J592" s="157">
        <v>19</v>
      </c>
      <c r="K592" s="155">
        <v>6.53</v>
      </c>
      <c r="L592" s="157">
        <v>13</v>
      </c>
      <c r="M592" s="158">
        <v>16</v>
      </c>
      <c r="N592" s="155">
        <v>61</v>
      </c>
      <c r="O592" s="159">
        <v>76</v>
      </c>
      <c r="P592" s="160">
        <v>0.80263157894736847</v>
      </c>
      <c r="Q592" s="157">
        <v>4.5</v>
      </c>
      <c r="R592" s="155">
        <v>44.3</v>
      </c>
      <c r="S592" s="157">
        <v>4</v>
      </c>
      <c r="T592" s="158">
        <v>8.5</v>
      </c>
      <c r="U592" s="161">
        <v>24.75</v>
      </c>
      <c r="V592" s="157">
        <v>5.5</v>
      </c>
      <c r="W592" s="155">
        <v>-13</v>
      </c>
      <c r="X592" s="157">
        <v>0.5</v>
      </c>
      <c r="Y592" s="155">
        <v>10</v>
      </c>
      <c r="Z592" s="157">
        <v>0</v>
      </c>
      <c r="AA592" s="158">
        <v>6</v>
      </c>
      <c r="AB592" s="154">
        <v>49.84</v>
      </c>
      <c r="AC592" s="157">
        <v>5</v>
      </c>
      <c r="AD592" s="162">
        <v>5</v>
      </c>
      <c r="AE592" s="163">
        <v>10.1</v>
      </c>
      <c r="AF592" s="164">
        <v>10.1</v>
      </c>
      <c r="AG592" s="253">
        <v>419</v>
      </c>
      <c r="AH592" s="165">
        <v>9.3330000000000002</v>
      </c>
      <c r="AI592" s="164">
        <v>9.3330000000000002</v>
      </c>
      <c r="AJ592" s="254">
        <v>194</v>
      </c>
      <c r="AK592" s="166">
        <v>9.7164999999999999</v>
      </c>
    </row>
    <row r="593" spans="1:37" ht="16.5" customHeight="1" thickBot="1" x14ac:dyDescent="0.35">
      <c r="A593" s="190" t="s">
        <v>216</v>
      </c>
      <c r="B593" s="252">
        <v>22111566</v>
      </c>
      <c r="C593" s="229" t="s">
        <v>612</v>
      </c>
      <c r="D593" s="229" t="s">
        <v>106</v>
      </c>
      <c r="E593" s="155" t="s">
        <v>157</v>
      </c>
      <c r="F593" s="156" t="s">
        <v>157</v>
      </c>
      <c r="G593" s="157">
        <v>0</v>
      </c>
      <c r="H593" s="158">
        <v>0</v>
      </c>
      <c r="I593" s="155" t="s">
        <v>157</v>
      </c>
      <c r="J593" s="157">
        <v>0</v>
      </c>
      <c r="K593" s="155" t="s">
        <v>157</v>
      </c>
      <c r="L593" s="157">
        <v>0</v>
      </c>
      <c r="M593" s="158">
        <v>0</v>
      </c>
      <c r="N593" s="155" t="s">
        <v>157</v>
      </c>
      <c r="O593" s="159" t="s">
        <v>157</v>
      </c>
      <c r="P593" s="160" t="s">
        <v>480</v>
      </c>
      <c r="Q593" s="157">
        <v>0</v>
      </c>
      <c r="R593" s="155" t="s">
        <v>157</v>
      </c>
      <c r="S593" s="157">
        <v>0</v>
      </c>
      <c r="T593" s="158">
        <v>0</v>
      </c>
      <c r="U593" s="161" t="s">
        <v>157</v>
      </c>
      <c r="V593" s="157">
        <v>0</v>
      </c>
      <c r="W593" s="155" t="s">
        <v>157</v>
      </c>
      <c r="X593" s="157">
        <v>0</v>
      </c>
      <c r="Y593" s="155" t="s">
        <v>157</v>
      </c>
      <c r="Z593" s="157">
        <v>0</v>
      </c>
      <c r="AA593" s="158">
        <v>0</v>
      </c>
      <c r="AB593" s="154" t="s">
        <v>157</v>
      </c>
      <c r="AC593" s="157">
        <v>0</v>
      </c>
      <c r="AD593" s="162">
        <v>0</v>
      </c>
      <c r="AE593" s="163">
        <v>0</v>
      </c>
      <c r="AF593" s="164">
        <v>0</v>
      </c>
      <c r="AG593" s="253">
        <v>621</v>
      </c>
      <c r="AH593" s="165">
        <v>5.3330000000000002</v>
      </c>
      <c r="AI593" s="164">
        <v>5.3330000000000002</v>
      </c>
      <c r="AJ593" s="254">
        <v>568</v>
      </c>
      <c r="AK593" s="166">
        <v>2.6665000000000001</v>
      </c>
    </row>
    <row r="594" spans="1:37" ht="16.5" customHeight="1" thickBot="1" x14ac:dyDescent="0.35">
      <c r="A594" s="190" t="s">
        <v>216</v>
      </c>
      <c r="B594" s="252">
        <v>22111578</v>
      </c>
      <c r="C594" s="228" t="s">
        <v>862</v>
      </c>
      <c r="D594" s="228" t="s">
        <v>182</v>
      </c>
      <c r="E594" s="155">
        <v>21</v>
      </c>
      <c r="F594" s="156">
        <v>20</v>
      </c>
      <c r="G594" s="157">
        <v>18</v>
      </c>
      <c r="H594" s="158">
        <v>18</v>
      </c>
      <c r="I594" s="155">
        <v>3.1</v>
      </c>
      <c r="J594" s="157">
        <v>19</v>
      </c>
      <c r="K594" s="155">
        <v>6.74</v>
      </c>
      <c r="L594" s="157">
        <v>12</v>
      </c>
      <c r="M594" s="158">
        <v>15.5</v>
      </c>
      <c r="N594" s="155">
        <v>48</v>
      </c>
      <c r="O594" s="159" t="s">
        <v>157</v>
      </c>
      <c r="P594" s="160" t="s">
        <v>480</v>
      </c>
      <c r="Q594" s="157">
        <v>0</v>
      </c>
      <c r="R594" s="155">
        <v>42.2</v>
      </c>
      <c r="S594" s="157">
        <v>3.5</v>
      </c>
      <c r="T594" s="158">
        <v>3.5</v>
      </c>
      <c r="U594" s="161">
        <v>24.8</v>
      </c>
      <c r="V594" s="157">
        <v>5.5</v>
      </c>
      <c r="W594" s="155">
        <v>8</v>
      </c>
      <c r="X594" s="157">
        <v>3.75</v>
      </c>
      <c r="Y594" s="155">
        <v>9</v>
      </c>
      <c r="Z594" s="157">
        <v>0.5</v>
      </c>
      <c r="AA594" s="158">
        <v>9.75</v>
      </c>
      <c r="AB594" s="154" t="s">
        <v>157</v>
      </c>
      <c r="AC594" s="157">
        <v>0</v>
      </c>
      <c r="AD594" s="162">
        <v>0</v>
      </c>
      <c r="AE594" s="163">
        <v>9.35</v>
      </c>
      <c r="AF594" s="164">
        <v>9.35</v>
      </c>
      <c r="AG594" s="253">
        <v>488</v>
      </c>
      <c r="AH594" s="165">
        <v>10.667</v>
      </c>
      <c r="AI594" s="164">
        <v>10.667</v>
      </c>
      <c r="AJ594" s="254">
        <v>85</v>
      </c>
      <c r="AK594" s="166">
        <v>10.0085</v>
      </c>
    </row>
    <row r="595" spans="1:37" ht="16.5" customHeight="1" thickBot="1" x14ac:dyDescent="0.35">
      <c r="A595" s="190" t="s">
        <v>216</v>
      </c>
      <c r="B595" s="252">
        <v>22111580</v>
      </c>
      <c r="C595" s="232" t="s">
        <v>885</v>
      </c>
      <c r="D595" s="232" t="s">
        <v>886</v>
      </c>
      <c r="E595" s="155">
        <v>17</v>
      </c>
      <c r="F595" s="156">
        <v>18</v>
      </c>
      <c r="G595" s="157">
        <v>14</v>
      </c>
      <c r="H595" s="158">
        <v>14</v>
      </c>
      <c r="I595" s="155">
        <v>3.02</v>
      </c>
      <c r="J595" s="157">
        <v>20</v>
      </c>
      <c r="K595" s="155">
        <v>6.42</v>
      </c>
      <c r="L595" s="157">
        <v>14</v>
      </c>
      <c r="M595" s="158">
        <v>17</v>
      </c>
      <c r="N595" s="155">
        <v>64</v>
      </c>
      <c r="O595" s="159">
        <v>67</v>
      </c>
      <c r="P595" s="160">
        <v>0.95522388059701491</v>
      </c>
      <c r="Q595" s="157">
        <v>5</v>
      </c>
      <c r="R595" s="155">
        <v>44.1</v>
      </c>
      <c r="S595" s="157">
        <v>4</v>
      </c>
      <c r="T595" s="158">
        <v>9</v>
      </c>
      <c r="U595" s="161">
        <v>25.75</v>
      </c>
      <c r="V595" s="157">
        <v>5</v>
      </c>
      <c r="W595" s="155">
        <v>-6</v>
      </c>
      <c r="X595" s="157">
        <v>1.25</v>
      </c>
      <c r="Y595" s="155">
        <v>10</v>
      </c>
      <c r="Z595" s="157">
        <v>0</v>
      </c>
      <c r="AA595" s="158">
        <v>6.25</v>
      </c>
      <c r="AB595" s="154">
        <v>41.35</v>
      </c>
      <c r="AC595" s="157">
        <v>9</v>
      </c>
      <c r="AD595" s="162">
        <v>9</v>
      </c>
      <c r="AE595" s="163">
        <v>11.05</v>
      </c>
      <c r="AF595" s="164">
        <v>11.05</v>
      </c>
      <c r="AG595" s="253">
        <v>312</v>
      </c>
      <c r="AH595" s="165">
        <v>8.4440000000000008</v>
      </c>
      <c r="AI595" s="164">
        <v>8.4440000000000008</v>
      </c>
      <c r="AJ595" s="254">
        <v>274</v>
      </c>
      <c r="AK595" s="166">
        <v>9.7469999999999999</v>
      </c>
    </row>
    <row r="596" spans="1:37" ht="16.5" customHeight="1" thickBot="1" x14ac:dyDescent="0.35">
      <c r="A596" s="190" t="s">
        <v>216</v>
      </c>
      <c r="B596" s="252">
        <v>22111673</v>
      </c>
      <c r="C596" s="230" t="s">
        <v>388</v>
      </c>
      <c r="D596" s="230" t="s">
        <v>964</v>
      </c>
      <c r="E596" s="155">
        <v>17</v>
      </c>
      <c r="F596" s="156">
        <v>18</v>
      </c>
      <c r="G596" s="157">
        <v>14</v>
      </c>
      <c r="H596" s="158">
        <v>14</v>
      </c>
      <c r="I596" s="155">
        <v>3.43</v>
      </c>
      <c r="J596" s="157">
        <v>13</v>
      </c>
      <c r="K596" s="155">
        <v>7.46</v>
      </c>
      <c r="L596" s="157">
        <v>6</v>
      </c>
      <c r="M596" s="158">
        <v>9.5</v>
      </c>
      <c r="N596" s="155">
        <v>71</v>
      </c>
      <c r="O596" s="159">
        <v>62</v>
      </c>
      <c r="P596" s="160">
        <v>1.1451612903225807</v>
      </c>
      <c r="Q596" s="157">
        <v>6</v>
      </c>
      <c r="R596" s="155">
        <v>33</v>
      </c>
      <c r="S596" s="157">
        <v>1.5</v>
      </c>
      <c r="T596" s="158">
        <v>7.5</v>
      </c>
      <c r="U596" s="161">
        <v>22.35</v>
      </c>
      <c r="V596" s="157">
        <v>6.75</v>
      </c>
      <c r="W596" s="155">
        <v>7</v>
      </c>
      <c r="X596" s="157">
        <v>3.75</v>
      </c>
      <c r="Y596" s="155">
        <v>7</v>
      </c>
      <c r="Z596" s="157">
        <v>1.5</v>
      </c>
      <c r="AA596" s="158">
        <v>12</v>
      </c>
      <c r="AB596" s="154" t="s">
        <v>215</v>
      </c>
      <c r="AC596" s="157" t="s">
        <v>215</v>
      </c>
      <c r="AD596" s="162" t="s">
        <v>215</v>
      </c>
      <c r="AE596" s="163">
        <v>10.75</v>
      </c>
      <c r="AF596" s="164">
        <v>10.75</v>
      </c>
      <c r="AG596" s="253">
        <v>346</v>
      </c>
      <c r="AH596" s="165">
        <v>8</v>
      </c>
      <c r="AI596" s="164">
        <v>8</v>
      </c>
      <c r="AJ596" s="254">
        <v>331</v>
      </c>
      <c r="AK596" s="166">
        <v>9.375</v>
      </c>
    </row>
    <row r="597" spans="1:37" ht="16.5" customHeight="1" thickBot="1" x14ac:dyDescent="0.35">
      <c r="A597" s="190" t="s">
        <v>216</v>
      </c>
      <c r="B597" s="252">
        <v>22111706</v>
      </c>
      <c r="C597" s="232" t="s">
        <v>860</v>
      </c>
      <c r="D597" s="232" t="s">
        <v>861</v>
      </c>
      <c r="E597" s="155">
        <v>14</v>
      </c>
      <c r="F597" s="156">
        <v>16.5</v>
      </c>
      <c r="G597" s="157">
        <v>11</v>
      </c>
      <c r="H597" s="158">
        <v>11</v>
      </c>
      <c r="I597" s="155">
        <v>3.28</v>
      </c>
      <c r="J597" s="157">
        <v>16</v>
      </c>
      <c r="K597" s="155">
        <v>6.93</v>
      </c>
      <c r="L597" s="157">
        <v>10</v>
      </c>
      <c r="M597" s="158">
        <v>13</v>
      </c>
      <c r="N597" s="155">
        <v>46</v>
      </c>
      <c r="O597" s="159">
        <v>54</v>
      </c>
      <c r="P597" s="160">
        <v>0.85185185185185186</v>
      </c>
      <c r="Q597" s="157">
        <v>4.5</v>
      </c>
      <c r="R597" s="155">
        <v>49.3</v>
      </c>
      <c r="S597" s="157">
        <v>5.5</v>
      </c>
      <c r="T597" s="158">
        <v>10</v>
      </c>
      <c r="U597" s="161">
        <v>24.7</v>
      </c>
      <c r="V597" s="157">
        <v>5.5</v>
      </c>
      <c r="W597" s="155">
        <v>7</v>
      </c>
      <c r="X597" s="157">
        <v>3.75</v>
      </c>
      <c r="Y597" s="155">
        <v>2</v>
      </c>
      <c r="Z597" s="157">
        <v>4</v>
      </c>
      <c r="AA597" s="158">
        <v>13.25</v>
      </c>
      <c r="AB597" s="154">
        <v>38.450000000000003</v>
      </c>
      <c r="AC597" s="157">
        <v>11</v>
      </c>
      <c r="AD597" s="162">
        <v>11</v>
      </c>
      <c r="AE597" s="163">
        <v>11.65</v>
      </c>
      <c r="AF597" s="164">
        <v>11.65</v>
      </c>
      <c r="AG597" s="253">
        <v>239</v>
      </c>
      <c r="AH597" s="165">
        <v>7.1109999999999998</v>
      </c>
      <c r="AI597" s="164">
        <v>7.1109999999999998</v>
      </c>
      <c r="AJ597" s="254">
        <v>430</v>
      </c>
      <c r="AK597" s="166">
        <v>9.3804999999999996</v>
      </c>
    </row>
    <row r="598" spans="1:37" ht="16.5" customHeight="1" thickBot="1" x14ac:dyDescent="0.35">
      <c r="A598" s="190" t="s">
        <v>216</v>
      </c>
      <c r="B598" s="252">
        <v>22111723</v>
      </c>
      <c r="C598" s="245" t="s">
        <v>1078</v>
      </c>
      <c r="D598" s="245" t="s">
        <v>104</v>
      </c>
      <c r="E598" s="155">
        <v>19</v>
      </c>
      <c r="F598" s="156">
        <v>19</v>
      </c>
      <c r="G598" s="157">
        <v>16</v>
      </c>
      <c r="H598" s="158">
        <v>16</v>
      </c>
      <c r="I598" s="155">
        <v>3.17</v>
      </c>
      <c r="J598" s="157">
        <v>17</v>
      </c>
      <c r="K598" s="155">
        <v>6.62</v>
      </c>
      <c r="L598" s="157">
        <v>12</v>
      </c>
      <c r="M598" s="158">
        <v>14.5</v>
      </c>
      <c r="N598" s="155">
        <v>64</v>
      </c>
      <c r="O598" s="159">
        <v>58</v>
      </c>
      <c r="P598" s="160">
        <v>1.103448275862069</v>
      </c>
      <c r="Q598" s="157">
        <v>6</v>
      </c>
      <c r="R598" s="155">
        <v>48</v>
      </c>
      <c r="S598" s="157">
        <v>5</v>
      </c>
      <c r="T598" s="158">
        <v>11</v>
      </c>
      <c r="U598" s="161">
        <v>24.28</v>
      </c>
      <c r="V598" s="157">
        <v>5.75</v>
      </c>
      <c r="W598" s="155">
        <v>-11</v>
      </c>
      <c r="X598" s="157">
        <v>0.75</v>
      </c>
      <c r="Y598" s="155">
        <v>4</v>
      </c>
      <c r="Z598" s="157">
        <v>3</v>
      </c>
      <c r="AA598" s="158">
        <v>9.5</v>
      </c>
      <c r="AB598" s="154">
        <v>39.29</v>
      </c>
      <c r="AC598" s="157">
        <v>11</v>
      </c>
      <c r="AD598" s="162">
        <v>11</v>
      </c>
      <c r="AE598" s="163">
        <v>12.4</v>
      </c>
      <c r="AF598" s="164">
        <v>12.4</v>
      </c>
      <c r="AG598" s="253">
        <v>140</v>
      </c>
      <c r="AH598" s="165">
        <v>4.8890000000000002</v>
      </c>
      <c r="AI598" s="164">
        <v>4.8890000000000002</v>
      </c>
      <c r="AJ598" s="254">
        <v>587</v>
      </c>
      <c r="AK598" s="166">
        <v>8.6445000000000007</v>
      </c>
    </row>
    <row r="599" spans="1:37" ht="16.5" customHeight="1" thickBot="1" x14ac:dyDescent="0.35">
      <c r="A599" s="190" t="s">
        <v>216</v>
      </c>
      <c r="B599" s="252">
        <v>22111770</v>
      </c>
      <c r="C599" s="230" t="s">
        <v>837</v>
      </c>
      <c r="D599" s="230" t="s">
        <v>838</v>
      </c>
      <c r="E599" s="155">
        <v>18</v>
      </c>
      <c r="F599" s="156">
        <v>18.5</v>
      </c>
      <c r="G599" s="157">
        <v>15</v>
      </c>
      <c r="H599" s="158">
        <v>15</v>
      </c>
      <c r="I599" s="155">
        <v>3.96</v>
      </c>
      <c r="J599" s="157">
        <v>4</v>
      </c>
      <c r="K599" s="155">
        <v>6.56</v>
      </c>
      <c r="L599" s="157">
        <v>13</v>
      </c>
      <c r="M599" s="158">
        <v>8.5</v>
      </c>
      <c r="N599" s="155">
        <v>46</v>
      </c>
      <c r="O599" s="159">
        <v>60</v>
      </c>
      <c r="P599" s="160">
        <v>0.76666666666666672</v>
      </c>
      <c r="Q599" s="157">
        <v>4</v>
      </c>
      <c r="R599" s="155">
        <v>49.3</v>
      </c>
      <c r="S599" s="157">
        <v>5.5</v>
      </c>
      <c r="T599" s="158">
        <v>9.5</v>
      </c>
      <c r="U599" s="161">
        <v>25.2</v>
      </c>
      <c r="V599" s="157">
        <v>5.25</v>
      </c>
      <c r="W599" s="155">
        <v>-6</v>
      </c>
      <c r="X599" s="157">
        <v>1.25</v>
      </c>
      <c r="Y599" s="155">
        <v>10</v>
      </c>
      <c r="Z599" s="157">
        <v>0</v>
      </c>
      <c r="AA599" s="158">
        <v>6.5</v>
      </c>
      <c r="AB599" s="154" t="s">
        <v>157</v>
      </c>
      <c r="AC599" s="157">
        <v>0</v>
      </c>
      <c r="AD599" s="162">
        <v>0</v>
      </c>
      <c r="AE599" s="163">
        <v>7.9</v>
      </c>
      <c r="AF599" s="164">
        <v>7.9</v>
      </c>
      <c r="AG599" s="253">
        <v>563</v>
      </c>
      <c r="AH599" s="165">
        <v>0.88900000000000001</v>
      </c>
      <c r="AI599" s="164">
        <v>0.88900000000000001</v>
      </c>
      <c r="AJ599" s="254">
        <v>618</v>
      </c>
      <c r="AK599" s="166">
        <v>4.3944999999999999</v>
      </c>
    </row>
    <row r="600" spans="1:37" ht="16.5" customHeight="1" thickBot="1" x14ac:dyDescent="0.35">
      <c r="A600" s="190" t="s">
        <v>216</v>
      </c>
      <c r="B600" s="252">
        <v>22111792</v>
      </c>
      <c r="C600" s="232" t="s">
        <v>1033</v>
      </c>
      <c r="D600" s="232" t="s">
        <v>1034</v>
      </c>
      <c r="E600" s="155">
        <v>17</v>
      </c>
      <c r="F600" s="156">
        <v>18</v>
      </c>
      <c r="G600" s="157">
        <v>14</v>
      </c>
      <c r="H600" s="158">
        <v>14</v>
      </c>
      <c r="I600" s="155">
        <v>3.11</v>
      </c>
      <c r="J600" s="157">
        <v>18</v>
      </c>
      <c r="K600" s="155">
        <v>6.83</v>
      </c>
      <c r="L600" s="157">
        <v>11</v>
      </c>
      <c r="M600" s="158">
        <v>14.5</v>
      </c>
      <c r="N600" s="155">
        <v>58</v>
      </c>
      <c r="O600" s="159">
        <v>73</v>
      </c>
      <c r="P600" s="160">
        <v>0.79452054794520544</v>
      </c>
      <c r="Q600" s="157">
        <v>4</v>
      </c>
      <c r="R600" s="155">
        <v>44.1</v>
      </c>
      <c r="S600" s="157">
        <v>4</v>
      </c>
      <c r="T600" s="158">
        <v>8</v>
      </c>
      <c r="U600" s="161">
        <v>23.06</v>
      </c>
      <c r="V600" s="157">
        <v>6.25</v>
      </c>
      <c r="W600" s="155">
        <v>-3</v>
      </c>
      <c r="X600" s="157">
        <v>1.75</v>
      </c>
      <c r="Y600" s="155">
        <v>10</v>
      </c>
      <c r="Z600" s="157">
        <v>0</v>
      </c>
      <c r="AA600" s="158">
        <v>8</v>
      </c>
      <c r="AB600" s="154" t="s">
        <v>157</v>
      </c>
      <c r="AC600" s="157">
        <v>0</v>
      </c>
      <c r="AD600" s="162">
        <v>0</v>
      </c>
      <c r="AE600" s="163">
        <v>8.9</v>
      </c>
      <c r="AF600" s="164">
        <v>8.9</v>
      </c>
      <c r="AG600" s="253">
        <v>511</v>
      </c>
      <c r="AH600" s="165">
        <v>7.1109999999999998</v>
      </c>
      <c r="AI600" s="164">
        <v>7.1109999999999998</v>
      </c>
      <c r="AJ600" s="254">
        <v>430</v>
      </c>
      <c r="AK600" s="166">
        <v>8.0054999999999996</v>
      </c>
    </row>
    <row r="601" spans="1:37" ht="16.5" customHeight="1" thickBot="1" x14ac:dyDescent="0.35">
      <c r="A601" s="190" t="s">
        <v>53</v>
      </c>
      <c r="B601" s="252">
        <v>22111830</v>
      </c>
      <c r="C601" s="236" t="s">
        <v>863</v>
      </c>
      <c r="D601" s="236" t="s">
        <v>864</v>
      </c>
      <c r="E601" s="155">
        <v>15</v>
      </c>
      <c r="F601" s="156">
        <v>17</v>
      </c>
      <c r="G601" s="157">
        <v>15</v>
      </c>
      <c r="H601" s="158">
        <v>15</v>
      </c>
      <c r="I601" s="155">
        <v>3.53</v>
      </c>
      <c r="J601" s="157">
        <v>16</v>
      </c>
      <c r="K601" s="155">
        <v>7.59</v>
      </c>
      <c r="L601" s="157">
        <v>12</v>
      </c>
      <c r="M601" s="158">
        <v>14</v>
      </c>
      <c r="N601" s="155">
        <v>55</v>
      </c>
      <c r="O601" s="159">
        <v>78</v>
      </c>
      <c r="P601" s="160">
        <v>0.70512820512820518</v>
      </c>
      <c r="Q601" s="157">
        <v>6.5</v>
      </c>
      <c r="R601" s="155">
        <v>25.2</v>
      </c>
      <c r="S601" s="157">
        <v>3.5</v>
      </c>
      <c r="T601" s="158">
        <v>10</v>
      </c>
      <c r="U601" s="161">
        <v>28.3</v>
      </c>
      <c r="V601" s="157">
        <v>4.75</v>
      </c>
      <c r="W601" s="155">
        <v>-16</v>
      </c>
      <c r="X601" s="157">
        <v>0</v>
      </c>
      <c r="Y601" s="155">
        <v>10</v>
      </c>
      <c r="Z601" s="157">
        <v>0</v>
      </c>
      <c r="AA601" s="158">
        <v>4.75</v>
      </c>
      <c r="AB601" s="154" t="s">
        <v>215</v>
      </c>
      <c r="AC601" s="157" t="s">
        <v>215</v>
      </c>
      <c r="AD601" s="162" t="s">
        <v>215</v>
      </c>
      <c r="AE601" s="163">
        <v>10.9375</v>
      </c>
      <c r="AF601" s="164">
        <v>10.9375</v>
      </c>
      <c r="AG601" s="253">
        <v>333</v>
      </c>
      <c r="AH601" s="165">
        <v>3.556</v>
      </c>
      <c r="AI601" s="164">
        <v>3.556</v>
      </c>
      <c r="AJ601" s="254">
        <v>609</v>
      </c>
      <c r="AK601" s="166">
        <v>7.2467500000000005</v>
      </c>
    </row>
    <row r="602" spans="1:37" ht="16.5" customHeight="1" thickBot="1" x14ac:dyDescent="0.35">
      <c r="A602" s="190" t="s">
        <v>216</v>
      </c>
      <c r="B602" s="252">
        <v>22111832</v>
      </c>
      <c r="C602" s="233" t="s">
        <v>1061</v>
      </c>
      <c r="D602" s="233" t="s">
        <v>72</v>
      </c>
      <c r="E602" s="155">
        <v>16</v>
      </c>
      <c r="F602" s="156">
        <v>17.5</v>
      </c>
      <c r="G602" s="157">
        <v>13</v>
      </c>
      <c r="H602" s="158">
        <v>13</v>
      </c>
      <c r="I602" s="155">
        <v>3.37</v>
      </c>
      <c r="J602" s="157">
        <v>14</v>
      </c>
      <c r="K602" s="155">
        <v>7.04</v>
      </c>
      <c r="L602" s="157">
        <v>9</v>
      </c>
      <c r="M602" s="158">
        <v>11.5</v>
      </c>
      <c r="N602" s="155">
        <v>74</v>
      </c>
      <c r="O602" s="159">
        <v>68</v>
      </c>
      <c r="P602" s="160">
        <v>1.088235294117647</v>
      </c>
      <c r="Q602" s="157">
        <v>5.5</v>
      </c>
      <c r="R602" s="155">
        <v>36.700000000000003</v>
      </c>
      <c r="S602" s="157">
        <v>2</v>
      </c>
      <c r="T602" s="158">
        <v>7.5</v>
      </c>
      <c r="U602" s="161">
        <v>23</v>
      </c>
      <c r="V602" s="157">
        <v>6.25</v>
      </c>
      <c r="W602" s="155">
        <v>-10</v>
      </c>
      <c r="X602" s="157">
        <v>0.75</v>
      </c>
      <c r="Y602" s="155">
        <v>2</v>
      </c>
      <c r="Z602" s="157">
        <v>4</v>
      </c>
      <c r="AA602" s="158">
        <v>11</v>
      </c>
      <c r="AB602" s="154">
        <v>47.79</v>
      </c>
      <c r="AC602" s="157">
        <v>6</v>
      </c>
      <c r="AD602" s="162">
        <v>6</v>
      </c>
      <c r="AE602" s="163">
        <v>9.8000000000000007</v>
      </c>
      <c r="AF602" s="164">
        <v>9.8000000000000007</v>
      </c>
      <c r="AG602" s="253">
        <v>451</v>
      </c>
      <c r="AH602" s="165">
        <v>5.7779999999999996</v>
      </c>
      <c r="AI602" s="164">
        <v>5.7779999999999996</v>
      </c>
      <c r="AJ602" s="254">
        <v>551</v>
      </c>
      <c r="AK602" s="166">
        <v>7.7889999999999997</v>
      </c>
    </row>
    <row r="603" spans="1:37" ht="16.5" customHeight="1" thickBot="1" x14ac:dyDescent="0.35">
      <c r="A603" s="190" t="s">
        <v>216</v>
      </c>
      <c r="B603" s="252">
        <v>22111846</v>
      </c>
      <c r="C603" s="245" t="s">
        <v>906</v>
      </c>
      <c r="D603" s="245" t="s">
        <v>212</v>
      </c>
      <c r="E603" s="155">
        <v>14</v>
      </c>
      <c r="F603" s="156">
        <v>16.5</v>
      </c>
      <c r="G603" s="157">
        <v>11</v>
      </c>
      <c r="H603" s="158">
        <v>11</v>
      </c>
      <c r="I603" s="155">
        <v>3.2</v>
      </c>
      <c r="J603" s="157">
        <v>17</v>
      </c>
      <c r="K603" s="155">
        <v>7.02</v>
      </c>
      <c r="L603" s="157">
        <v>10</v>
      </c>
      <c r="M603" s="158">
        <v>13.5</v>
      </c>
      <c r="N603" s="155">
        <v>56</v>
      </c>
      <c r="O603" s="159">
        <v>61</v>
      </c>
      <c r="P603" s="160">
        <v>0.91803278688524592</v>
      </c>
      <c r="Q603" s="157">
        <v>5</v>
      </c>
      <c r="R603" s="155">
        <v>42.1</v>
      </c>
      <c r="S603" s="157">
        <v>3.5</v>
      </c>
      <c r="T603" s="158">
        <v>8.5</v>
      </c>
      <c r="U603" s="161">
        <v>26.59</v>
      </c>
      <c r="V603" s="157">
        <v>4.5</v>
      </c>
      <c r="W603" s="155">
        <v>10</v>
      </c>
      <c r="X603" s="157">
        <v>4</v>
      </c>
      <c r="Y603" s="155">
        <v>8</v>
      </c>
      <c r="Z603" s="157">
        <v>1</v>
      </c>
      <c r="AA603" s="158">
        <v>9.5</v>
      </c>
      <c r="AB603" s="154">
        <v>31.97</v>
      </c>
      <c r="AC603" s="157">
        <v>15</v>
      </c>
      <c r="AD603" s="162">
        <v>15</v>
      </c>
      <c r="AE603" s="163">
        <v>11.5</v>
      </c>
      <c r="AF603" s="164">
        <v>11.5</v>
      </c>
      <c r="AG603" s="253">
        <v>260</v>
      </c>
      <c r="AH603" s="165">
        <v>8.8889999999999993</v>
      </c>
      <c r="AI603" s="164">
        <v>8.8889999999999993</v>
      </c>
      <c r="AJ603" s="254">
        <v>231</v>
      </c>
      <c r="AK603" s="166">
        <v>10.1945</v>
      </c>
    </row>
    <row r="604" spans="1:37" ht="16.5" customHeight="1" thickBot="1" x14ac:dyDescent="0.35">
      <c r="A604" s="190" t="s">
        <v>53</v>
      </c>
      <c r="B604" s="252">
        <v>22111854</v>
      </c>
      <c r="C604" s="230" t="s">
        <v>1172</v>
      </c>
      <c r="D604" s="230" t="s">
        <v>259</v>
      </c>
      <c r="E604" s="155">
        <v>10</v>
      </c>
      <c r="F604" s="156">
        <v>14.5</v>
      </c>
      <c r="G604" s="157">
        <v>10</v>
      </c>
      <c r="H604" s="158">
        <v>10</v>
      </c>
      <c r="I604" s="155">
        <v>3.84</v>
      </c>
      <c r="J604" s="157">
        <v>11</v>
      </c>
      <c r="K604" s="155">
        <v>8.68</v>
      </c>
      <c r="L604" s="157">
        <v>4</v>
      </c>
      <c r="M604" s="158">
        <v>7.5</v>
      </c>
      <c r="N604" s="155">
        <v>27.5</v>
      </c>
      <c r="O604" s="159">
        <v>61</v>
      </c>
      <c r="P604" s="160">
        <v>0.45081967213114754</v>
      </c>
      <c r="Q604" s="157">
        <v>4.5</v>
      </c>
      <c r="R604" s="155">
        <v>31.5</v>
      </c>
      <c r="S604" s="157">
        <v>5</v>
      </c>
      <c r="T604" s="158">
        <v>9.5</v>
      </c>
      <c r="U604" s="161">
        <v>27.3</v>
      </c>
      <c r="V604" s="157">
        <v>5.25</v>
      </c>
      <c r="W604" s="155">
        <v>-4</v>
      </c>
      <c r="X604" s="157">
        <v>1.5</v>
      </c>
      <c r="Y604" s="155">
        <v>6</v>
      </c>
      <c r="Z604" s="157">
        <v>2</v>
      </c>
      <c r="AA604" s="158">
        <v>8.75</v>
      </c>
      <c r="AB604" s="154">
        <v>42.5</v>
      </c>
      <c r="AC604" s="157">
        <v>12</v>
      </c>
      <c r="AD604" s="162">
        <v>12</v>
      </c>
      <c r="AE604" s="163">
        <v>9.5500000000000007</v>
      </c>
      <c r="AF604" s="164">
        <v>9.5500000000000007</v>
      </c>
      <c r="AG604" s="253">
        <v>472</v>
      </c>
      <c r="AH604" s="165">
        <v>5.3330000000000002</v>
      </c>
      <c r="AI604" s="164">
        <v>5.3330000000000002</v>
      </c>
      <c r="AJ604" s="254">
        <v>568</v>
      </c>
      <c r="AK604" s="166">
        <v>7.4415000000000004</v>
      </c>
    </row>
    <row r="605" spans="1:37" ht="16.5" customHeight="1" thickBot="1" x14ac:dyDescent="0.35">
      <c r="A605" s="190" t="s">
        <v>216</v>
      </c>
      <c r="B605" s="252">
        <v>22111904</v>
      </c>
      <c r="C605" s="228" t="s">
        <v>587</v>
      </c>
      <c r="D605" s="228" t="s">
        <v>72</v>
      </c>
      <c r="E605" s="155">
        <v>20</v>
      </c>
      <c r="F605" s="156">
        <v>19.5</v>
      </c>
      <c r="G605" s="157">
        <v>17</v>
      </c>
      <c r="H605" s="158">
        <v>17</v>
      </c>
      <c r="I605" s="155">
        <v>3.06</v>
      </c>
      <c r="J605" s="157">
        <v>19</v>
      </c>
      <c r="K605" s="155">
        <v>6.63</v>
      </c>
      <c r="L605" s="157">
        <v>12</v>
      </c>
      <c r="M605" s="158">
        <v>15.5</v>
      </c>
      <c r="N605" s="155">
        <v>76</v>
      </c>
      <c r="O605" s="159">
        <v>61</v>
      </c>
      <c r="P605" s="160">
        <v>1.2459016393442623</v>
      </c>
      <c r="Q605" s="157">
        <v>6.5</v>
      </c>
      <c r="R605" s="155">
        <v>48.3</v>
      </c>
      <c r="S605" s="157">
        <v>5</v>
      </c>
      <c r="T605" s="158">
        <v>11.5</v>
      </c>
      <c r="U605" s="161">
        <v>23.5</v>
      </c>
      <c r="V605" s="157">
        <v>6</v>
      </c>
      <c r="W605" s="155">
        <v>0</v>
      </c>
      <c r="X605" s="157">
        <v>2.5</v>
      </c>
      <c r="Y605" s="155">
        <v>2</v>
      </c>
      <c r="Z605" s="157">
        <v>4</v>
      </c>
      <c r="AA605" s="158">
        <v>12.5</v>
      </c>
      <c r="AB605" s="154">
        <v>36.729999999999997</v>
      </c>
      <c r="AC605" s="157">
        <v>12</v>
      </c>
      <c r="AD605" s="162">
        <v>12</v>
      </c>
      <c r="AE605" s="163">
        <v>13.7</v>
      </c>
      <c r="AF605" s="164">
        <v>13.7</v>
      </c>
      <c r="AG605" s="253">
        <v>39</v>
      </c>
      <c r="AH605" s="165">
        <v>8</v>
      </c>
      <c r="AI605" s="164">
        <v>8</v>
      </c>
      <c r="AJ605" s="254">
        <v>331</v>
      </c>
      <c r="AK605" s="166">
        <v>10.85</v>
      </c>
    </row>
    <row r="606" spans="1:37" ht="16.5" customHeight="1" thickBot="1" x14ac:dyDescent="0.35">
      <c r="A606" s="190" t="s">
        <v>216</v>
      </c>
      <c r="B606" s="252">
        <v>22111914</v>
      </c>
      <c r="C606" s="245" t="s">
        <v>692</v>
      </c>
      <c r="D606" s="245" t="s">
        <v>693</v>
      </c>
      <c r="E606" s="155" t="s">
        <v>157</v>
      </c>
      <c r="F606" s="156" t="s">
        <v>157</v>
      </c>
      <c r="G606" s="157">
        <v>0</v>
      </c>
      <c r="H606" s="158">
        <v>0</v>
      </c>
      <c r="I606" s="155">
        <v>3.11</v>
      </c>
      <c r="J606" s="157">
        <v>18</v>
      </c>
      <c r="K606" s="155">
        <v>6.58</v>
      </c>
      <c r="L606" s="157">
        <v>13</v>
      </c>
      <c r="M606" s="158">
        <v>15.5</v>
      </c>
      <c r="N606" s="155" t="s">
        <v>157</v>
      </c>
      <c r="O606" s="159" t="s">
        <v>157</v>
      </c>
      <c r="P606" s="160" t="s">
        <v>480</v>
      </c>
      <c r="Q606" s="157">
        <v>0</v>
      </c>
      <c r="R606" s="155" t="s">
        <v>157</v>
      </c>
      <c r="S606" s="157">
        <v>0</v>
      </c>
      <c r="T606" s="158">
        <v>0</v>
      </c>
      <c r="U606" s="161">
        <v>22.7</v>
      </c>
      <c r="V606" s="157">
        <v>6.5</v>
      </c>
      <c r="W606" s="155">
        <v>-32</v>
      </c>
      <c r="X606" s="157">
        <v>0</v>
      </c>
      <c r="Y606" s="155">
        <v>6</v>
      </c>
      <c r="Z606" s="157">
        <v>2</v>
      </c>
      <c r="AA606" s="158">
        <v>8.5</v>
      </c>
      <c r="AB606" s="154" t="s">
        <v>157</v>
      </c>
      <c r="AC606" s="157">
        <v>0</v>
      </c>
      <c r="AD606" s="162">
        <v>0</v>
      </c>
      <c r="AE606" s="163">
        <v>4.8</v>
      </c>
      <c r="AF606" s="164">
        <v>4.8</v>
      </c>
      <c r="AG606" s="253">
        <v>616</v>
      </c>
      <c r="AH606" s="165" t="s">
        <v>157</v>
      </c>
      <c r="AI606" s="164" t="s">
        <v>157</v>
      </c>
      <c r="AJ606" s="254">
        <v>599</v>
      </c>
      <c r="AK606" s="166" t="s">
        <v>481</v>
      </c>
    </row>
    <row r="607" spans="1:37" ht="16.5" customHeight="1" thickBot="1" x14ac:dyDescent="0.35">
      <c r="A607" s="190" t="s">
        <v>216</v>
      </c>
      <c r="B607" s="252">
        <v>22111919</v>
      </c>
      <c r="C607" s="235" t="s">
        <v>1004</v>
      </c>
      <c r="D607" s="235" t="s">
        <v>96</v>
      </c>
      <c r="E607" s="155">
        <v>19</v>
      </c>
      <c r="F607" s="156">
        <v>19</v>
      </c>
      <c r="G607" s="157">
        <v>16</v>
      </c>
      <c r="H607" s="158">
        <v>16</v>
      </c>
      <c r="I607" s="155">
        <v>3.11</v>
      </c>
      <c r="J607" s="157">
        <v>18</v>
      </c>
      <c r="K607" s="155">
        <v>6.61</v>
      </c>
      <c r="L607" s="157">
        <v>13</v>
      </c>
      <c r="M607" s="158">
        <v>15.5</v>
      </c>
      <c r="N607" s="155">
        <v>73</v>
      </c>
      <c r="O607" s="159">
        <v>70</v>
      </c>
      <c r="P607" s="160">
        <v>1.0428571428571429</v>
      </c>
      <c r="Q607" s="157">
        <v>5.5</v>
      </c>
      <c r="R607" s="155">
        <v>53.7</v>
      </c>
      <c r="S607" s="157">
        <v>6.5</v>
      </c>
      <c r="T607" s="158">
        <v>12</v>
      </c>
      <c r="U607" s="161">
        <v>23.3</v>
      </c>
      <c r="V607" s="157">
        <v>6.25</v>
      </c>
      <c r="W607" s="155">
        <v>-14</v>
      </c>
      <c r="X607" s="157">
        <v>0.25</v>
      </c>
      <c r="Y607" s="155">
        <v>2</v>
      </c>
      <c r="Z607" s="157">
        <v>4</v>
      </c>
      <c r="AA607" s="158">
        <v>10.5</v>
      </c>
      <c r="AB607" s="154">
        <v>31</v>
      </c>
      <c r="AC607" s="157">
        <v>16</v>
      </c>
      <c r="AD607" s="162">
        <v>16</v>
      </c>
      <c r="AE607" s="163">
        <v>14</v>
      </c>
      <c r="AF607" s="164">
        <v>14</v>
      </c>
      <c r="AG607" s="253">
        <v>20</v>
      </c>
      <c r="AH607" s="165">
        <v>8.8889999999999993</v>
      </c>
      <c r="AI607" s="164">
        <v>8.8889999999999993</v>
      </c>
      <c r="AJ607" s="254">
        <v>231</v>
      </c>
      <c r="AK607" s="166">
        <v>11.4445</v>
      </c>
    </row>
    <row r="608" spans="1:37" ht="16.5" customHeight="1" thickBot="1" x14ac:dyDescent="0.35">
      <c r="A608" s="190" t="s">
        <v>216</v>
      </c>
      <c r="B608" s="252">
        <v>22112013</v>
      </c>
      <c r="C608" s="232" t="s">
        <v>679</v>
      </c>
      <c r="D608" s="232" t="s">
        <v>680</v>
      </c>
      <c r="E608" s="155">
        <v>8</v>
      </c>
      <c r="F608" s="156">
        <v>13.5</v>
      </c>
      <c r="G608" s="157">
        <v>5</v>
      </c>
      <c r="H608" s="158">
        <v>5</v>
      </c>
      <c r="I608" s="155">
        <v>3.59</v>
      </c>
      <c r="J608" s="157">
        <v>10</v>
      </c>
      <c r="K608" s="155">
        <v>7.98</v>
      </c>
      <c r="L608" s="157">
        <v>3</v>
      </c>
      <c r="M608" s="158">
        <v>6.5</v>
      </c>
      <c r="N608" s="155">
        <v>48</v>
      </c>
      <c r="O608" s="159">
        <v>102</v>
      </c>
      <c r="P608" s="160">
        <v>0.47058823529411764</v>
      </c>
      <c r="Q608" s="157">
        <v>2.5</v>
      </c>
      <c r="R608" s="155">
        <v>29.1</v>
      </c>
      <c r="S608" s="157">
        <v>0.5</v>
      </c>
      <c r="T608" s="158">
        <v>3</v>
      </c>
      <c r="U608" s="161">
        <v>30.6</v>
      </c>
      <c r="V608" s="157">
        <v>2.5</v>
      </c>
      <c r="W608" s="155">
        <v>-2</v>
      </c>
      <c r="X608" s="157">
        <v>2</v>
      </c>
      <c r="Y608" s="155">
        <v>10</v>
      </c>
      <c r="Z608" s="157">
        <v>0</v>
      </c>
      <c r="AA608" s="158">
        <v>4.5</v>
      </c>
      <c r="AB608" s="154">
        <v>56.87</v>
      </c>
      <c r="AC608" s="157">
        <v>2</v>
      </c>
      <c r="AD608" s="162">
        <v>2</v>
      </c>
      <c r="AE608" s="163">
        <v>4.2</v>
      </c>
      <c r="AF608" s="164">
        <v>4.2</v>
      </c>
      <c r="AG608" s="253">
        <v>618</v>
      </c>
      <c r="AH608" s="165">
        <v>8</v>
      </c>
      <c r="AI608" s="164">
        <v>8</v>
      </c>
      <c r="AJ608" s="254">
        <v>331</v>
      </c>
      <c r="AK608" s="166">
        <v>6.1</v>
      </c>
    </row>
    <row r="609" spans="1:37" ht="16.5" customHeight="1" thickBot="1" x14ac:dyDescent="0.35">
      <c r="A609" s="190" t="s">
        <v>216</v>
      </c>
      <c r="B609" s="252">
        <v>22112036</v>
      </c>
      <c r="C609" s="229" t="s">
        <v>714</v>
      </c>
      <c r="D609" s="229" t="s">
        <v>123</v>
      </c>
      <c r="E609" s="155">
        <v>19</v>
      </c>
      <c r="F609" s="156">
        <v>19</v>
      </c>
      <c r="G609" s="157">
        <v>16</v>
      </c>
      <c r="H609" s="158">
        <v>16</v>
      </c>
      <c r="I609" s="155">
        <v>3.04</v>
      </c>
      <c r="J609" s="157">
        <v>20</v>
      </c>
      <c r="K609" s="155">
        <v>6.51</v>
      </c>
      <c r="L609" s="157">
        <v>13</v>
      </c>
      <c r="M609" s="158">
        <v>16.5</v>
      </c>
      <c r="N609" s="155">
        <v>103</v>
      </c>
      <c r="O609" s="159">
        <v>74</v>
      </c>
      <c r="P609" s="160">
        <v>1.3918918918918919</v>
      </c>
      <c r="Q609" s="157">
        <v>7</v>
      </c>
      <c r="R609" s="155">
        <v>51.2</v>
      </c>
      <c r="S609" s="157">
        <v>6</v>
      </c>
      <c r="T609" s="158">
        <v>13</v>
      </c>
      <c r="U609" s="161">
        <v>24.6</v>
      </c>
      <c r="V609" s="157">
        <v>5.5</v>
      </c>
      <c r="W609" s="155">
        <v>-5</v>
      </c>
      <c r="X609" s="157">
        <v>1.5</v>
      </c>
      <c r="Y609" s="155">
        <v>4</v>
      </c>
      <c r="Z609" s="157">
        <v>3</v>
      </c>
      <c r="AA609" s="158">
        <v>10</v>
      </c>
      <c r="AB609" s="154">
        <v>39.56</v>
      </c>
      <c r="AC609" s="157">
        <v>10</v>
      </c>
      <c r="AD609" s="162">
        <v>10</v>
      </c>
      <c r="AE609" s="163">
        <v>13.1</v>
      </c>
      <c r="AF609" s="164">
        <v>13.1</v>
      </c>
      <c r="AG609" s="253">
        <v>68</v>
      </c>
      <c r="AH609" s="165">
        <v>11.555999999999999</v>
      </c>
      <c r="AI609" s="164">
        <v>11.555999999999999</v>
      </c>
      <c r="AJ609" s="254">
        <v>45</v>
      </c>
      <c r="AK609" s="166">
        <v>12.327999999999999</v>
      </c>
    </row>
    <row r="610" spans="1:37" ht="16.5" customHeight="1" thickBot="1" x14ac:dyDescent="0.35">
      <c r="A610" s="190" t="s">
        <v>216</v>
      </c>
      <c r="B610" s="252">
        <v>22112087</v>
      </c>
      <c r="C610" s="230" t="s">
        <v>1189</v>
      </c>
      <c r="D610" s="230" t="s">
        <v>1190</v>
      </c>
      <c r="E610" s="155">
        <v>20</v>
      </c>
      <c r="F610" s="156">
        <v>19.5</v>
      </c>
      <c r="G610" s="157">
        <v>17</v>
      </c>
      <c r="H610" s="158">
        <v>17</v>
      </c>
      <c r="I610" s="155">
        <v>3.28</v>
      </c>
      <c r="J610" s="157">
        <v>16</v>
      </c>
      <c r="K610" s="155">
        <v>6.87</v>
      </c>
      <c r="L610" s="157">
        <v>11</v>
      </c>
      <c r="M610" s="158">
        <v>13.5</v>
      </c>
      <c r="N610" s="155">
        <v>67</v>
      </c>
      <c r="O610" s="159">
        <v>74</v>
      </c>
      <c r="P610" s="160">
        <v>0.90540540540540537</v>
      </c>
      <c r="Q610" s="157">
        <v>5</v>
      </c>
      <c r="R610" s="155">
        <v>55.7</v>
      </c>
      <c r="S610" s="157">
        <v>7</v>
      </c>
      <c r="T610" s="158">
        <v>12</v>
      </c>
      <c r="U610" s="161">
        <v>28.3</v>
      </c>
      <c r="V610" s="157">
        <v>3.75</v>
      </c>
      <c r="W610" s="155">
        <v>-8</v>
      </c>
      <c r="X610" s="157">
        <v>1</v>
      </c>
      <c r="Y610" s="155">
        <v>5</v>
      </c>
      <c r="Z610" s="157">
        <v>2.5</v>
      </c>
      <c r="AA610" s="158">
        <v>7.25</v>
      </c>
      <c r="AB610" s="154">
        <v>33.229999999999997</v>
      </c>
      <c r="AC610" s="157">
        <v>14</v>
      </c>
      <c r="AD610" s="162">
        <v>14</v>
      </c>
      <c r="AE610" s="163">
        <v>12.75</v>
      </c>
      <c r="AF610" s="164">
        <v>12.75</v>
      </c>
      <c r="AG610" s="253">
        <v>99</v>
      </c>
      <c r="AH610" s="165">
        <v>9.3330000000000002</v>
      </c>
      <c r="AI610" s="164">
        <v>9.3330000000000002</v>
      </c>
      <c r="AJ610" s="254">
        <v>194</v>
      </c>
      <c r="AK610" s="166">
        <v>11.041499999999999</v>
      </c>
    </row>
    <row r="611" spans="1:37" ht="16.5" customHeight="1" thickBot="1" x14ac:dyDescent="0.35">
      <c r="A611" s="190" t="s">
        <v>216</v>
      </c>
      <c r="B611" s="252">
        <v>22112088</v>
      </c>
      <c r="C611" s="228" t="s">
        <v>787</v>
      </c>
      <c r="D611" s="228" t="s">
        <v>788</v>
      </c>
      <c r="E611" s="155">
        <v>19</v>
      </c>
      <c r="F611" s="156">
        <v>19</v>
      </c>
      <c r="G611" s="157">
        <v>16</v>
      </c>
      <c r="H611" s="158">
        <v>16</v>
      </c>
      <c r="I611" s="155">
        <v>3.38</v>
      </c>
      <c r="J611" s="157">
        <v>14</v>
      </c>
      <c r="K611" s="155">
        <v>7.07</v>
      </c>
      <c r="L611" s="157">
        <v>9</v>
      </c>
      <c r="M611" s="158">
        <v>11.5</v>
      </c>
      <c r="N611" s="155">
        <v>53</v>
      </c>
      <c r="O611" s="159">
        <v>57</v>
      </c>
      <c r="P611" s="160">
        <v>0.92982456140350878</v>
      </c>
      <c r="Q611" s="157">
        <v>5</v>
      </c>
      <c r="R611" s="155">
        <v>43.5</v>
      </c>
      <c r="S611" s="157">
        <v>4</v>
      </c>
      <c r="T611" s="158">
        <v>9</v>
      </c>
      <c r="U611" s="161">
        <v>24.7</v>
      </c>
      <c r="V611" s="157">
        <v>5.5</v>
      </c>
      <c r="W611" s="155">
        <v>0</v>
      </c>
      <c r="X611" s="157">
        <v>2.5</v>
      </c>
      <c r="Y611" s="155">
        <v>6</v>
      </c>
      <c r="Z611" s="157">
        <v>2</v>
      </c>
      <c r="AA611" s="158">
        <v>10</v>
      </c>
      <c r="AB611" s="154">
        <v>45.42</v>
      </c>
      <c r="AC611" s="157">
        <v>7</v>
      </c>
      <c r="AD611" s="162">
        <v>7</v>
      </c>
      <c r="AE611" s="163">
        <v>10.7</v>
      </c>
      <c r="AF611" s="164">
        <v>10.7</v>
      </c>
      <c r="AG611" s="253">
        <v>354</v>
      </c>
      <c r="AH611" s="165">
        <v>8.8889999999999993</v>
      </c>
      <c r="AI611" s="164">
        <v>8.8889999999999993</v>
      </c>
      <c r="AJ611" s="254">
        <v>231</v>
      </c>
      <c r="AK611" s="166">
        <v>9.7944999999999993</v>
      </c>
    </row>
    <row r="612" spans="1:37" ht="16.5" customHeight="1" thickBot="1" x14ac:dyDescent="0.35">
      <c r="A612" s="190" t="s">
        <v>216</v>
      </c>
      <c r="B612" s="252">
        <v>22112176</v>
      </c>
      <c r="C612" s="234" t="s">
        <v>561</v>
      </c>
      <c r="D612" s="234" t="s">
        <v>88</v>
      </c>
      <c r="E612" s="155">
        <v>22</v>
      </c>
      <c r="F612" s="156">
        <v>20.5</v>
      </c>
      <c r="G612" s="157">
        <v>19</v>
      </c>
      <c r="H612" s="158">
        <v>19</v>
      </c>
      <c r="I612" s="155">
        <v>3.24</v>
      </c>
      <c r="J612" s="157">
        <v>16</v>
      </c>
      <c r="K612" s="155">
        <v>7.04</v>
      </c>
      <c r="L612" s="157">
        <v>9</v>
      </c>
      <c r="M612" s="158">
        <v>12.5</v>
      </c>
      <c r="N612" s="155">
        <v>73</v>
      </c>
      <c r="O612" s="159">
        <v>62</v>
      </c>
      <c r="P612" s="160">
        <v>1.1774193548387097</v>
      </c>
      <c r="Q612" s="157">
        <v>6</v>
      </c>
      <c r="R612" s="155">
        <v>35.9</v>
      </c>
      <c r="S612" s="157">
        <v>2</v>
      </c>
      <c r="T612" s="158">
        <v>8</v>
      </c>
      <c r="U612" s="161">
        <v>22.4</v>
      </c>
      <c r="V612" s="157">
        <v>6.75</v>
      </c>
      <c r="W612" s="155">
        <v>3</v>
      </c>
      <c r="X612" s="157">
        <v>3.25</v>
      </c>
      <c r="Y612" s="155">
        <v>6</v>
      </c>
      <c r="Z612" s="157">
        <v>2</v>
      </c>
      <c r="AA612" s="158">
        <v>12</v>
      </c>
      <c r="AB612" s="154" t="s">
        <v>215</v>
      </c>
      <c r="AC612" s="157" t="s">
        <v>215</v>
      </c>
      <c r="AD612" s="162" t="s">
        <v>215</v>
      </c>
      <c r="AE612" s="163">
        <v>12.875</v>
      </c>
      <c r="AF612" s="164">
        <v>12.875</v>
      </c>
      <c r="AG612" s="253">
        <v>88</v>
      </c>
      <c r="AH612" s="165">
        <v>7.556</v>
      </c>
      <c r="AI612" s="164">
        <v>7.556</v>
      </c>
      <c r="AJ612" s="254">
        <v>384</v>
      </c>
      <c r="AK612" s="166">
        <v>10.2155</v>
      </c>
    </row>
    <row r="613" spans="1:37" ht="16.5" customHeight="1" thickBot="1" x14ac:dyDescent="0.35">
      <c r="A613" s="190" t="s">
        <v>53</v>
      </c>
      <c r="B613" s="252">
        <v>22112237</v>
      </c>
      <c r="C613" s="230" t="s">
        <v>672</v>
      </c>
      <c r="D613" s="230" t="s">
        <v>505</v>
      </c>
      <c r="E613" s="155">
        <v>11</v>
      </c>
      <c r="F613" s="156">
        <v>15</v>
      </c>
      <c r="G613" s="157">
        <v>11</v>
      </c>
      <c r="H613" s="158">
        <v>11</v>
      </c>
      <c r="I613" s="155">
        <v>3.59</v>
      </c>
      <c r="J613" s="157">
        <v>15</v>
      </c>
      <c r="K613" s="155">
        <v>8.09</v>
      </c>
      <c r="L613" s="157">
        <v>8</v>
      </c>
      <c r="M613" s="158">
        <v>11.5</v>
      </c>
      <c r="N613" s="155">
        <v>29</v>
      </c>
      <c r="O613" s="159">
        <v>51</v>
      </c>
      <c r="P613" s="160">
        <v>0.56862745098039214</v>
      </c>
      <c r="Q613" s="157">
        <v>5.5</v>
      </c>
      <c r="R613" s="155">
        <v>28.6</v>
      </c>
      <c r="S613" s="157">
        <v>4.5</v>
      </c>
      <c r="T613" s="158">
        <v>10</v>
      </c>
      <c r="U613" s="161">
        <v>27.5</v>
      </c>
      <c r="V613" s="157">
        <v>5</v>
      </c>
      <c r="W613" s="155">
        <v>8.5</v>
      </c>
      <c r="X613" s="157">
        <v>3.75</v>
      </c>
      <c r="Y613" s="155">
        <v>4</v>
      </c>
      <c r="Z613" s="157">
        <v>3</v>
      </c>
      <c r="AA613" s="158">
        <v>11.75</v>
      </c>
      <c r="AB613" s="154">
        <v>38.64</v>
      </c>
      <c r="AC613" s="157">
        <v>14</v>
      </c>
      <c r="AD613" s="162">
        <v>14</v>
      </c>
      <c r="AE613" s="163">
        <v>11.65</v>
      </c>
      <c r="AF613" s="164">
        <v>11.65</v>
      </c>
      <c r="AG613" s="253">
        <v>239</v>
      </c>
      <c r="AH613" s="165">
        <v>8</v>
      </c>
      <c r="AI613" s="164">
        <v>8</v>
      </c>
      <c r="AJ613" s="254">
        <v>331</v>
      </c>
      <c r="AK613" s="166">
        <v>9.8249999999999993</v>
      </c>
    </row>
    <row r="614" spans="1:37" ht="16.5" customHeight="1" thickBot="1" x14ac:dyDescent="0.35">
      <c r="A614" s="190" t="s">
        <v>216</v>
      </c>
      <c r="B614" s="252">
        <v>22112240</v>
      </c>
      <c r="C614" s="228" t="s">
        <v>809</v>
      </c>
      <c r="D614" s="228" t="s">
        <v>88</v>
      </c>
      <c r="E614" s="155">
        <v>15</v>
      </c>
      <c r="F614" s="156">
        <v>17</v>
      </c>
      <c r="G614" s="157">
        <v>12</v>
      </c>
      <c r="H614" s="158">
        <v>12</v>
      </c>
      <c r="I614" s="155">
        <v>3.44</v>
      </c>
      <c r="J614" s="157">
        <v>13</v>
      </c>
      <c r="K614" s="155">
        <v>7.38</v>
      </c>
      <c r="L614" s="157">
        <v>7</v>
      </c>
      <c r="M614" s="158">
        <v>10</v>
      </c>
      <c r="N614" s="155">
        <v>39.5</v>
      </c>
      <c r="O614" s="159">
        <v>75</v>
      </c>
      <c r="P614" s="160">
        <v>0.52666666666666662</v>
      </c>
      <c r="Q614" s="157">
        <v>3</v>
      </c>
      <c r="R614" s="155">
        <v>31.4</v>
      </c>
      <c r="S614" s="157">
        <v>1</v>
      </c>
      <c r="T614" s="158">
        <v>4</v>
      </c>
      <c r="U614" s="161">
        <v>25.75</v>
      </c>
      <c r="V614" s="157">
        <v>5</v>
      </c>
      <c r="W614" s="155">
        <v>-5</v>
      </c>
      <c r="X614" s="157">
        <v>1.5</v>
      </c>
      <c r="Y614" s="155">
        <v>6</v>
      </c>
      <c r="Z614" s="157">
        <v>2</v>
      </c>
      <c r="AA614" s="158">
        <v>8.5</v>
      </c>
      <c r="AB614" s="154">
        <v>30.78</v>
      </c>
      <c r="AC614" s="157">
        <v>16</v>
      </c>
      <c r="AD614" s="162">
        <v>16</v>
      </c>
      <c r="AE614" s="163">
        <v>10.1</v>
      </c>
      <c r="AF614" s="164">
        <v>10.1</v>
      </c>
      <c r="AG614" s="253">
        <v>419</v>
      </c>
      <c r="AH614" s="165">
        <v>8.4440000000000008</v>
      </c>
      <c r="AI614" s="164">
        <v>8.4440000000000008</v>
      </c>
      <c r="AJ614" s="254">
        <v>274</v>
      </c>
      <c r="AK614" s="166">
        <v>9.2720000000000002</v>
      </c>
    </row>
    <row r="615" spans="1:37" ht="16.5" customHeight="1" thickBot="1" x14ac:dyDescent="0.35">
      <c r="A615" s="190" t="s">
        <v>53</v>
      </c>
      <c r="B615" s="252">
        <v>22112276</v>
      </c>
      <c r="C615" s="228" t="s">
        <v>669</v>
      </c>
      <c r="D615" s="228" t="s">
        <v>670</v>
      </c>
      <c r="E615" s="155" t="s">
        <v>157</v>
      </c>
      <c r="F615" s="156" t="s">
        <v>157</v>
      </c>
      <c r="G615" s="157">
        <v>0</v>
      </c>
      <c r="H615" s="158">
        <v>0</v>
      </c>
      <c r="I615" s="155" t="s">
        <v>157</v>
      </c>
      <c r="J615" s="157">
        <v>0</v>
      </c>
      <c r="K615" s="155" t="s">
        <v>157</v>
      </c>
      <c r="L615" s="157">
        <v>0</v>
      </c>
      <c r="M615" s="158">
        <v>0</v>
      </c>
      <c r="N615" s="155" t="s">
        <v>157</v>
      </c>
      <c r="O615" s="159" t="s">
        <v>157</v>
      </c>
      <c r="P615" s="160" t="s">
        <v>480</v>
      </c>
      <c r="Q615" s="157">
        <v>0</v>
      </c>
      <c r="R615" s="155" t="s">
        <v>157</v>
      </c>
      <c r="S615" s="157">
        <v>0</v>
      </c>
      <c r="T615" s="158">
        <v>0</v>
      </c>
      <c r="U615" s="161" t="s">
        <v>157</v>
      </c>
      <c r="V615" s="157">
        <v>0</v>
      </c>
      <c r="W615" s="155" t="s">
        <v>157</v>
      </c>
      <c r="X615" s="157">
        <v>0</v>
      </c>
      <c r="Y615" s="155" t="s">
        <v>157</v>
      </c>
      <c r="Z615" s="157">
        <v>0</v>
      </c>
      <c r="AA615" s="158">
        <v>0</v>
      </c>
      <c r="AB615" s="154" t="s">
        <v>157</v>
      </c>
      <c r="AC615" s="157">
        <v>0</v>
      </c>
      <c r="AD615" s="162">
        <v>0</v>
      </c>
      <c r="AE615" s="163">
        <v>0</v>
      </c>
      <c r="AF615" s="164">
        <v>0</v>
      </c>
      <c r="AG615" s="253">
        <v>621</v>
      </c>
      <c r="AH615" s="165" t="s">
        <v>157</v>
      </c>
      <c r="AI615" s="164" t="s">
        <v>157</v>
      </c>
      <c r="AJ615" s="254">
        <v>599</v>
      </c>
      <c r="AK615" s="166" t="s">
        <v>481</v>
      </c>
    </row>
    <row r="616" spans="1:37" ht="16.5" customHeight="1" thickBot="1" x14ac:dyDescent="0.35">
      <c r="A616" s="190" t="s">
        <v>216</v>
      </c>
      <c r="B616" s="252">
        <v>22112317</v>
      </c>
      <c r="C616" s="230" t="s">
        <v>1054</v>
      </c>
      <c r="D616" s="230" t="s">
        <v>1055</v>
      </c>
      <c r="E616" s="155">
        <v>17</v>
      </c>
      <c r="F616" s="156">
        <v>18</v>
      </c>
      <c r="G616" s="157">
        <v>14</v>
      </c>
      <c r="H616" s="158">
        <v>14</v>
      </c>
      <c r="I616" s="155">
        <v>3.35</v>
      </c>
      <c r="J616" s="157">
        <v>14</v>
      </c>
      <c r="K616" s="155">
        <v>7.13</v>
      </c>
      <c r="L616" s="157">
        <v>9</v>
      </c>
      <c r="M616" s="158">
        <v>11.5</v>
      </c>
      <c r="N616" s="155">
        <v>85</v>
      </c>
      <c r="O616" s="159">
        <v>70</v>
      </c>
      <c r="P616" s="160">
        <v>1.2142857142857142</v>
      </c>
      <c r="Q616" s="157">
        <v>6.5</v>
      </c>
      <c r="R616" s="155">
        <v>46.8</v>
      </c>
      <c r="S616" s="157">
        <v>4.5</v>
      </c>
      <c r="T616" s="158">
        <v>11</v>
      </c>
      <c r="U616" s="161">
        <v>24.8</v>
      </c>
      <c r="V616" s="157">
        <v>5.5</v>
      </c>
      <c r="W616" s="155">
        <v>-23</v>
      </c>
      <c r="X616" s="157">
        <v>0</v>
      </c>
      <c r="Y616" s="155">
        <v>6</v>
      </c>
      <c r="Z616" s="157">
        <v>2</v>
      </c>
      <c r="AA616" s="158">
        <v>7.5</v>
      </c>
      <c r="AB616" s="154">
        <v>37.07</v>
      </c>
      <c r="AC616" s="157">
        <v>12</v>
      </c>
      <c r="AD616" s="162">
        <v>12</v>
      </c>
      <c r="AE616" s="163">
        <v>11.2</v>
      </c>
      <c r="AF616" s="164">
        <v>11.2</v>
      </c>
      <c r="AG616" s="253">
        <v>294</v>
      </c>
      <c r="AH616" s="165">
        <v>12.888999999999999</v>
      </c>
      <c r="AI616" s="164">
        <v>12.888999999999999</v>
      </c>
      <c r="AJ616" s="254">
        <v>15</v>
      </c>
      <c r="AK616" s="166">
        <v>12.044499999999999</v>
      </c>
    </row>
    <row r="617" spans="1:37" ht="16.5" customHeight="1" thickBot="1" x14ac:dyDescent="0.35">
      <c r="A617" s="190" t="s">
        <v>53</v>
      </c>
      <c r="B617" s="252">
        <v>22112329</v>
      </c>
      <c r="C617" s="230" t="s">
        <v>1098</v>
      </c>
      <c r="D617" s="230" t="s">
        <v>317</v>
      </c>
      <c r="E617" s="155">
        <v>8</v>
      </c>
      <c r="F617" s="156">
        <v>13.5</v>
      </c>
      <c r="G617" s="157">
        <v>8</v>
      </c>
      <c r="H617" s="158">
        <v>8</v>
      </c>
      <c r="I617" s="155">
        <v>3.75</v>
      </c>
      <c r="J617" s="157">
        <v>12</v>
      </c>
      <c r="K617" s="155">
        <v>8.24</v>
      </c>
      <c r="L617" s="157">
        <v>7</v>
      </c>
      <c r="M617" s="158">
        <v>9.5</v>
      </c>
      <c r="N617" s="155">
        <v>39.5</v>
      </c>
      <c r="O617" s="159">
        <v>59</v>
      </c>
      <c r="P617" s="160">
        <v>0.66949152542372881</v>
      </c>
      <c r="Q617" s="157">
        <v>6</v>
      </c>
      <c r="R617" s="155">
        <v>26.6</v>
      </c>
      <c r="S617" s="157">
        <v>4</v>
      </c>
      <c r="T617" s="158">
        <v>10</v>
      </c>
      <c r="U617" s="161">
        <v>26.2</v>
      </c>
      <c r="V617" s="157">
        <v>5.75</v>
      </c>
      <c r="W617" s="155">
        <v>4</v>
      </c>
      <c r="X617" s="157">
        <v>3.25</v>
      </c>
      <c r="Y617" s="155">
        <v>10</v>
      </c>
      <c r="Z617" s="157">
        <v>0</v>
      </c>
      <c r="AA617" s="158">
        <v>9</v>
      </c>
      <c r="AB617" s="154" t="s">
        <v>157</v>
      </c>
      <c r="AC617" s="157">
        <v>0</v>
      </c>
      <c r="AD617" s="162">
        <v>0</v>
      </c>
      <c r="AE617" s="163">
        <v>7.3</v>
      </c>
      <c r="AF617" s="164">
        <v>7.3</v>
      </c>
      <c r="AG617" s="253">
        <v>586</v>
      </c>
      <c r="AH617" s="165" t="s">
        <v>157</v>
      </c>
      <c r="AI617" s="164" t="s">
        <v>157</v>
      </c>
      <c r="AJ617" s="254">
        <v>599</v>
      </c>
      <c r="AK617" s="166" t="s">
        <v>481</v>
      </c>
    </row>
    <row r="618" spans="1:37" ht="16.5" customHeight="1" thickBot="1" x14ac:dyDescent="0.35">
      <c r="A618" s="190" t="s">
        <v>216</v>
      </c>
      <c r="B618" s="252">
        <v>22112357</v>
      </c>
      <c r="C618" s="232" t="s">
        <v>847</v>
      </c>
      <c r="D618" s="232" t="s">
        <v>848</v>
      </c>
      <c r="E618" s="155">
        <v>15</v>
      </c>
      <c r="F618" s="156">
        <v>17</v>
      </c>
      <c r="G618" s="157">
        <v>12</v>
      </c>
      <c r="H618" s="158">
        <v>12</v>
      </c>
      <c r="I618" s="155">
        <v>3.13</v>
      </c>
      <c r="J618" s="157">
        <v>18</v>
      </c>
      <c r="K618" s="155">
        <v>6.55</v>
      </c>
      <c r="L618" s="157">
        <v>13</v>
      </c>
      <c r="M618" s="158">
        <v>15.5</v>
      </c>
      <c r="N618" s="155">
        <v>65</v>
      </c>
      <c r="O618" s="159">
        <v>90</v>
      </c>
      <c r="P618" s="160">
        <v>0.72222222222222221</v>
      </c>
      <c r="Q618" s="157">
        <v>4</v>
      </c>
      <c r="R618" s="155">
        <v>43.1</v>
      </c>
      <c r="S618" s="157">
        <v>4</v>
      </c>
      <c r="T618" s="158">
        <v>8</v>
      </c>
      <c r="U618" s="161">
        <v>28.3</v>
      </c>
      <c r="V618" s="157">
        <v>3.75</v>
      </c>
      <c r="W618" s="155">
        <v>0</v>
      </c>
      <c r="X618" s="157">
        <v>2.5</v>
      </c>
      <c r="Y618" s="155">
        <v>5</v>
      </c>
      <c r="Z618" s="157">
        <v>2.5</v>
      </c>
      <c r="AA618" s="158">
        <v>8.75</v>
      </c>
      <c r="AB618" s="154">
        <v>56.4</v>
      </c>
      <c r="AC618" s="157">
        <v>3</v>
      </c>
      <c r="AD618" s="162">
        <v>3</v>
      </c>
      <c r="AE618" s="163">
        <v>9.4499999999999993</v>
      </c>
      <c r="AF618" s="164">
        <v>9.4499999999999993</v>
      </c>
      <c r="AG618" s="253">
        <v>480</v>
      </c>
      <c r="AH618" s="165">
        <v>8.4440000000000008</v>
      </c>
      <c r="AI618" s="164">
        <v>8.4440000000000008</v>
      </c>
      <c r="AJ618" s="254">
        <v>274</v>
      </c>
      <c r="AK618" s="166">
        <v>8.9469999999999992</v>
      </c>
    </row>
    <row r="619" spans="1:37" ht="16.5" customHeight="1" thickBot="1" x14ac:dyDescent="0.35">
      <c r="A619" s="190" t="s">
        <v>216</v>
      </c>
      <c r="B619" s="252">
        <v>22112368</v>
      </c>
      <c r="C619" s="234" t="s">
        <v>1180</v>
      </c>
      <c r="D619" s="234" t="s">
        <v>1181</v>
      </c>
      <c r="E619" s="155" t="s">
        <v>215</v>
      </c>
      <c r="F619" s="156" t="s">
        <v>215</v>
      </c>
      <c r="G619" s="157" t="s">
        <v>215</v>
      </c>
      <c r="H619" s="158" t="s">
        <v>215</v>
      </c>
      <c r="I619" s="155">
        <v>3.4</v>
      </c>
      <c r="J619" s="157">
        <v>14</v>
      </c>
      <c r="K619" s="155">
        <v>7.32</v>
      </c>
      <c r="L619" s="157">
        <v>7</v>
      </c>
      <c r="M619" s="158">
        <v>10.5</v>
      </c>
      <c r="N619" s="159">
        <v>50</v>
      </c>
      <c r="O619" s="159">
        <v>75</v>
      </c>
      <c r="P619" s="160">
        <v>0.66666666666666663</v>
      </c>
      <c r="Q619" s="157">
        <v>3.5</v>
      </c>
      <c r="R619" s="155">
        <v>42.2</v>
      </c>
      <c r="S619" s="157">
        <v>3.5</v>
      </c>
      <c r="T619" s="158">
        <v>7</v>
      </c>
      <c r="U619" s="161">
        <v>25.14</v>
      </c>
      <c r="V619" s="157">
        <v>5.25</v>
      </c>
      <c r="W619" s="155">
        <v>-22</v>
      </c>
      <c r="X619" s="157">
        <v>0</v>
      </c>
      <c r="Y619" s="155">
        <v>10</v>
      </c>
      <c r="Z619" s="157">
        <v>0</v>
      </c>
      <c r="AA619" s="158">
        <v>5.25</v>
      </c>
      <c r="AB619" s="154">
        <v>52.06</v>
      </c>
      <c r="AC619" s="157">
        <v>4</v>
      </c>
      <c r="AD619" s="162">
        <v>4</v>
      </c>
      <c r="AE619" s="163">
        <v>6.6875</v>
      </c>
      <c r="AF619" s="164">
        <v>6.6875</v>
      </c>
      <c r="AG619" s="253">
        <v>595</v>
      </c>
      <c r="AH619" s="165">
        <v>10.222</v>
      </c>
      <c r="AI619" s="164">
        <v>10.222</v>
      </c>
      <c r="AJ619" s="254">
        <v>123</v>
      </c>
      <c r="AK619" s="166">
        <v>8.4547500000000007</v>
      </c>
    </row>
    <row r="620" spans="1:37" ht="16.5" customHeight="1" thickBot="1" x14ac:dyDescent="0.35">
      <c r="A620" s="190" t="s">
        <v>216</v>
      </c>
      <c r="B620" s="252">
        <v>22112375</v>
      </c>
      <c r="C620" s="231" t="s">
        <v>1108</v>
      </c>
      <c r="D620" s="231" t="s">
        <v>97</v>
      </c>
      <c r="E620" s="155">
        <v>12</v>
      </c>
      <c r="F620" s="156">
        <v>15.5</v>
      </c>
      <c r="G620" s="157">
        <v>9</v>
      </c>
      <c r="H620" s="158">
        <v>9</v>
      </c>
      <c r="I620" s="155" t="s">
        <v>1221</v>
      </c>
      <c r="J620" s="157" t="s">
        <v>1221</v>
      </c>
      <c r="K620" s="155" t="s">
        <v>1221</v>
      </c>
      <c r="L620" s="157" t="s">
        <v>1221</v>
      </c>
      <c r="M620" s="158" t="s">
        <v>215</v>
      </c>
      <c r="N620" s="155">
        <v>35</v>
      </c>
      <c r="O620" s="159">
        <v>71</v>
      </c>
      <c r="P620" s="160">
        <v>0.49295774647887325</v>
      </c>
      <c r="Q620" s="157">
        <v>2.5</v>
      </c>
      <c r="R620" s="155">
        <v>45.2</v>
      </c>
      <c r="S620" s="157">
        <v>4.5</v>
      </c>
      <c r="T620" s="158">
        <v>7</v>
      </c>
      <c r="U620" s="161" t="s">
        <v>1221</v>
      </c>
      <c r="V620" s="157" t="s">
        <v>1221</v>
      </c>
      <c r="W620" s="155" t="s">
        <v>1221</v>
      </c>
      <c r="X620" s="157" t="s">
        <v>1221</v>
      </c>
      <c r="Y620" s="155" t="s">
        <v>1221</v>
      </c>
      <c r="Z620" s="157" t="s">
        <v>1221</v>
      </c>
      <c r="AA620" s="158" t="s">
        <v>215</v>
      </c>
      <c r="AB620" s="154" t="s">
        <v>215</v>
      </c>
      <c r="AC620" s="157" t="s">
        <v>215</v>
      </c>
      <c r="AD620" s="162" t="s">
        <v>215</v>
      </c>
      <c r="AE620" s="163">
        <v>8</v>
      </c>
      <c r="AF620" s="164">
        <v>8</v>
      </c>
      <c r="AG620" s="253">
        <v>558</v>
      </c>
      <c r="AH620" s="165">
        <v>6.2220000000000004</v>
      </c>
      <c r="AI620" s="164">
        <v>6.2220000000000004</v>
      </c>
      <c r="AJ620" s="254">
        <v>519</v>
      </c>
      <c r="AK620" s="166">
        <v>7.1110000000000007</v>
      </c>
    </row>
    <row r="621" spans="1:37" ht="16.5" customHeight="1" thickBot="1" x14ac:dyDescent="0.35">
      <c r="A621" s="190" t="s">
        <v>216</v>
      </c>
      <c r="B621" s="252">
        <v>22112382</v>
      </c>
      <c r="C621" s="234" t="s">
        <v>1161</v>
      </c>
      <c r="D621" s="234" t="s">
        <v>1162</v>
      </c>
      <c r="E621" s="155">
        <v>16</v>
      </c>
      <c r="F621" s="156">
        <v>17.5</v>
      </c>
      <c r="G621" s="157">
        <v>13</v>
      </c>
      <c r="H621" s="158">
        <v>13</v>
      </c>
      <c r="I621" s="155">
        <v>3</v>
      </c>
      <c r="J621" s="157">
        <v>20</v>
      </c>
      <c r="K621" s="155">
        <v>6.42</v>
      </c>
      <c r="L621" s="157">
        <v>14</v>
      </c>
      <c r="M621" s="158">
        <v>17</v>
      </c>
      <c r="N621" s="155">
        <v>58</v>
      </c>
      <c r="O621" s="159">
        <v>63</v>
      </c>
      <c r="P621" s="160">
        <v>0.92063492063492058</v>
      </c>
      <c r="Q621" s="157">
        <v>5</v>
      </c>
      <c r="R621" s="155">
        <v>47.6</v>
      </c>
      <c r="S621" s="157">
        <v>5</v>
      </c>
      <c r="T621" s="158">
        <v>10</v>
      </c>
      <c r="U621" s="161">
        <v>22.95</v>
      </c>
      <c r="V621" s="157">
        <v>6.5</v>
      </c>
      <c r="W621" s="155">
        <v>-6</v>
      </c>
      <c r="X621" s="157">
        <v>1.25</v>
      </c>
      <c r="Y621" s="155">
        <v>8</v>
      </c>
      <c r="Z621" s="157">
        <v>1</v>
      </c>
      <c r="AA621" s="158">
        <v>8.75</v>
      </c>
      <c r="AB621" s="154">
        <v>41.78</v>
      </c>
      <c r="AC621" s="157">
        <v>9</v>
      </c>
      <c r="AD621" s="162">
        <v>9</v>
      </c>
      <c r="AE621" s="163">
        <v>11.55</v>
      </c>
      <c r="AF621" s="164">
        <v>11.55</v>
      </c>
      <c r="AG621" s="253">
        <v>251</v>
      </c>
      <c r="AH621" s="165">
        <v>9.3330000000000002</v>
      </c>
      <c r="AI621" s="164">
        <v>9.3330000000000002</v>
      </c>
      <c r="AJ621" s="254">
        <v>194</v>
      </c>
      <c r="AK621" s="166">
        <v>10.441500000000001</v>
      </c>
    </row>
    <row r="622" spans="1:37" ht="16.5" customHeight="1" thickBot="1" x14ac:dyDescent="0.35">
      <c r="A622" s="190" t="s">
        <v>216</v>
      </c>
      <c r="B622" s="252">
        <v>22112389</v>
      </c>
      <c r="C622" s="230" t="s">
        <v>913</v>
      </c>
      <c r="D622" s="230" t="s">
        <v>126</v>
      </c>
      <c r="E622" s="155">
        <v>17</v>
      </c>
      <c r="F622" s="156">
        <v>18</v>
      </c>
      <c r="G622" s="157">
        <v>14</v>
      </c>
      <c r="H622" s="158">
        <v>14</v>
      </c>
      <c r="I622" s="155">
        <v>3.18</v>
      </c>
      <c r="J622" s="157">
        <v>17</v>
      </c>
      <c r="K622" s="155">
        <v>6.71</v>
      </c>
      <c r="L622" s="157">
        <v>12</v>
      </c>
      <c r="M622" s="158">
        <v>14.5</v>
      </c>
      <c r="N622" s="155">
        <v>51</v>
      </c>
      <c r="O622" s="159">
        <v>73</v>
      </c>
      <c r="P622" s="160">
        <v>0.69863013698630139</v>
      </c>
      <c r="Q622" s="157">
        <v>3.5</v>
      </c>
      <c r="R622" s="155">
        <v>37.9</v>
      </c>
      <c r="S622" s="157">
        <v>2.5</v>
      </c>
      <c r="T622" s="158">
        <v>6</v>
      </c>
      <c r="U622" s="161">
        <v>27</v>
      </c>
      <c r="V622" s="157">
        <v>4.25</v>
      </c>
      <c r="W622" s="155">
        <v>-7</v>
      </c>
      <c r="X622" s="157">
        <v>1.25</v>
      </c>
      <c r="Y622" s="155">
        <v>9</v>
      </c>
      <c r="Z622" s="157">
        <v>0.5</v>
      </c>
      <c r="AA622" s="158">
        <v>6</v>
      </c>
      <c r="AB622" s="154">
        <v>36.340000000000003</v>
      </c>
      <c r="AC622" s="157">
        <v>12</v>
      </c>
      <c r="AD622" s="162">
        <v>12</v>
      </c>
      <c r="AE622" s="163">
        <v>10.5</v>
      </c>
      <c r="AF622" s="164">
        <v>10.5</v>
      </c>
      <c r="AG622" s="253">
        <v>378</v>
      </c>
      <c r="AH622" s="165">
        <v>5.3330000000000002</v>
      </c>
      <c r="AI622" s="164">
        <v>5.3330000000000002</v>
      </c>
      <c r="AJ622" s="254">
        <v>568</v>
      </c>
      <c r="AK622" s="166">
        <v>7.9165000000000001</v>
      </c>
    </row>
    <row r="623" spans="1:37" ht="16.5" customHeight="1" thickBot="1" x14ac:dyDescent="0.35">
      <c r="A623" s="190" t="s">
        <v>216</v>
      </c>
      <c r="B623" s="252">
        <v>22112401</v>
      </c>
      <c r="C623" s="231" t="s">
        <v>281</v>
      </c>
      <c r="D623" s="231" t="s">
        <v>71</v>
      </c>
      <c r="E623" s="155">
        <v>20</v>
      </c>
      <c r="F623" s="156">
        <v>19.5</v>
      </c>
      <c r="G623" s="157">
        <v>17</v>
      </c>
      <c r="H623" s="158">
        <v>17</v>
      </c>
      <c r="I623" s="155">
        <v>3.01</v>
      </c>
      <c r="J623" s="157">
        <v>20</v>
      </c>
      <c r="K623" s="155">
        <v>6.54</v>
      </c>
      <c r="L623" s="157">
        <v>13</v>
      </c>
      <c r="M623" s="158">
        <v>16.5</v>
      </c>
      <c r="N623" s="155">
        <v>67</v>
      </c>
      <c r="O623" s="159">
        <v>61</v>
      </c>
      <c r="P623" s="160">
        <v>1.098360655737705</v>
      </c>
      <c r="Q623" s="157">
        <v>5.5</v>
      </c>
      <c r="R623" s="155">
        <v>44.7</v>
      </c>
      <c r="S623" s="157">
        <v>4</v>
      </c>
      <c r="T623" s="158">
        <v>9.5</v>
      </c>
      <c r="U623" s="161">
        <v>23.1</v>
      </c>
      <c r="V623" s="157">
        <v>6.25</v>
      </c>
      <c r="W623" s="155">
        <v>0</v>
      </c>
      <c r="X623" s="157">
        <v>2.5</v>
      </c>
      <c r="Y623" s="155">
        <v>5</v>
      </c>
      <c r="Z623" s="157">
        <v>2.5</v>
      </c>
      <c r="AA623" s="158">
        <v>11.25</v>
      </c>
      <c r="AB623" s="154">
        <v>32.659999999999997</v>
      </c>
      <c r="AC623" s="157">
        <v>15</v>
      </c>
      <c r="AD623" s="162">
        <v>15</v>
      </c>
      <c r="AE623" s="163">
        <v>13.85</v>
      </c>
      <c r="AF623" s="164">
        <v>13.85</v>
      </c>
      <c r="AG623" s="253">
        <v>29</v>
      </c>
      <c r="AH623" s="165">
        <v>8.4440000000000008</v>
      </c>
      <c r="AI623" s="164">
        <v>8.4440000000000008</v>
      </c>
      <c r="AJ623" s="254">
        <v>274</v>
      </c>
      <c r="AK623" s="166">
        <v>11.147</v>
      </c>
    </row>
    <row r="624" spans="1:37" ht="16.5" customHeight="1" thickBot="1" x14ac:dyDescent="0.35">
      <c r="A624" s="190" t="s">
        <v>216</v>
      </c>
      <c r="B624" s="252">
        <v>22112409</v>
      </c>
      <c r="C624" s="245" t="s">
        <v>990</v>
      </c>
      <c r="D624" s="245" t="s">
        <v>991</v>
      </c>
      <c r="E624" s="155">
        <v>22</v>
      </c>
      <c r="F624" s="156">
        <v>20.5</v>
      </c>
      <c r="G624" s="157">
        <v>19</v>
      </c>
      <c r="H624" s="158">
        <v>19</v>
      </c>
      <c r="I624" s="155">
        <v>3.17</v>
      </c>
      <c r="J624" s="157">
        <v>17</v>
      </c>
      <c r="K624" s="155">
        <v>6.63</v>
      </c>
      <c r="L624" s="157">
        <v>12</v>
      </c>
      <c r="M624" s="158">
        <v>14.5</v>
      </c>
      <c r="N624" s="155">
        <v>58</v>
      </c>
      <c r="O624" s="159">
        <v>66</v>
      </c>
      <c r="P624" s="160">
        <v>0.87878787878787878</v>
      </c>
      <c r="Q624" s="157">
        <v>4.5</v>
      </c>
      <c r="R624" s="155">
        <v>48.5</v>
      </c>
      <c r="S624" s="157">
        <v>5</v>
      </c>
      <c r="T624" s="158">
        <v>9.5</v>
      </c>
      <c r="U624" s="161">
        <v>23.85</v>
      </c>
      <c r="V624" s="157">
        <v>6</v>
      </c>
      <c r="W624" s="155">
        <v>-10</v>
      </c>
      <c r="X624" s="157">
        <v>0.75</v>
      </c>
      <c r="Y624" s="155">
        <v>1</v>
      </c>
      <c r="Z624" s="157">
        <v>4.5</v>
      </c>
      <c r="AA624" s="158">
        <v>11.25</v>
      </c>
      <c r="AB624" s="154">
        <v>50.12</v>
      </c>
      <c r="AC624" s="157">
        <v>5</v>
      </c>
      <c r="AD624" s="162">
        <v>5</v>
      </c>
      <c r="AE624" s="163">
        <v>11.85</v>
      </c>
      <c r="AF624" s="164">
        <v>11.85</v>
      </c>
      <c r="AG624" s="253">
        <v>216</v>
      </c>
      <c r="AH624" s="165">
        <v>4.8890000000000002</v>
      </c>
      <c r="AI624" s="164">
        <v>4.8890000000000002</v>
      </c>
      <c r="AJ624" s="254">
        <v>587</v>
      </c>
      <c r="AK624" s="166">
        <v>8.3695000000000004</v>
      </c>
    </row>
    <row r="625" spans="1:37" ht="16.5" customHeight="1" thickBot="1" x14ac:dyDescent="0.35">
      <c r="A625" s="190" t="s">
        <v>216</v>
      </c>
      <c r="B625" s="252">
        <v>22112459</v>
      </c>
      <c r="C625" s="233" t="s">
        <v>823</v>
      </c>
      <c r="D625" s="233" t="s">
        <v>82</v>
      </c>
      <c r="E625" s="155">
        <v>19</v>
      </c>
      <c r="F625" s="156">
        <v>19</v>
      </c>
      <c r="G625" s="157">
        <v>16</v>
      </c>
      <c r="H625" s="158">
        <v>16</v>
      </c>
      <c r="I625" s="155">
        <v>3.02</v>
      </c>
      <c r="J625" s="157">
        <v>20</v>
      </c>
      <c r="K625" s="155">
        <v>6.45</v>
      </c>
      <c r="L625" s="157">
        <v>14</v>
      </c>
      <c r="M625" s="158">
        <v>17</v>
      </c>
      <c r="N625" s="155">
        <v>64</v>
      </c>
      <c r="O625" s="159">
        <v>66</v>
      </c>
      <c r="P625" s="160">
        <v>0.96969696969696972</v>
      </c>
      <c r="Q625" s="157">
        <v>5</v>
      </c>
      <c r="R625" s="155">
        <v>41.1</v>
      </c>
      <c r="S625" s="157">
        <v>3.5</v>
      </c>
      <c r="T625" s="158">
        <v>8.5</v>
      </c>
      <c r="U625" s="161">
        <v>26.78</v>
      </c>
      <c r="V625" s="157">
        <v>4.5</v>
      </c>
      <c r="W625" s="155">
        <v>4</v>
      </c>
      <c r="X625" s="157">
        <v>3.25</v>
      </c>
      <c r="Y625" s="155">
        <v>8</v>
      </c>
      <c r="Z625" s="157">
        <v>1</v>
      </c>
      <c r="AA625" s="158">
        <v>8.75</v>
      </c>
      <c r="AB625" s="154" t="s">
        <v>157</v>
      </c>
      <c r="AC625" s="157">
        <v>0</v>
      </c>
      <c r="AD625" s="162">
        <v>0</v>
      </c>
      <c r="AE625" s="163">
        <v>10.050000000000001</v>
      </c>
      <c r="AF625" s="164">
        <v>10.050000000000001</v>
      </c>
      <c r="AG625" s="253">
        <v>429</v>
      </c>
      <c r="AH625" s="165">
        <v>7.556</v>
      </c>
      <c r="AI625" s="164">
        <v>7.556</v>
      </c>
      <c r="AJ625" s="254">
        <v>384</v>
      </c>
      <c r="AK625" s="166">
        <v>8.8030000000000008</v>
      </c>
    </row>
    <row r="626" spans="1:37" ht="16.5" customHeight="1" thickBot="1" x14ac:dyDescent="0.35">
      <c r="A626" s="190" t="s">
        <v>216</v>
      </c>
      <c r="B626" s="252">
        <v>22112497</v>
      </c>
      <c r="C626" s="245" t="s">
        <v>1167</v>
      </c>
      <c r="D626" s="245" t="s">
        <v>842</v>
      </c>
      <c r="E626" s="155">
        <v>15</v>
      </c>
      <c r="F626" s="156">
        <v>17</v>
      </c>
      <c r="G626" s="157">
        <v>12</v>
      </c>
      <c r="H626" s="158">
        <v>12</v>
      </c>
      <c r="I626" s="155">
        <v>3.25</v>
      </c>
      <c r="J626" s="157">
        <v>16</v>
      </c>
      <c r="K626" s="155">
        <v>6.81</v>
      </c>
      <c r="L626" s="157">
        <v>11</v>
      </c>
      <c r="M626" s="158">
        <v>13.5</v>
      </c>
      <c r="N626" s="155">
        <v>58</v>
      </c>
      <c r="O626" s="159">
        <v>69</v>
      </c>
      <c r="P626" s="160">
        <v>0.84057971014492749</v>
      </c>
      <c r="Q626" s="157">
        <v>4.5</v>
      </c>
      <c r="R626" s="155">
        <v>49.1</v>
      </c>
      <c r="S626" s="157">
        <v>5.5</v>
      </c>
      <c r="T626" s="158">
        <v>10</v>
      </c>
      <c r="U626" s="161">
        <v>23</v>
      </c>
      <c r="V626" s="157">
        <v>6.25</v>
      </c>
      <c r="W626" s="155">
        <v>-1.5</v>
      </c>
      <c r="X626" s="157">
        <v>2</v>
      </c>
      <c r="Y626" s="155">
        <v>6</v>
      </c>
      <c r="Z626" s="157">
        <v>2</v>
      </c>
      <c r="AA626" s="158">
        <v>10.25</v>
      </c>
      <c r="AB626" s="154">
        <v>36.840000000000003</v>
      </c>
      <c r="AC626" s="157">
        <v>12</v>
      </c>
      <c r="AD626" s="162">
        <v>12</v>
      </c>
      <c r="AE626" s="163">
        <v>11.55</v>
      </c>
      <c r="AF626" s="164">
        <v>11.55</v>
      </c>
      <c r="AG626" s="253">
        <v>251</v>
      </c>
      <c r="AH626" s="165">
        <v>10.667</v>
      </c>
      <c r="AI626" s="164">
        <v>10.667</v>
      </c>
      <c r="AJ626" s="254">
        <v>85</v>
      </c>
      <c r="AK626" s="166">
        <v>11.108499999999999</v>
      </c>
    </row>
    <row r="627" spans="1:37" ht="16.5" customHeight="1" thickBot="1" x14ac:dyDescent="0.35">
      <c r="A627" s="190" t="s">
        <v>216</v>
      </c>
      <c r="B627" s="252">
        <v>22112516</v>
      </c>
      <c r="C627" s="229" t="s">
        <v>708</v>
      </c>
      <c r="D627" s="229" t="s">
        <v>89</v>
      </c>
      <c r="E627" s="155">
        <v>21</v>
      </c>
      <c r="F627" s="156">
        <v>20</v>
      </c>
      <c r="G627" s="157">
        <v>18</v>
      </c>
      <c r="H627" s="158">
        <v>18</v>
      </c>
      <c r="I627" s="155">
        <v>3.5</v>
      </c>
      <c r="J627" s="157">
        <v>12</v>
      </c>
      <c r="K627" s="155">
        <v>7.47</v>
      </c>
      <c r="L627" s="157">
        <v>6</v>
      </c>
      <c r="M627" s="158">
        <v>9</v>
      </c>
      <c r="N627" s="155">
        <v>58</v>
      </c>
      <c r="O627" s="159">
        <v>62</v>
      </c>
      <c r="P627" s="160">
        <v>0.93548387096774188</v>
      </c>
      <c r="Q627" s="157">
        <v>5</v>
      </c>
      <c r="R627" s="155">
        <v>34.200000000000003</v>
      </c>
      <c r="S627" s="157">
        <v>1.5</v>
      </c>
      <c r="T627" s="158">
        <v>6.5</v>
      </c>
      <c r="U627" s="161">
        <v>26.8</v>
      </c>
      <c r="V627" s="157">
        <v>4.5</v>
      </c>
      <c r="W627" s="155">
        <v>-20</v>
      </c>
      <c r="X627" s="157">
        <v>0</v>
      </c>
      <c r="Y627" s="155">
        <v>6</v>
      </c>
      <c r="Z627" s="157">
        <v>2</v>
      </c>
      <c r="AA627" s="158">
        <v>6.5</v>
      </c>
      <c r="AB627" s="154">
        <v>46.33</v>
      </c>
      <c r="AC627" s="157">
        <v>7</v>
      </c>
      <c r="AD627" s="162">
        <v>7</v>
      </c>
      <c r="AE627" s="163">
        <v>9.4</v>
      </c>
      <c r="AF627" s="164">
        <v>9.4</v>
      </c>
      <c r="AG627" s="253">
        <v>486</v>
      </c>
      <c r="AH627" s="165">
        <v>10.667</v>
      </c>
      <c r="AI627" s="164">
        <v>10.667</v>
      </c>
      <c r="AJ627" s="254">
        <v>85</v>
      </c>
      <c r="AK627" s="166">
        <v>10.0335</v>
      </c>
    </row>
    <row r="628" spans="1:37" ht="16.5" customHeight="1" thickBot="1" x14ac:dyDescent="0.35">
      <c r="A628" s="190" t="s">
        <v>216</v>
      </c>
      <c r="B628" s="252">
        <v>22112554</v>
      </c>
      <c r="C628" s="236" t="s">
        <v>923</v>
      </c>
      <c r="D628" s="236" t="s">
        <v>924</v>
      </c>
      <c r="E628" s="155" t="s">
        <v>157</v>
      </c>
      <c r="F628" s="156" t="s">
        <v>157</v>
      </c>
      <c r="G628" s="157">
        <v>0</v>
      </c>
      <c r="H628" s="158">
        <v>0</v>
      </c>
      <c r="I628" s="155">
        <v>3.03</v>
      </c>
      <c r="J628" s="157">
        <v>20</v>
      </c>
      <c r="K628" s="155">
        <v>6.47</v>
      </c>
      <c r="L628" s="157">
        <v>14</v>
      </c>
      <c r="M628" s="158">
        <v>17</v>
      </c>
      <c r="N628" s="155">
        <v>76</v>
      </c>
      <c r="O628" s="159" t="s">
        <v>157</v>
      </c>
      <c r="P628" s="160" t="s">
        <v>480</v>
      </c>
      <c r="Q628" s="157">
        <v>0</v>
      </c>
      <c r="R628" s="155">
        <v>41.2</v>
      </c>
      <c r="S628" s="157">
        <v>3.5</v>
      </c>
      <c r="T628" s="158">
        <v>3.5</v>
      </c>
      <c r="U628" s="161">
        <v>26</v>
      </c>
      <c r="V628" s="157">
        <v>4.75</v>
      </c>
      <c r="W628" s="155">
        <v>-19</v>
      </c>
      <c r="X628" s="157">
        <v>0</v>
      </c>
      <c r="Y628" s="155">
        <v>2</v>
      </c>
      <c r="Z628" s="157">
        <v>4</v>
      </c>
      <c r="AA628" s="158">
        <v>8.75</v>
      </c>
      <c r="AB628" s="154" t="s">
        <v>157</v>
      </c>
      <c r="AC628" s="157">
        <v>0</v>
      </c>
      <c r="AD628" s="162">
        <v>0</v>
      </c>
      <c r="AE628" s="163">
        <v>5.85</v>
      </c>
      <c r="AF628" s="164">
        <v>5.85</v>
      </c>
      <c r="AG628" s="253">
        <v>610</v>
      </c>
      <c r="AH628" s="165">
        <v>8.8889999999999993</v>
      </c>
      <c r="AI628" s="164">
        <v>8.8889999999999993</v>
      </c>
      <c r="AJ628" s="254">
        <v>231</v>
      </c>
      <c r="AK628" s="166">
        <v>7.3694999999999995</v>
      </c>
    </row>
    <row r="629" spans="1:37" ht="16.5" customHeight="1" thickBot="1" x14ac:dyDescent="0.35">
      <c r="A629" s="190" t="s">
        <v>53</v>
      </c>
      <c r="B629" s="252">
        <v>22112562</v>
      </c>
      <c r="C629" s="232" t="s">
        <v>690</v>
      </c>
      <c r="D629" s="232" t="s">
        <v>691</v>
      </c>
      <c r="E629" s="155">
        <v>14</v>
      </c>
      <c r="F629" s="156">
        <v>16.5</v>
      </c>
      <c r="G629" s="157">
        <v>14</v>
      </c>
      <c r="H629" s="158">
        <v>14</v>
      </c>
      <c r="I629" s="155">
        <v>3.7</v>
      </c>
      <c r="J629" s="157">
        <v>13</v>
      </c>
      <c r="K629" s="155">
        <v>8.4499999999999993</v>
      </c>
      <c r="L629" s="157">
        <v>6</v>
      </c>
      <c r="M629" s="158">
        <v>9.5</v>
      </c>
      <c r="N629" s="155">
        <v>32</v>
      </c>
      <c r="O629" s="159">
        <v>47</v>
      </c>
      <c r="P629" s="160">
        <v>0.68085106382978722</v>
      </c>
      <c r="Q629" s="157">
        <v>6</v>
      </c>
      <c r="R629" s="155">
        <v>27.3</v>
      </c>
      <c r="S629" s="157">
        <v>4</v>
      </c>
      <c r="T629" s="158">
        <v>10</v>
      </c>
      <c r="U629" s="161">
        <v>34.950000000000003</v>
      </c>
      <c r="V629" s="157">
        <v>1.5</v>
      </c>
      <c r="W629" s="155">
        <v>3</v>
      </c>
      <c r="X629" s="157">
        <v>3.25</v>
      </c>
      <c r="Y629" s="155">
        <v>0</v>
      </c>
      <c r="Z629" s="157">
        <v>5</v>
      </c>
      <c r="AA629" s="158">
        <v>9.75</v>
      </c>
      <c r="AB629" s="154">
        <v>109</v>
      </c>
      <c r="AC629" s="157">
        <v>0.5</v>
      </c>
      <c r="AD629" s="162">
        <v>0.5</v>
      </c>
      <c r="AE629" s="163">
        <v>8.75</v>
      </c>
      <c r="AF629" s="164">
        <v>8.75</v>
      </c>
      <c r="AG629" s="253">
        <v>520</v>
      </c>
      <c r="AH629" s="165">
        <v>5.3330000000000002</v>
      </c>
      <c r="AI629" s="164">
        <v>5.3330000000000002</v>
      </c>
      <c r="AJ629" s="254">
        <v>568</v>
      </c>
      <c r="AK629" s="166">
        <v>7.0415000000000001</v>
      </c>
    </row>
    <row r="630" spans="1:37" ht="16.5" customHeight="1" thickBot="1" x14ac:dyDescent="0.35">
      <c r="A630" s="190" t="s">
        <v>216</v>
      </c>
      <c r="B630" s="252">
        <v>22112677</v>
      </c>
      <c r="C630" s="228" t="s">
        <v>952</v>
      </c>
      <c r="D630" s="228" t="s">
        <v>110</v>
      </c>
      <c r="E630" s="155">
        <v>16</v>
      </c>
      <c r="F630" s="156">
        <v>17.5</v>
      </c>
      <c r="G630" s="157">
        <v>13</v>
      </c>
      <c r="H630" s="158">
        <v>13</v>
      </c>
      <c r="I630" s="155">
        <v>3.09</v>
      </c>
      <c r="J630" s="157">
        <v>19</v>
      </c>
      <c r="K630" s="155">
        <v>6.74</v>
      </c>
      <c r="L630" s="157">
        <v>12</v>
      </c>
      <c r="M630" s="158">
        <v>15.5</v>
      </c>
      <c r="N630" s="155">
        <v>60</v>
      </c>
      <c r="O630" s="159">
        <v>66</v>
      </c>
      <c r="P630" s="160">
        <v>0.90909090909090906</v>
      </c>
      <c r="Q630" s="157">
        <v>5</v>
      </c>
      <c r="R630" s="155">
        <v>49.9</v>
      </c>
      <c r="S630" s="157">
        <v>5.5</v>
      </c>
      <c r="T630" s="158">
        <v>10.5</v>
      </c>
      <c r="U630" s="161">
        <v>23.3</v>
      </c>
      <c r="V630" s="157">
        <v>6.25</v>
      </c>
      <c r="W630" s="155">
        <v>0</v>
      </c>
      <c r="X630" s="157">
        <v>2.5</v>
      </c>
      <c r="Y630" s="155">
        <v>4</v>
      </c>
      <c r="Z630" s="157">
        <v>3</v>
      </c>
      <c r="AA630" s="158">
        <v>11.75</v>
      </c>
      <c r="AB630" s="154">
        <v>33.71</v>
      </c>
      <c r="AC630" s="157">
        <v>14</v>
      </c>
      <c r="AD630" s="162">
        <v>14</v>
      </c>
      <c r="AE630" s="163">
        <v>12.95</v>
      </c>
      <c r="AF630" s="164">
        <v>12.95</v>
      </c>
      <c r="AG630" s="253">
        <v>83</v>
      </c>
      <c r="AH630" s="165">
        <v>7.556</v>
      </c>
      <c r="AI630" s="164">
        <v>7.556</v>
      </c>
      <c r="AJ630" s="254">
        <v>384</v>
      </c>
      <c r="AK630" s="166">
        <v>10.253</v>
      </c>
    </row>
    <row r="631" spans="1:37" ht="16.5" customHeight="1" thickBot="1" x14ac:dyDescent="0.35">
      <c r="A631" s="190" t="s">
        <v>216</v>
      </c>
      <c r="B631" s="252">
        <v>22112711</v>
      </c>
      <c r="C631" s="230" t="s">
        <v>634</v>
      </c>
      <c r="D631" s="230" t="s">
        <v>131</v>
      </c>
      <c r="E631" s="155">
        <v>14</v>
      </c>
      <c r="F631" s="156">
        <v>16.5</v>
      </c>
      <c r="G631" s="157">
        <v>11</v>
      </c>
      <c r="H631" s="158">
        <v>11</v>
      </c>
      <c r="I631" s="155">
        <v>3.05</v>
      </c>
      <c r="J631" s="157">
        <v>19</v>
      </c>
      <c r="K631" s="155">
        <v>6.63</v>
      </c>
      <c r="L631" s="157">
        <v>12</v>
      </c>
      <c r="M631" s="158">
        <v>15.5</v>
      </c>
      <c r="N631" s="155">
        <v>74</v>
      </c>
      <c r="O631" s="159">
        <v>62</v>
      </c>
      <c r="P631" s="160">
        <v>1.1935483870967742</v>
      </c>
      <c r="Q631" s="157">
        <v>6</v>
      </c>
      <c r="R631" s="155">
        <v>49.9</v>
      </c>
      <c r="S631" s="157">
        <v>5.5</v>
      </c>
      <c r="T631" s="158">
        <v>11.5</v>
      </c>
      <c r="U631" s="161">
        <v>21.65</v>
      </c>
      <c r="V631" s="157">
        <v>7</v>
      </c>
      <c r="W631" s="155">
        <v>9</v>
      </c>
      <c r="X631" s="157">
        <v>4</v>
      </c>
      <c r="Y631" s="155">
        <v>1</v>
      </c>
      <c r="Z631" s="157">
        <v>4.5</v>
      </c>
      <c r="AA631" s="158">
        <v>15.5</v>
      </c>
      <c r="AB631" s="154">
        <v>36.36</v>
      </c>
      <c r="AC631" s="157">
        <v>12</v>
      </c>
      <c r="AD631" s="162">
        <v>12</v>
      </c>
      <c r="AE631" s="163">
        <v>13.1</v>
      </c>
      <c r="AF631" s="164">
        <v>13.1</v>
      </c>
      <c r="AG631" s="253">
        <v>68</v>
      </c>
      <c r="AH631" s="165">
        <v>10.667</v>
      </c>
      <c r="AI631" s="164">
        <v>10.667</v>
      </c>
      <c r="AJ631" s="254">
        <v>85</v>
      </c>
      <c r="AK631" s="166">
        <v>11.8835</v>
      </c>
    </row>
    <row r="632" spans="1:37" ht="16.5" customHeight="1" thickBot="1" x14ac:dyDescent="0.35">
      <c r="A632" s="190" t="s">
        <v>216</v>
      </c>
      <c r="B632" s="252">
        <v>22112718</v>
      </c>
      <c r="C632" s="236" t="s">
        <v>881</v>
      </c>
      <c r="D632" s="236" t="s">
        <v>152</v>
      </c>
      <c r="E632" s="155">
        <v>18</v>
      </c>
      <c r="F632" s="156">
        <v>18.5</v>
      </c>
      <c r="G632" s="157">
        <v>15</v>
      </c>
      <c r="H632" s="158">
        <v>15</v>
      </c>
      <c r="I632" s="155">
        <v>3.04</v>
      </c>
      <c r="J632" s="157">
        <v>20</v>
      </c>
      <c r="K632" s="155">
        <v>6.49</v>
      </c>
      <c r="L632" s="157">
        <v>13</v>
      </c>
      <c r="M632" s="158">
        <v>16.5</v>
      </c>
      <c r="N632" s="155">
        <v>60</v>
      </c>
      <c r="O632" s="159">
        <v>74</v>
      </c>
      <c r="P632" s="160">
        <v>0.81081081081081086</v>
      </c>
      <c r="Q632" s="157">
        <v>4.5</v>
      </c>
      <c r="R632" s="155">
        <v>44</v>
      </c>
      <c r="S632" s="157">
        <v>4</v>
      </c>
      <c r="T632" s="158">
        <v>8.5</v>
      </c>
      <c r="U632" s="161">
        <v>23.2</v>
      </c>
      <c r="V632" s="157">
        <v>6.25</v>
      </c>
      <c r="W632" s="155">
        <v>0</v>
      </c>
      <c r="X632" s="157">
        <v>2.5</v>
      </c>
      <c r="Y632" s="155">
        <v>5</v>
      </c>
      <c r="Z632" s="157">
        <v>2.5</v>
      </c>
      <c r="AA632" s="158">
        <v>11.25</v>
      </c>
      <c r="AB632" s="154">
        <v>38.65</v>
      </c>
      <c r="AC632" s="157">
        <v>11</v>
      </c>
      <c r="AD632" s="162">
        <v>11</v>
      </c>
      <c r="AE632" s="163">
        <v>12.45</v>
      </c>
      <c r="AF632" s="164">
        <v>12.45</v>
      </c>
      <c r="AG632" s="253">
        <v>135</v>
      </c>
      <c r="AH632" s="165">
        <v>7.1109999999999998</v>
      </c>
      <c r="AI632" s="164">
        <v>7.1109999999999998</v>
      </c>
      <c r="AJ632" s="254">
        <v>430</v>
      </c>
      <c r="AK632" s="166">
        <v>9.7805</v>
      </c>
    </row>
    <row r="633" spans="1:37" ht="16.5" customHeight="1" thickBot="1" x14ac:dyDescent="0.35">
      <c r="A633" s="190" t="s">
        <v>216</v>
      </c>
      <c r="B633" s="252">
        <v>22112812</v>
      </c>
      <c r="C633" s="232" t="s">
        <v>506</v>
      </c>
      <c r="D633" s="232" t="s">
        <v>507</v>
      </c>
      <c r="E633" s="155">
        <v>18</v>
      </c>
      <c r="F633" s="156">
        <v>18.5</v>
      </c>
      <c r="G633" s="157">
        <v>15</v>
      </c>
      <c r="H633" s="158">
        <v>15</v>
      </c>
      <c r="I633" s="155">
        <v>3.32</v>
      </c>
      <c r="J633" s="157">
        <v>15</v>
      </c>
      <c r="K633" s="155">
        <v>7.14</v>
      </c>
      <c r="L633" s="157">
        <v>9</v>
      </c>
      <c r="M633" s="158">
        <v>12</v>
      </c>
      <c r="N633" s="155">
        <v>69</v>
      </c>
      <c r="O633" s="159">
        <v>66</v>
      </c>
      <c r="P633" s="160">
        <v>1.0454545454545454</v>
      </c>
      <c r="Q633" s="157">
        <v>5.5</v>
      </c>
      <c r="R633" s="155">
        <v>45.5</v>
      </c>
      <c r="S633" s="157">
        <v>4.5</v>
      </c>
      <c r="T633" s="158">
        <v>10</v>
      </c>
      <c r="U633" s="161">
        <v>25.9</v>
      </c>
      <c r="V633" s="157">
        <v>5</v>
      </c>
      <c r="W633" s="155">
        <v>-14</v>
      </c>
      <c r="X633" s="157">
        <v>0.25</v>
      </c>
      <c r="Y633" s="155">
        <v>5</v>
      </c>
      <c r="Z633" s="157">
        <v>2.5</v>
      </c>
      <c r="AA633" s="158">
        <v>7.75</v>
      </c>
      <c r="AB633" s="154">
        <v>36.28</v>
      </c>
      <c r="AC633" s="157">
        <v>12</v>
      </c>
      <c r="AD633" s="162">
        <v>12</v>
      </c>
      <c r="AE633" s="163">
        <v>11.35</v>
      </c>
      <c r="AF633" s="164">
        <v>11.35</v>
      </c>
      <c r="AG633" s="253">
        <v>278</v>
      </c>
      <c r="AH633" s="165">
        <v>5.3330000000000002</v>
      </c>
      <c r="AI633" s="164">
        <v>5.3330000000000002</v>
      </c>
      <c r="AJ633" s="254">
        <v>568</v>
      </c>
      <c r="AK633" s="166">
        <v>8.3414999999999999</v>
      </c>
    </row>
    <row r="634" spans="1:37" ht="16.5" customHeight="1" thickBot="1" x14ac:dyDescent="0.35">
      <c r="A634" s="190" t="s">
        <v>216</v>
      </c>
      <c r="B634" s="252">
        <v>22112852</v>
      </c>
      <c r="C634" s="228" t="s">
        <v>655</v>
      </c>
      <c r="D634" s="228" t="s">
        <v>128</v>
      </c>
      <c r="E634" s="155">
        <v>17</v>
      </c>
      <c r="F634" s="156">
        <v>18</v>
      </c>
      <c r="G634" s="157">
        <v>14</v>
      </c>
      <c r="H634" s="158">
        <v>14</v>
      </c>
      <c r="I634" s="155">
        <v>3.17</v>
      </c>
      <c r="J634" s="157">
        <v>17</v>
      </c>
      <c r="K634" s="155">
        <v>6.79</v>
      </c>
      <c r="L634" s="157">
        <v>11</v>
      </c>
      <c r="M634" s="158">
        <v>14</v>
      </c>
      <c r="N634" s="155">
        <v>75</v>
      </c>
      <c r="O634" s="159">
        <v>81</v>
      </c>
      <c r="P634" s="160">
        <v>0.92592592592592593</v>
      </c>
      <c r="Q634" s="157">
        <v>5</v>
      </c>
      <c r="R634" s="155">
        <v>43.4</v>
      </c>
      <c r="S634" s="157">
        <v>4</v>
      </c>
      <c r="T634" s="158">
        <v>9</v>
      </c>
      <c r="U634" s="161">
        <v>26.85</v>
      </c>
      <c r="V634" s="157">
        <v>4.5</v>
      </c>
      <c r="W634" s="155">
        <v>3</v>
      </c>
      <c r="X634" s="157">
        <v>3.25</v>
      </c>
      <c r="Y634" s="155">
        <v>5</v>
      </c>
      <c r="Z634" s="157">
        <v>2.5</v>
      </c>
      <c r="AA634" s="158">
        <v>10.25</v>
      </c>
      <c r="AB634" s="154">
        <v>33.93</v>
      </c>
      <c r="AC634" s="157">
        <v>14</v>
      </c>
      <c r="AD634" s="162">
        <v>14</v>
      </c>
      <c r="AE634" s="163">
        <v>12.25</v>
      </c>
      <c r="AF634" s="164">
        <v>12.25</v>
      </c>
      <c r="AG634" s="253">
        <v>153</v>
      </c>
      <c r="AH634" s="165">
        <v>9.7780000000000005</v>
      </c>
      <c r="AI634" s="164">
        <v>9.7780000000000005</v>
      </c>
      <c r="AJ634" s="254">
        <v>162</v>
      </c>
      <c r="AK634" s="166">
        <v>11.013999999999999</v>
      </c>
    </row>
    <row r="635" spans="1:37" ht="16.5" customHeight="1" thickBot="1" x14ac:dyDescent="0.35">
      <c r="A635" s="190" t="s">
        <v>216</v>
      </c>
      <c r="B635" s="252">
        <v>22112942</v>
      </c>
      <c r="C635" s="236" t="s">
        <v>1163</v>
      </c>
      <c r="D635" s="236" t="s">
        <v>243</v>
      </c>
      <c r="E635" s="155">
        <v>12</v>
      </c>
      <c r="F635" s="156">
        <v>15.5</v>
      </c>
      <c r="G635" s="157">
        <v>9</v>
      </c>
      <c r="H635" s="158">
        <v>9</v>
      </c>
      <c r="I635" s="155">
        <v>3.54</v>
      </c>
      <c r="J635" s="157">
        <v>11</v>
      </c>
      <c r="K635" s="155">
        <v>7.82</v>
      </c>
      <c r="L635" s="157">
        <v>4</v>
      </c>
      <c r="M635" s="158">
        <v>7.5</v>
      </c>
      <c r="N635" s="155">
        <v>52</v>
      </c>
      <c r="O635" s="159">
        <v>107</v>
      </c>
      <c r="P635" s="160">
        <v>0.48598130841121495</v>
      </c>
      <c r="Q635" s="157">
        <v>2.5</v>
      </c>
      <c r="R635" s="155">
        <v>28</v>
      </c>
      <c r="S635" s="157">
        <v>0</v>
      </c>
      <c r="T635" s="158">
        <v>2.5</v>
      </c>
      <c r="U635" s="174">
        <v>28.8</v>
      </c>
      <c r="V635" s="157">
        <v>3.5</v>
      </c>
      <c r="W635" s="155">
        <v>-2</v>
      </c>
      <c r="X635" s="157">
        <v>2</v>
      </c>
      <c r="Y635" s="155">
        <v>10</v>
      </c>
      <c r="Z635" s="157">
        <v>0</v>
      </c>
      <c r="AA635" s="158">
        <v>5.5</v>
      </c>
      <c r="AB635" s="155">
        <v>0</v>
      </c>
      <c r="AC635" s="157">
        <v>0</v>
      </c>
      <c r="AD635" s="162">
        <v>0</v>
      </c>
      <c r="AE635" s="163">
        <v>4.9000000000000004</v>
      </c>
      <c r="AF635" s="164">
        <v>4.9000000000000004</v>
      </c>
      <c r="AG635" s="253">
        <v>615</v>
      </c>
      <c r="AH635" s="165">
        <v>4.8890000000000002</v>
      </c>
      <c r="AI635" s="164">
        <v>4.8890000000000002</v>
      </c>
      <c r="AJ635" s="254">
        <v>587</v>
      </c>
      <c r="AK635" s="166">
        <v>4.8945000000000007</v>
      </c>
    </row>
    <row r="636" spans="1:37" ht="16.5" customHeight="1" thickBot="1" x14ac:dyDescent="0.35">
      <c r="A636" s="190" t="s">
        <v>216</v>
      </c>
      <c r="B636" s="252">
        <v>22112958</v>
      </c>
      <c r="C636" s="230" t="s">
        <v>841</v>
      </c>
      <c r="D636" s="230" t="s">
        <v>842</v>
      </c>
      <c r="E636" s="155">
        <v>17</v>
      </c>
      <c r="F636" s="156">
        <v>18</v>
      </c>
      <c r="G636" s="157">
        <v>14</v>
      </c>
      <c r="H636" s="158">
        <v>14</v>
      </c>
      <c r="I636" s="155">
        <v>3.42</v>
      </c>
      <c r="J636" s="157">
        <v>13</v>
      </c>
      <c r="K636" s="155">
        <v>6.98</v>
      </c>
      <c r="L636" s="157">
        <v>10</v>
      </c>
      <c r="M636" s="158">
        <v>11.5</v>
      </c>
      <c r="N636" s="155">
        <v>50</v>
      </c>
      <c r="O636" s="159">
        <v>76</v>
      </c>
      <c r="P636" s="160">
        <v>0.65789473684210531</v>
      </c>
      <c r="Q636" s="157">
        <v>3.5</v>
      </c>
      <c r="R636" s="155">
        <v>41.4</v>
      </c>
      <c r="S636" s="157">
        <v>3.5</v>
      </c>
      <c r="T636" s="158">
        <v>7</v>
      </c>
      <c r="U636" s="161">
        <v>26.39</v>
      </c>
      <c r="V636" s="157">
        <v>4.75</v>
      </c>
      <c r="W636" s="155">
        <v>-28</v>
      </c>
      <c r="X636" s="157">
        <v>0</v>
      </c>
      <c r="Y636" s="155">
        <v>10</v>
      </c>
      <c r="Z636" s="157">
        <v>0</v>
      </c>
      <c r="AA636" s="158">
        <v>4.75</v>
      </c>
      <c r="AB636" s="154">
        <v>46.56</v>
      </c>
      <c r="AC636" s="157">
        <v>7</v>
      </c>
      <c r="AD636" s="162">
        <v>7</v>
      </c>
      <c r="AE636" s="163">
        <v>8.85</v>
      </c>
      <c r="AF636" s="164">
        <v>8.85</v>
      </c>
      <c r="AG636" s="253">
        <v>512</v>
      </c>
      <c r="AH636" s="165">
        <v>9.7780000000000005</v>
      </c>
      <c r="AI636" s="164">
        <v>9.7780000000000005</v>
      </c>
      <c r="AJ636" s="254">
        <v>162</v>
      </c>
      <c r="AK636" s="166">
        <v>9.3140000000000001</v>
      </c>
    </row>
    <row r="637" spans="1:37" ht="16.5" customHeight="1" thickBot="1" x14ac:dyDescent="0.35">
      <c r="A637" s="190" t="s">
        <v>216</v>
      </c>
      <c r="B637" s="252">
        <v>22113050</v>
      </c>
      <c r="C637" s="230" t="s">
        <v>811</v>
      </c>
      <c r="D637" s="230" t="s">
        <v>70</v>
      </c>
      <c r="E637" s="155">
        <v>17</v>
      </c>
      <c r="F637" s="156">
        <v>18</v>
      </c>
      <c r="G637" s="157">
        <v>14</v>
      </c>
      <c r="H637" s="158">
        <v>14</v>
      </c>
      <c r="I637" s="155">
        <v>3.08</v>
      </c>
      <c r="J637" s="157">
        <v>19</v>
      </c>
      <c r="K637" s="155">
        <v>6.52</v>
      </c>
      <c r="L637" s="157">
        <v>13</v>
      </c>
      <c r="M637" s="158">
        <v>16</v>
      </c>
      <c r="N637" s="155">
        <v>44</v>
      </c>
      <c r="O637" s="159">
        <v>53</v>
      </c>
      <c r="P637" s="160">
        <v>0.83018867924528306</v>
      </c>
      <c r="Q637" s="157">
        <v>4.5</v>
      </c>
      <c r="R637" s="155">
        <v>45</v>
      </c>
      <c r="S637" s="157">
        <v>4.5</v>
      </c>
      <c r="T637" s="158">
        <v>9</v>
      </c>
      <c r="U637" s="161">
        <v>23.05</v>
      </c>
      <c r="V637" s="157">
        <v>6.25</v>
      </c>
      <c r="W637" s="155">
        <v>-8</v>
      </c>
      <c r="X637" s="157">
        <v>1</v>
      </c>
      <c r="Y637" s="155">
        <v>0</v>
      </c>
      <c r="Z637" s="157">
        <v>5</v>
      </c>
      <c r="AA637" s="158">
        <v>12.25</v>
      </c>
      <c r="AB637" s="154" t="s">
        <v>215</v>
      </c>
      <c r="AC637" s="157" t="s">
        <v>215</v>
      </c>
      <c r="AD637" s="162" t="s">
        <v>215</v>
      </c>
      <c r="AE637" s="163">
        <v>12.8125</v>
      </c>
      <c r="AF637" s="164">
        <v>12.8125</v>
      </c>
      <c r="AG637" s="253">
        <v>95</v>
      </c>
      <c r="AH637" s="165">
        <v>8.4440000000000008</v>
      </c>
      <c r="AI637" s="164">
        <v>8.4440000000000008</v>
      </c>
      <c r="AJ637" s="254">
        <v>274</v>
      </c>
      <c r="AK637" s="166">
        <v>10.628250000000001</v>
      </c>
    </row>
    <row r="638" spans="1:37" ht="16.5" customHeight="1" thickBot="1" x14ac:dyDescent="0.35">
      <c r="A638" s="190" t="s">
        <v>53</v>
      </c>
      <c r="B638" s="252">
        <v>22113056</v>
      </c>
      <c r="C638" s="230" t="s">
        <v>1091</v>
      </c>
      <c r="D638" s="230" t="s">
        <v>151</v>
      </c>
      <c r="E638" s="155">
        <v>12</v>
      </c>
      <c r="F638" s="156">
        <v>15.5</v>
      </c>
      <c r="G638" s="157">
        <v>12</v>
      </c>
      <c r="H638" s="158">
        <v>12</v>
      </c>
      <c r="I638" s="155">
        <v>3.57</v>
      </c>
      <c r="J638" s="157">
        <v>15</v>
      </c>
      <c r="K638" s="155">
        <v>7.37</v>
      </c>
      <c r="L638" s="157">
        <v>13</v>
      </c>
      <c r="M638" s="158">
        <v>14</v>
      </c>
      <c r="N638" s="155">
        <v>33</v>
      </c>
      <c r="O638" s="159">
        <v>61</v>
      </c>
      <c r="P638" s="160">
        <v>0.54098360655737709</v>
      </c>
      <c r="Q638" s="157">
        <v>5</v>
      </c>
      <c r="R638" s="155">
        <v>31.4</v>
      </c>
      <c r="S638" s="157">
        <v>5</v>
      </c>
      <c r="T638" s="158">
        <v>10</v>
      </c>
      <c r="U638" s="161">
        <v>27.25</v>
      </c>
      <c r="V638" s="157">
        <v>5.25</v>
      </c>
      <c r="W638" s="155">
        <v>-7</v>
      </c>
      <c r="X638" s="157">
        <v>1.25</v>
      </c>
      <c r="Y638" s="155">
        <v>5</v>
      </c>
      <c r="Z638" s="157">
        <v>2.5</v>
      </c>
      <c r="AA638" s="158">
        <v>9</v>
      </c>
      <c r="AB638" s="154">
        <v>49.57</v>
      </c>
      <c r="AC638" s="157">
        <v>9</v>
      </c>
      <c r="AD638" s="162">
        <v>9</v>
      </c>
      <c r="AE638" s="163">
        <v>10.8</v>
      </c>
      <c r="AF638" s="164">
        <v>10.8</v>
      </c>
      <c r="AG638" s="253">
        <v>341</v>
      </c>
      <c r="AH638" s="165">
        <v>8</v>
      </c>
      <c r="AI638" s="164">
        <v>8</v>
      </c>
      <c r="AJ638" s="254">
        <v>331</v>
      </c>
      <c r="AK638" s="166">
        <v>9.4</v>
      </c>
    </row>
    <row r="639" spans="1:37" ht="16.5" customHeight="1" thickBot="1" x14ac:dyDescent="0.35">
      <c r="A639" s="190" t="s">
        <v>216</v>
      </c>
      <c r="B639" s="252">
        <v>22113147</v>
      </c>
      <c r="C639" s="230" t="s">
        <v>581</v>
      </c>
      <c r="D639" s="230" t="s">
        <v>582</v>
      </c>
      <c r="E639" s="155">
        <v>19</v>
      </c>
      <c r="F639" s="156">
        <v>19</v>
      </c>
      <c r="G639" s="157">
        <v>16</v>
      </c>
      <c r="H639" s="158">
        <v>16</v>
      </c>
      <c r="I639" s="155">
        <v>3.1</v>
      </c>
      <c r="J639" s="157">
        <v>19</v>
      </c>
      <c r="K639" s="155">
        <v>6.6</v>
      </c>
      <c r="L639" s="157">
        <v>13</v>
      </c>
      <c r="M639" s="158">
        <v>16</v>
      </c>
      <c r="N639" s="155">
        <v>70</v>
      </c>
      <c r="O639" s="159">
        <v>61</v>
      </c>
      <c r="P639" s="160">
        <v>1.1475409836065573</v>
      </c>
      <c r="Q639" s="157">
        <v>6</v>
      </c>
      <c r="R639" s="155">
        <v>38.6</v>
      </c>
      <c r="S639" s="157">
        <v>2.5</v>
      </c>
      <c r="T639" s="158">
        <v>8.5</v>
      </c>
      <c r="U639" s="161">
        <v>25.3</v>
      </c>
      <c r="V639" s="157">
        <v>5.25</v>
      </c>
      <c r="W639" s="155">
        <v>-5</v>
      </c>
      <c r="X639" s="157">
        <v>1.5</v>
      </c>
      <c r="Y639" s="155">
        <v>10</v>
      </c>
      <c r="Z639" s="157">
        <v>0</v>
      </c>
      <c r="AA639" s="158">
        <v>6.75</v>
      </c>
      <c r="AB639" s="154" t="s">
        <v>215</v>
      </c>
      <c r="AC639" s="157" t="s">
        <v>215</v>
      </c>
      <c r="AD639" s="162" t="s">
        <v>215</v>
      </c>
      <c r="AE639" s="163">
        <v>11.8125</v>
      </c>
      <c r="AF639" s="164">
        <v>11.8125</v>
      </c>
      <c r="AG639" s="253">
        <v>222</v>
      </c>
      <c r="AH639" s="165">
        <v>7.556</v>
      </c>
      <c r="AI639" s="164">
        <v>7.556</v>
      </c>
      <c r="AJ639" s="254">
        <v>384</v>
      </c>
      <c r="AK639" s="166">
        <v>9.6842500000000005</v>
      </c>
    </row>
    <row r="640" spans="1:37" ht="16.5" customHeight="1" thickBot="1" x14ac:dyDescent="0.35">
      <c r="A640" s="190" t="s">
        <v>53</v>
      </c>
      <c r="B640" s="252">
        <v>22113184</v>
      </c>
      <c r="C640" s="230" t="s">
        <v>34</v>
      </c>
      <c r="D640" s="230" t="s">
        <v>996</v>
      </c>
      <c r="E640" s="155" t="s">
        <v>157</v>
      </c>
      <c r="F640" s="156" t="s">
        <v>157</v>
      </c>
      <c r="G640" s="157">
        <v>0</v>
      </c>
      <c r="H640" s="158">
        <v>0</v>
      </c>
      <c r="I640" s="155" t="s">
        <v>157</v>
      </c>
      <c r="J640" s="157">
        <v>0</v>
      </c>
      <c r="K640" s="155" t="s">
        <v>157</v>
      </c>
      <c r="L640" s="157">
        <v>0</v>
      </c>
      <c r="M640" s="158">
        <v>0</v>
      </c>
      <c r="N640" s="155" t="s">
        <v>157</v>
      </c>
      <c r="O640" s="159" t="s">
        <v>157</v>
      </c>
      <c r="P640" s="160" t="s">
        <v>480</v>
      </c>
      <c r="Q640" s="157">
        <v>0</v>
      </c>
      <c r="R640" s="155" t="s">
        <v>157</v>
      </c>
      <c r="S640" s="157">
        <v>0</v>
      </c>
      <c r="T640" s="158">
        <v>0</v>
      </c>
      <c r="U640" s="161" t="s">
        <v>157</v>
      </c>
      <c r="V640" s="157">
        <v>0</v>
      </c>
      <c r="W640" s="155" t="s">
        <v>157</v>
      </c>
      <c r="X640" s="157">
        <v>0</v>
      </c>
      <c r="Y640" s="155" t="s">
        <v>157</v>
      </c>
      <c r="Z640" s="157">
        <v>0</v>
      </c>
      <c r="AA640" s="158">
        <v>0</v>
      </c>
      <c r="AB640" s="154" t="s">
        <v>157</v>
      </c>
      <c r="AC640" s="157">
        <v>0</v>
      </c>
      <c r="AD640" s="162">
        <v>0</v>
      </c>
      <c r="AE640" s="163">
        <v>0</v>
      </c>
      <c r="AF640" s="164">
        <v>0</v>
      </c>
      <c r="AG640" s="253">
        <v>621</v>
      </c>
      <c r="AH640" s="165" t="s">
        <v>157</v>
      </c>
      <c r="AI640" s="164" t="s">
        <v>157</v>
      </c>
      <c r="AJ640" s="254">
        <v>599</v>
      </c>
      <c r="AK640" s="166" t="s">
        <v>481</v>
      </c>
    </row>
    <row r="641" spans="1:37" ht="16.5" customHeight="1" thickBot="1" x14ac:dyDescent="0.35">
      <c r="A641" s="190" t="s">
        <v>216</v>
      </c>
      <c r="B641" s="252">
        <v>22113263</v>
      </c>
      <c r="C641" s="236" t="s">
        <v>533</v>
      </c>
      <c r="D641" s="236" t="s">
        <v>406</v>
      </c>
      <c r="E641" s="155">
        <v>12</v>
      </c>
      <c r="F641" s="156">
        <v>15.5</v>
      </c>
      <c r="G641" s="157">
        <v>9</v>
      </c>
      <c r="H641" s="158">
        <v>9</v>
      </c>
      <c r="I641" s="155">
        <v>3.33</v>
      </c>
      <c r="J641" s="157">
        <v>15</v>
      </c>
      <c r="K641" s="155">
        <v>7.1</v>
      </c>
      <c r="L641" s="157">
        <v>9</v>
      </c>
      <c r="M641" s="158">
        <v>12</v>
      </c>
      <c r="N641" s="155">
        <v>52</v>
      </c>
      <c r="O641" s="159">
        <v>55</v>
      </c>
      <c r="P641" s="160">
        <v>0.94545454545454544</v>
      </c>
      <c r="Q641" s="157">
        <v>5</v>
      </c>
      <c r="R641" s="155">
        <v>41.7</v>
      </c>
      <c r="S641" s="157">
        <v>3.5</v>
      </c>
      <c r="T641" s="158">
        <v>8.5</v>
      </c>
      <c r="U641" s="161">
        <v>28.22</v>
      </c>
      <c r="V641" s="157">
        <v>3.75</v>
      </c>
      <c r="W641" s="155">
        <v>-17</v>
      </c>
      <c r="X641" s="157">
        <v>0</v>
      </c>
      <c r="Y641" s="155">
        <v>10</v>
      </c>
      <c r="Z641" s="157">
        <v>0</v>
      </c>
      <c r="AA641" s="158">
        <v>3.75</v>
      </c>
      <c r="AB641" s="154">
        <v>66.599999999999994</v>
      </c>
      <c r="AC641" s="157">
        <v>1</v>
      </c>
      <c r="AD641" s="162">
        <v>1</v>
      </c>
      <c r="AE641" s="163">
        <v>6.85</v>
      </c>
      <c r="AF641" s="164">
        <v>6.85</v>
      </c>
      <c r="AG641" s="253">
        <v>590</v>
      </c>
      <c r="AH641" s="165">
        <v>8</v>
      </c>
      <c r="AI641" s="164">
        <v>8</v>
      </c>
      <c r="AJ641" s="254">
        <v>331</v>
      </c>
      <c r="AK641" s="166">
        <v>7.4249999999999998</v>
      </c>
    </row>
    <row r="642" spans="1:37" ht="16.5" customHeight="1" thickBot="1" x14ac:dyDescent="0.35">
      <c r="A642" s="190" t="s">
        <v>216</v>
      </c>
      <c r="B642" s="252">
        <v>22113295</v>
      </c>
      <c r="C642" s="245" t="s">
        <v>572</v>
      </c>
      <c r="D642" s="245" t="s">
        <v>70</v>
      </c>
      <c r="E642" s="155">
        <v>18</v>
      </c>
      <c r="F642" s="156">
        <v>18.5</v>
      </c>
      <c r="G642" s="157">
        <v>15</v>
      </c>
      <c r="H642" s="158">
        <v>15</v>
      </c>
      <c r="I642" s="155">
        <v>3.16</v>
      </c>
      <c r="J642" s="157">
        <v>18</v>
      </c>
      <c r="K642" s="155">
        <v>6.48</v>
      </c>
      <c r="L642" s="157">
        <v>13</v>
      </c>
      <c r="M642" s="158">
        <v>15.5</v>
      </c>
      <c r="N642" s="155">
        <v>73</v>
      </c>
      <c r="O642" s="159">
        <v>74</v>
      </c>
      <c r="P642" s="160">
        <v>0.98648648648648651</v>
      </c>
      <c r="Q642" s="157">
        <v>5</v>
      </c>
      <c r="R642" s="155">
        <v>43.8</v>
      </c>
      <c r="S642" s="157">
        <v>4</v>
      </c>
      <c r="T642" s="158">
        <v>9</v>
      </c>
      <c r="U642" s="161">
        <v>24.4</v>
      </c>
      <c r="V642" s="157">
        <v>5.75</v>
      </c>
      <c r="W642" s="155">
        <v>-12</v>
      </c>
      <c r="X642" s="157">
        <v>0.5</v>
      </c>
      <c r="Y642" s="155">
        <v>10</v>
      </c>
      <c r="Z642" s="157">
        <v>0</v>
      </c>
      <c r="AA642" s="158">
        <v>6.25</v>
      </c>
      <c r="AB642" s="154">
        <v>36.65</v>
      </c>
      <c r="AC642" s="157">
        <v>12</v>
      </c>
      <c r="AD642" s="162">
        <v>12</v>
      </c>
      <c r="AE642" s="163">
        <v>11.55</v>
      </c>
      <c r="AF642" s="164">
        <v>11.55</v>
      </c>
      <c r="AG642" s="253">
        <v>251</v>
      </c>
      <c r="AH642" s="165">
        <v>10.222</v>
      </c>
      <c r="AI642" s="164">
        <v>10.222</v>
      </c>
      <c r="AJ642" s="254">
        <v>123</v>
      </c>
      <c r="AK642" s="166">
        <v>10.885999999999999</v>
      </c>
    </row>
    <row r="643" spans="1:37" ht="16.5" customHeight="1" thickBot="1" x14ac:dyDescent="0.35">
      <c r="A643" s="190" t="s">
        <v>53</v>
      </c>
      <c r="B643" s="252">
        <v>22113318</v>
      </c>
      <c r="C643" s="230" t="s">
        <v>602</v>
      </c>
      <c r="D643" s="230" t="s">
        <v>366</v>
      </c>
      <c r="E643" s="155">
        <v>8</v>
      </c>
      <c r="F643" s="156">
        <v>13.5</v>
      </c>
      <c r="G643" s="157">
        <v>8</v>
      </c>
      <c r="H643" s="158">
        <v>8</v>
      </c>
      <c r="I643" s="155">
        <v>3.61</v>
      </c>
      <c r="J643" s="157">
        <v>15</v>
      </c>
      <c r="K643" s="155">
        <v>7.97</v>
      </c>
      <c r="L643" s="157">
        <v>9</v>
      </c>
      <c r="M643" s="158">
        <v>12</v>
      </c>
      <c r="N643" s="155">
        <v>23.5</v>
      </c>
      <c r="O643" s="159">
        <v>53</v>
      </c>
      <c r="P643" s="160">
        <v>0.44339622641509435</v>
      </c>
      <c r="Q643" s="157">
        <v>4</v>
      </c>
      <c r="R643" s="155">
        <v>31.3</v>
      </c>
      <c r="S643" s="157">
        <v>5</v>
      </c>
      <c r="T643" s="158">
        <v>9</v>
      </c>
      <c r="U643" s="161">
        <v>27.66</v>
      </c>
      <c r="V643" s="157">
        <v>5</v>
      </c>
      <c r="W643" s="155">
        <v>-2</v>
      </c>
      <c r="X643" s="157">
        <v>2</v>
      </c>
      <c r="Y643" s="155">
        <v>5</v>
      </c>
      <c r="Z643" s="157">
        <v>2.5</v>
      </c>
      <c r="AA643" s="158">
        <v>9.5</v>
      </c>
      <c r="AB643" s="154">
        <v>49.71</v>
      </c>
      <c r="AC643" s="157">
        <v>9</v>
      </c>
      <c r="AD643" s="162">
        <v>9</v>
      </c>
      <c r="AE643" s="163">
        <v>9.5</v>
      </c>
      <c r="AF643" s="164">
        <v>9.5</v>
      </c>
      <c r="AG643" s="253">
        <v>476</v>
      </c>
      <c r="AH643" s="165">
        <v>10.222</v>
      </c>
      <c r="AI643" s="164">
        <v>10.222</v>
      </c>
      <c r="AJ643" s="254">
        <v>123</v>
      </c>
      <c r="AK643" s="166">
        <v>9.8610000000000007</v>
      </c>
    </row>
    <row r="644" spans="1:37" ht="16.5" customHeight="1" thickBot="1" x14ac:dyDescent="0.35">
      <c r="A644" s="190" t="s">
        <v>216</v>
      </c>
      <c r="B644" s="252">
        <v>22113336</v>
      </c>
      <c r="C644" s="229" t="s">
        <v>1102</v>
      </c>
      <c r="D644" s="229" t="s">
        <v>104</v>
      </c>
      <c r="E644" s="155" t="s">
        <v>157</v>
      </c>
      <c r="F644" s="156" t="s">
        <v>157</v>
      </c>
      <c r="G644" s="157">
        <v>0</v>
      </c>
      <c r="H644" s="158">
        <v>0</v>
      </c>
      <c r="I644" s="155" t="s">
        <v>157</v>
      </c>
      <c r="J644" s="157">
        <v>0</v>
      </c>
      <c r="K644" s="155" t="s">
        <v>157</v>
      </c>
      <c r="L644" s="157">
        <v>0</v>
      </c>
      <c r="M644" s="158">
        <v>0</v>
      </c>
      <c r="N644" s="155" t="s">
        <v>157</v>
      </c>
      <c r="O644" s="159" t="s">
        <v>157</v>
      </c>
      <c r="P644" s="160" t="s">
        <v>480</v>
      </c>
      <c r="Q644" s="157">
        <v>0</v>
      </c>
      <c r="R644" s="155" t="s">
        <v>157</v>
      </c>
      <c r="S644" s="157">
        <v>0</v>
      </c>
      <c r="T644" s="158">
        <v>0</v>
      </c>
      <c r="U644" s="161" t="s">
        <v>157</v>
      </c>
      <c r="V644" s="157">
        <v>0</v>
      </c>
      <c r="W644" s="155" t="s">
        <v>157</v>
      </c>
      <c r="X644" s="157">
        <v>0</v>
      </c>
      <c r="Y644" s="155" t="s">
        <v>157</v>
      </c>
      <c r="Z644" s="157">
        <v>0</v>
      </c>
      <c r="AA644" s="158">
        <v>0</v>
      </c>
      <c r="AB644" s="154" t="s">
        <v>157</v>
      </c>
      <c r="AC644" s="157">
        <v>0</v>
      </c>
      <c r="AD644" s="162">
        <v>0</v>
      </c>
      <c r="AE644" s="163">
        <v>0</v>
      </c>
      <c r="AF644" s="164">
        <v>0</v>
      </c>
      <c r="AG644" s="253">
        <v>621</v>
      </c>
      <c r="AH644" s="165" t="s">
        <v>157</v>
      </c>
      <c r="AI644" s="164" t="s">
        <v>157</v>
      </c>
      <c r="AJ644" s="254">
        <v>599</v>
      </c>
      <c r="AK644" s="166" t="s">
        <v>481</v>
      </c>
    </row>
    <row r="645" spans="1:37" ht="16.5" customHeight="1" thickBot="1" x14ac:dyDescent="0.35">
      <c r="A645" s="190" t="s">
        <v>216</v>
      </c>
      <c r="B645" s="252">
        <v>22113415</v>
      </c>
      <c r="C645" s="232" t="s">
        <v>613</v>
      </c>
      <c r="D645" s="232" t="s">
        <v>82</v>
      </c>
      <c r="E645" s="155">
        <v>19</v>
      </c>
      <c r="F645" s="156">
        <v>19</v>
      </c>
      <c r="G645" s="157">
        <v>16</v>
      </c>
      <c r="H645" s="158">
        <v>16</v>
      </c>
      <c r="I645" s="155">
        <v>3.2</v>
      </c>
      <c r="J645" s="157">
        <v>17</v>
      </c>
      <c r="K645" s="155">
        <v>6.7</v>
      </c>
      <c r="L645" s="157">
        <v>12</v>
      </c>
      <c r="M645" s="158">
        <v>14.5</v>
      </c>
      <c r="N645" s="155">
        <v>79</v>
      </c>
      <c r="O645" s="159">
        <v>75</v>
      </c>
      <c r="P645" s="160">
        <v>1.0533333333333332</v>
      </c>
      <c r="Q645" s="157">
        <v>5.5</v>
      </c>
      <c r="R645" s="155">
        <v>45.8</v>
      </c>
      <c r="S645" s="157">
        <v>4.5</v>
      </c>
      <c r="T645" s="158">
        <v>10</v>
      </c>
      <c r="U645" s="161">
        <v>23.7</v>
      </c>
      <c r="V645" s="157">
        <v>6</v>
      </c>
      <c r="W645" s="155">
        <v>-9</v>
      </c>
      <c r="X645" s="157">
        <v>1</v>
      </c>
      <c r="Y645" s="155">
        <v>6</v>
      </c>
      <c r="Z645" s="157">
        <v>2</v>
      </c>
      <c r="AA645" s="158">
        <v>9</v>
      </c>
      <c r="AB645" s="154">
        <v>38.049999999999997</v>
      </c>
      <c r="AC645" s="157">
        <v>11</v>
      </c>
      <c r="AD645" s="162">
        <v>11</v>
      </c>
      <c r="AE645" s="163">
        <v>12.1</v>
      </c>
      <c r="AF645" s="164">
        <v>12.1</v>
      </c>
      <c r="AG645" s="253">
        <v>181</v>
      </c>
      <c r="AH645" s="165">
        <v>7.1109999999999998</v>
      </c>
      <c r="AI645" s="164">
        <v>7.1109999999999998</v>
      </c>
      <c r="AJ645" s="254">
        <v>430</v>
      </c>
      <c r="AK645" s="166">
        <v>9.6054999999999993</v>
      </c>
    </row>
    <row r="646" spans="1:37" ht="16.5" customHeight="1" thickBot="1" x14ac:dyDescent="0.35">
      <c r="A646" s="190" t="s">
        <v>216</v>
      </c>
      <c r="B646" s="252">
        <v>22113420</v>
      </c>
      <c r="C646" s="230" t="s">
        <v>759</v>
      </c>
      <c r="D646" s="230" t="s">
        <v>760</v>
      </c>
      <c r="E646" s="155">
        <v>20</v>
      </c>
      <c r="F646" s="156">
        <v>19.5</v>
      </c>
      <c r="G646" s="157">
        <v>17</v>
      </c>
      <c r="H646" s="158">
        <v>17</v>
      </c>
      <c r="I646" s="155">
        <v>3.04</v>
      </c>
      <c r="J646" s="157">
        <v>20</v>
      </c>
      <c r="K646" s="155">
        <v>6.58</v>
      </c>
      <c r="L646" s="157">
        <v>13</v>
      </c>
      <c r="M646" s="158">
        <v>16.5</v>
      </c>
      <c r="N646" s="155">
        <v>87</v>
      </c>
      <c r="O646" s="159">
        <v>74</v>
      </c>
      <c r="P646" s="160">
        <v>1.1756756756756757</v>
      </c>
      <c r="Q646" s="157">
        <v>6</v>
      </c>
      <c r="R646" s="155">
        <v>45.5</v>
      </c>
      <c r="S646" s="157">
        <v>4.5</v>
      </c>
      <c r="T646" s="158">
        <v>10.5</v>
      </c>
      <c r="U646" s="161">
        <v>24.85</v>
      </c>
      <c r="V646" s="157">
        <v>5.5</v>
      </c>
      <c r="W646" s="155">
        <v>5</v>
      </c>
      <c r="X646" s="157">
        <v>3.5</v>
      </c>
      <c r="Y646" s="155">
        <v>5</v>
      </c>
      <c r="Z646" s="157">
        <v>2.5</v>
      </c>
      <c r="AA646" s="158">
        <v>11.5</v>
      </c>
      <c r="AB646" s="154">
        <v>35.78</v>
      </c>
      <c r="AC646" s="157">
        <v>13</v>
      </c>
      <c r="AD646" s="162">
        <v>13</v>
      </c>
      <c r="AE646" s="163">
        <v>13.7</v>
      </c>
      <c r="AF646" s="164">
        <v>13.7</v>
      </c>
      <c r="AG646" s="253">
        <v>39</v>
      </c>
      <c r="AH646" s="165">
        <v>10.667</v>
      </c>
      <c r="AI646" s="164">
        <v>10.667</v>
      </c>
      <c r="AJ646" s="254">
        <v>85</v>
      </c>
      <c r="AK646" s="166">
        <v>12.183499999999999</v>
      </c>
    </row>
    <row r="647" spans="1:37" ht="16.5" customHeight="1" thickBot="1" x14ac:dyDescent="0.35">
      <c r="A647" s="190" t="s">
        <v>53</v>
      </c>
      <c r="B647" s="252">
        <v>22113430</v>
      </c>
      <c r="C647" s="236" t="s">
        <v>944</v>
      </c>
      <c r="D647" s="236" t="s">
        <v>945</v>
      </c>
      <c r="E647" s="155">
        <v>10</v>
      </c>
      <c r="F647" s="156">
        <v>14.5</v>
      </c>
      <c r="G647" s="157">
        <v>10</v>
      </c>
      <c r="H647" s="158">
        <v>10</v>
      </c>
      <c r="I647" s="155">
        <v>3.45</v>
      </c>
      <c r="J647" s="157">
        <v>17</v>
      </c>
      <c r="K647" s="155">
        <v>7.62</v>
      </c>
      <c r="L647" s="157">
        <v>12</v>
      </c>
      <c r="M647" s="158">
        <v>14.5</v>
      </c>
      <c r="N647" s="155">
        <v>38</v>
      </c>
      <c r="O647" s="159">
        <v>59</v>
      </c>
      <c r="P647" s="160">
        <v>0.64406779661016944</v>
      </c>
      <c r="Q647" s="157">
        <v>6</v>
      </c>
      <c r="R647" s="155">
        <v>35.299999999999997</v>
      </c>
      <c r="S647" s="157">
        <v>6</v>
      </c>
      <c r="T647" s="158">
        <v>12</v>
      </c>
      <c r="U647" s="161">
        <v>26.62</v>
      </c>
      <c r="V647" s="157">
        <v>5.5</v>
      </c>
      <c r="W647" s="155">
        <v>-4</v>
      </c>
      <c r="X647" s="157">
        <v>1.5</v>
      </c>
      <c r="Y647" s="155">
        <v>5</v>
      </c>
      <c r="Z647" s="157">
        <v>2.5</v>
      </c>
      <c r="AA647" s="158">
        <v>9.5</v>
      </c>
      <c r="AB647" s="154" t="s">
        <v>215</v>
      </c>
      <c r="AC647" s="157" t="s">
        <v>215</v>
      </c>
      <c r="AD647" s="162" t="s">
        <v>215</v>
      </c>
      <c r="AE647" s="163">
        <v>11.5</v>
      </c>
      <c r="AF647" s="164">
        <v>11.5</v>
      </c>
      <c r="AG647" s="253">
        <v>260</v>
      </c>
      <c r="AH647" s="165">
        <v>9.3330000000000002</v>
      </c>
      <c r="AI647" s="164">
        <v>9.3330000000000002</v>
      </c>
      <c r="AJ647" s="254">
        <v>194</v>
      </c>
      <c r="AK647" s="166">
        <v>10.416499999999999</v>
      </c>
    </row>
    <row r="648" spans="1:37" ht="16.5" customHeight="1" thickBot="1" x14ac:dyDescent="0.35">
      <c r="A648" s="190" t="s">
        <v>216</v>
      </c>
      <c r="B648" s="252">
        <v>22113431</v>
      </c>
      <c r="C648" s="235" t="s">
        <v>716</v>
      </c>
      <c r="D648" s="235" t="s">
        <v>36</v>
      </c>
      <c r="E648" s="155">
        <v>14</v>
      </c>
      <c r="F648" s="156">
        <v>16.5</v>
      </c>
      <c r="G648" s="157">
        <v>11</v>
      </c>
      <c r="H648" s="158">
        <v>11</v>
      </c>
      <c r="I648" s="155">
        <v>3.09</v>
      </c>
      <c r="J648" s="157">
        <v>19</v>
      </c>
      <c r="K648" s="155">
        <v>6.71</v>
      </c>
      <c r="L648" s="157">
        <v>12</v>
      </c>
      <c r="M648" s="158">
        <v>15.5</v>
      </c>
      <c r="N648" s="155">
        <v>60</v>
      </c>
      <c r="O648" s="159">
        <v>72</v>
      </c>
      <c r="P648" s="160">
        <v>0.83333333333333337</v>
      </c>
      <c r="Q648" s="157">
        <v>4.5</v>
      </c>
      <c r="R648" s="155">
        <v>48.7</v>
      </c>
      <c r="S648" s="157">
        <v>5</v>
      </c>
      <c r="T648" s="158">
        <v>9.5</v>
      </c>
      <c r="U648" s="161">
        <v>23</v>
      </c>
      <c r="V648" s="157">
        <v>6.25</v>
      </c>
      <c r="W648" s="155">
        <v>-2</v>
      </c>
      <c r="X648" s="157">
        <v>2</v>
      </c>
      <c r="Y648" s="155">
        <v>8</v>
      </c>
      <c r="Z648" s="157">
        <v>1</v>
      </c>
      <c r="AA648" s="158">
        <v>9.25</v>
      </c>
      <c r="AB648" s="154">
        <v>42.93</v>
      </c>
      <c r="AC648" s="157">
        <v>9</v>
      </c>
      <c r="AD648" s="162">
        <v>9</v>
      </c>
      <c r="AE648" s="163">
        <v>10.85</v>
      </c>
      <c r="AF648" s="164">
        <v>10.85</v>
      </c>
      <c r="AG648" s="253">
        <v>336</v>
      </c>
      <c r="AH648" s="165">
        <v>8</v>
      </c>
      <c r="AI648" s="164">
        <v>8</v>
      </c>
      <c r="AJ648" s="254">
        <v>331</v>
      </c>
      <c r="AK648" s="166">
        <v>9.4250000000000007</v>
      </c>
    </row>
    <row r="649" spans="1:37" ht="16.5" customHeight="1" thickBot="1" x14ac:dyDescent="0.35">
      <c r="A649" s="190" t="s">
        <v>216</v>
      </c>
      <c r="B649" s="252">
        <v>22113521</v>
      </c>
      <c r="C649" s="233" t="s">
        <v>230</v>
      </c>
      <c r="D649" s="233" t="s">
        <v>512</v>
      </c>
      <c r="E649" s="155">
        <v>17</v>
      </c>
      <c r="F649" s="156">
        <v>18</v>
      </c>
      <c r="G649" s="157">
        <v>14</v>
      </c>
      <c r="H649" s="158">
        <v>14</v>
      </c>
      <c r="I649" s="155">
        <v>3.09</v>
      </c>
      <c r="J649" s="157">
        <v>19</v>
      </c>
      <c r="K649" s="155">
        <v>6.65</v>
      </c>
      <c r="L649" s="157">
        <v>12</v>
      </c>
      <c r="M649" s="158">
        <v>15.5</v>
      </c>
      <c r="N649" s="155">
        <v>72</v>
      </c>
      <c r="O649" s="159">
        <v>76</v>
      </c>
      <c r="P649" s="160">
        <v>0.94736842105263153</v>
      </c>
      <c r="Q649" s="157">
        <v>5</v>
      </c>
      <c r="R649" s="155">
        <v>43.1</v>
      </c>
      <c r="S649" s="157">
        <v>4</v>
      </c>
      <c r="T649" s="158">
        <v>9</v>
      </c>
      <c r="U649" s="161">
        <v>24.85</v>
      </c>
      <c r="V649" s="157">
        <v>5.5</v>
      </c>
      <c r="W649" s="155">
        <v>-15</v>
      </c>
      <c r="X649" s="157">
        <v>0.25</v>
      </c>
      <c r="Y649" s="155">
        <v>5</v>
      </c>
      <c r="Z649" s="157">
        <v>2.5</v>
      </c>
      <c r="AA649" s="158">
        <v>8.25</v>
      </c>
      <c r="AB649" s="154">
        <v>39.35</v>
      </c>
      <c r="AC649" s="157">
        <v>11</v>
      </c>
      <c r="AD649" s="162">
        <v>11</v>
      </c>
      <c r="AE649" s="163">
        <v>11.55</v>
      </c>
      <c r="AF649" s="164">
        <v>11.55</v>
      </c>
      <c r="AG649" s="253">
        <v>251</v>
      </c>
      <c r="AH649" s="165">
        <v>8.4440000000000008</v>
      </c>
      <c r="AI649" s="164">
        <v>8.4440000000000008</v>
      </c>
      <c r="AJ649" s="254">
        <v>274</v>
      </c>
      <c r="AK649" s="166">
        <v>9.9969999999999999</v>
      </c>
    </row>
    <row r="650" spans="1:37" ht="16.5" customHeight="1" thickBot="1" x14ac:dyDescent="0.35">
      <c r="A650" s="190" t="s">
        <v>53</v>
      </c>
      <c r="B650" s="252">
        <v>22113551</v>
      </c>
      <c r="C650" s="229" t="s">
        <v>1037</v>
      </c>
      <c r="D650" s="229" t="s">
        <v>1038</v>
      </c>
      <c r="E650" s="155">
        <v>15</v>
      </c>
      <c r="F650" s="156">
        <v>17</v>
      </c>
      <c r="G650" s="157">
        <v>15</v>
      </c>
      <c r="H650" s="158">
        <v>15</v>
      </c>
      <c r="I650" s="155" t="s">
        <v>215</v>
      </c>
      <c r="J650" s="157" t="s">
        <v>215</v>
      </c>
      <c r="K650" s="155" t="s">
        <v>215</v>
      </c>
      <c r="L650" s="157" t="s">
        <v>215</v>
      </c>
      <c r="M650" s="158" t="s">
        <v>215</v>
      </c>
      <c r="N650" s="155">
        <v>49</v>
      </c>
      <c r="O650" s="159">
        <v>57</v>
      </c>
      <c r="P650" s="160">
        <v>0.85964912280701755</v>
      </c>
      <c r="Q650" s="157">
        <v>7</v>
      </c>
      <c r="R650" s="155">
        <v>33.4</v>
      </c>
      <c r="S650" s="157">
        <v>5.5</v>
      </c>
      <c r="T650" s="158">
        <v>12.5</v>
      </c>
      <c r="U650" s="161" t="s">
        <v>215</v>
      </c>
      <c r="V650" s="157" t="s">
        <v>215</v>
      </c>
      <c r="W650" s="155" t="s">
        <v>215</v>
      </c>
      <c r="X650" s="157" t="s">
        <v>215</v>
      </c>
      <c r="Y650" s="155" t="s">
        <v>215</v>
      </c>
      <c r="Z650" s="157" t="s">
        <v>215</v>
      </c>
      <c r="AA650" s="158" t="s">
        <v>215</v>
      </c>
      <c r="AB650" s="154" t="s">
        <v>215</v>
      </c>
      <c r="AC650" s="157" t="s">
        <v>215</v>
      </c>
      <c r="AD650" s="162" t="s">
        <v>215</v>
      </c>
      <c r="AE650" s="163">
        <v>13.75</v>
      </c>
      <c r="AF650" s="164">
        <v>13.75</v>
      </c>
      <c r="AG650" s="253">
        <v>36</v>
      </c>
      <c r="AH650" s="165">
        <v>6.6669999999999998</v>
      </c>
      <c r="AI650" s="164">
        <v>6.6669999999999998</v>
      </c>
      <c r="AJ650" s="254">
        <v>483</v>
      </c>
      <c r="AK650" s="166">
        <v>10.208500000000001</v>
      </c>
    </row>
    <row r="651" spans="1:37" ht="16.5" customHeight="1" thickBot="1" x14ac:dyDescent="0.35">
      <c r="A651" s="190" t="s">
        <v>216</v>
      </c>
      <c r="B651" s="252">
        <v>22113581</v>
      </c>
      <c r="C651" s="231" t="s">
        <v>1128</v>
      </c>
      <c r="D651" s="231" t="s">
        <v>1129</v>
      </c>
      <c r="E651" s="155">
        <v>16</v>
      </c>
      <c r="F651" s="156">
        <v>17.5</v>
      </c>
      <c r="G651" s="157">
        <v>13</v>
      </c>
      <c r="H651" s="158">
        <v>13</v>
      </c>
      <c r="I651" s="155">
        <v>3.24</v>
      </c>
      <c r="J651" s="157">
        <v>16</v>
      </c>
      <c r="K651" s="155">
        <v>6.87</v>
      </c>
      <c r="L651" s="157">
        <v>11</v>
      </c>
      <c r="M651" s="158">
        <v>13.5</v>
      </c>
      <c r="N651" s="155">
        <v>62</v>
      </c>
      <c r="O651" s="159">
        <v>78</v>
      </c>
      <c r="P651" s="160">
        <v>0.79487179487179482</v>
      </c>
      <c r="Q651" s="157">
        <v>4</v>
      </c>
      <c r="R651" s="155">
        <v>41</v>
      </c>
      <c r="S651" s="157">
        <v>3.5</v>
      </c>
      <c r="T651" s="158">
        <v>7.5</v>
      </c>
      <c r="U651" s="161">
        <v>32</v>
      </c>
      <c r="V651" s="157">
        <v>1.75</v>
      </c>
      <c r="W651" s="155">
        <v>-8</v>
      </c>
      <c r="X651" s="157">
        <v>1</v>
      </c>
      <c r="Y651" s="155">
        <v>10</v>
      </c>
      <c r="Z651" s="157">
        <v>0</v>
      </c>
      <c r="AA651" s="158">
        <v>2.75</v>
      </c>
      <c r="AB651" s="154">
        <v>60.74</v>
      </c>
      <c r="AC651" s="157">
        <v>1</v>
      </c>
      <c r="AD651" s="162">
        <v>1</v>
      </c>
      <c r="AE651" s="163">
        <v>7.55</v>
      </c>
      <c r="AF651" s="164">
        <v>7.55</v>
      </c>
      <c r="AG651" s="253">
        <v>571</v>
      </c>
      <c r="AH651" s="165">
        <v>7.1109999999999998</v>
      </c>
      <c r="AI651" s="164">
        <v>7.1109999999999998</v>
      </c>
      <c r="AJ651" s="254">
        <v>430</v>
      </c>
      <c r="AK651" s="166">
        <v>7.3304999999999998</v>
      </c>
    </row>
    <row r="652" spans="1:37" ht="16.5" customHeight="1" thickBot="1" x14ac:dyDescent="0.35">
      <c r="A652" s="190" t="s">
        <v>216</v>
      </c>
      <c r="B652" s="252">
        <v>22113662</v>
      </c>
      <c r="C652" s="233" t="s">
        <v>740</v>
      </c>
      <c r="D652" s="233" t="s">
        <v>72</v>
      </c>
      <c r="E652" s="155">
        <v>14</v>
      </c>
      <c r="F652" s="156">
        <v>16.5</v>
      </c>
      <c r="G652" s="157">
        <v>11</v>
      </c>
      <c r="H652" s="158">
        <v>11</v>
      </c>
      <c r="I652" s="155">
        <v>2.92</v>
      </c>
      <c r="J652" s="157">
        <v>20</v>
      </c>
      <c r="K652" s="155">
        <v>6.65</v>
      </c>
      <c r="L652" s="157">
        <v>12</v>
      </c>
      <c r="M652" s="158">
        <v>16</v>
      </c>
      <c r="N652" s="155">
        <v>70</v>
      </c>
      <c r="O652" s="159">
        <v>66</v>
      </c>
      <c r="P652" s="160">
        <v>1.0606060606060606</v>
      </c>
      <c r="Q652" s="157">
        <v>5.5</v>
      </c>
      <c r="R652" s="155">
        <v>49.9</v>
      </c>
      <c r="S652" s="157">
        <v>5.5</v>
      </c>
      <c r="T652" s="158">
        <v>11</v>
      </c>
      <c r="U652" s="161">
        <v>25.2</v>
      </c>
      <c r="V652" s="157">
        <v>5.25</v>
      </c>
      <c r="W652" s="155">
        <v>-4</v>
      </c>
      <c r="X652" s="157">
        <v>1.5</v>
      </c>
      <c r="Y652" s="155">
        <v>9</v>
      </c>
      <c r="Z652" s="157">
        <v>0.5</v>
      </c>
      <c r="AA652" s="158">
        <v>7.25</v>
      </c>
      <c r="AB652" s="154">
        <v>57.05</v>
      </c>
      <c r="AC652" s="157">
        <v>2</v>
      </c>
      <c r="AD652" s="162">
        <v>2</v>
      </c>
      <c r="AE652" s="163">
        <v>9.4499999999999993</v>
      </c>
      <c r="AF652" s="164">
        <v>9.4499999999999993</v>
      </c>
      <c r="AG652" s="253">
        <v>480</v>
      </c>
      <c r="AH652" s="165">
        <v>9.7780000000000005</v>
      </c>
      <c r="AI652" s="164">
        <v>9.7780000000000005</v>
      </c>
      <c r="AJ652" s="254">
        <v>162</v>
      </c>
      <c r="AK652" s="166">
        <v>9.6140000000000008</v>
      </c>
    </row>
    <row r="653" spans="1:37" ht="16.5" customHeight="1" thickBot="1" x14ac:dyDescent="0.35">
      <c r="A653" s="190" t="s">
        <v>53</v>
      </c>
      <c r="B653" s="252">
        <v>22113742</v>
      </c>
      <c r="C653" s="228" t="s">
        <v>1168</v>
      </c>
      <c r="D653" s="228" t="s">
        <v>140</v>
      </c>
      <c r="E653" s="155">
        <v>10</v>
      </c>
      <c r="F653" s="156">
        <v>14.5</v>
      </c>
      <c r="G653" s="157">
        <v>10</v>
      </c>
      <c r="H653" s="158">
        <v>10</v>
      </c>
      <c r="I653" s="155">
        <v>3.67</v>
      </c>
      <c r="J653" s="157">
        <v>14</v>
      </c>
      <c r="K653" s="155">
        <v>8.07</v>
      </c>
      <c r="L653" s="157">
        <v>8</v>
      </c>
      <c r="M653" s="158">
        <v>11</v>
      </c>
      <c r="N653" s="155">
        <v>39.5</v>
      </c>
      <c r="O653" s="159">
        <v>63</v>
      </c>
      <c r="P653" s="160">
        <v>0.62698412698412698</v>
      </c>
      <c r="Q653" s="157">
        <v>6</v>
      </c>
      <c r="R653" s="155">
        <v>29.7</v>
      </c>
      <c r="S653" s="157">
        <v>4.5</v>
      </c>
      <c r="T653" s="158">
        <v>10.5</v>
      </c>
      <c r="U653" s="161">
        <v>26.25</v>
      </c>
      <c r="V653" s="157">
        <v>5.75</v>
      </c>
      <c r="W653" s="159">
        <v>0</v>
      </c>
      <c r="X653" s="157">
        <v>2.5</v>
      </c>
      <c r="Y653" s="155">
        <v>7</v>
      </c>
      <c r="Z653" s="157">
        <v>1.5</v>
      </c>
      <c r="AA653" s="158">
        <v>9.75</v>
      </c>
      <c r="AB653" s="154">
        <v>32.72</v>
      </c>
      <c r="AC653" s="157">
        <v>18</v>
      </c>
      <c r="AD653" s="162">
        <v>18</v>
      </c>
      <c r="AE653" s="163">
        <v>11.85</v>
      </c>
      <c r="AF653" s="164">
        <v>11.85</v>
      </c>
      <c r="AG653" s="253">
        <v>216</v>
      </c>
      <c r="AH653" s="165">
        <v>7.556</v>
      </c>
      <c r="AI653" s="164">
        <v>7.556</v>
      </c>
      <c r="AJ653" s="254">
        <v>384</v>
      </c>
      <c r="AK653" s="166">
        <v>9.7029999999999994</v>
      </c>
    </row>
    <row r="654" spans="1:37" ht="16.5" customHeight="1" thickBot="1" x14ac:dyDescent="0.35">
      <c r="A654" s="190" t="s">
        <v>216</v>
      </c>
      <c r="B654" s="252">
        <v>22113762</v>
      </c>
      <c r="C654" s="230" t="s">
        <v>713</v>
      </c>
      <c r="D654" s="230" t="s">
        <v>143</v>
      </c>
      <c r="E654" s="155">
        <v>18</v>
      </c>
      <c r="F654" s="156">
        <v>18.5</v>
      </c>
      <c r="G654" s="157">
        <v>15</v>
      </c>
      <c r="H654" s="158">
        <v>15</v>
      </c>
      <c r="I654" s="155">
        <v>3.27</v>
      </c>
      <c r="J654" s="157">
        <v>16</v>
      </c>
      <c r="K654" s="155">
        <v>7.02</v>
      </c>
      <c r="L654" s="157">
        <v>10</v>
      </c>
      <c r="M654" s="158">
        <v>13</v>
      </c>
      <c r="N654" s="155">
        <v>64</v>
      </c>
      <c r="O654" s="159">
        <v>79</v>
      </c>
      <c r="P654" s="160">
        <v>0.810126582278481</v>
      </c>
      <c r="Q654" s="157">
        <v>4.5</v>
      </c>
      <c r="R654" s="155">
        <v>37.799999999999997</v>
      </c>
      <c r="S654" s="157">
        <v>2.5</v>
      </c>
      <c r="T654" s="158">
        <v>7</v>
      </c>
      <c r="U654" s="161">
        <v>26.75</v>
      </c>
      <c r="V654" s="157">
        <v>4.5</v>
      </c>
      <c r="W654" s="155">
        <v>-12</v>
      </c>
      <c r="X654" s="157">
        <v>0.5</v>
      </c>
      <c r="Y654" s="155">
        <v>6</v>
      </c>
      <c r="Z654" s="157">
        <v>2</v>
      </c>
      <c r="AA654" s="158">
        <v>7</v>
      </c>
      <c r="AB654" s="154">
        <v>50.51</v>
      </c>
      <c r="AC654" s="157">
        <v>5</v>
      </c>
      <c r="AD654" s="162">
        <v>5</v>
      </c>
      <c r="AE654" s="163">
        <v>9.4</v>
      </c>
      <c r="AF654" s="164">
        <v>9.4</v>
      </c>
      <c r="AG654" s="253">
        <v>486</v>
      </c>
      <c r="AH654" s="165">
        <v>7.556</v>
      </c>
      <c r="AI654" s="164">
        <v>7.556</v>
      </c>
      <c r="AJ654" s="254">
        <v>384</v>
      </c>
      <c r="AK654" s="166">
        <v>8.4779999999999998</v>
      </c>
    </row>
    <row r="655" spans="1:37" ht="16.5" customHeight="1" thickBot="1" x14ac:dyDescent="0.35">
      <c r="A655" s="190" t="s">
        <v>53</v>
      </c>
      <c r="B655" s="252">
        <v>22113848</v>
      </c>
      <c r="C655" s="230" t="s">
        <v>393</v>
      </c>
      <c r="D655" s="230" t="s">
        <v>973</v>
      </c>
      <c r="E655" s="155">
        <v>8</v>
      </c>
      <c r="F655" s="156">
        <v>13.5</v>
      </c>
      <c r="G655" s="157">
        <v>8</v>
      </c>
      <c r="H655" s="158">
        <v>8</v>
      </c>
      <c r="I655" s="155">
        <v>3.81</v>
      </c>
      <c r="J655" s="157">
        <v>11</v>
      </c>
      <c r="K655" s="155">
        <v>7.96</v>
      </c>
      <c r="L655" s="157">
        <v>9</v>
      </c>
      <c r="M655" s="158">
        <v>10</v>
      </c>
      <c r="N655" s="155">
        <v>38</v>
      </c>
      <c r="O655" s="159">
        <v>50</v>
      </c>
      <c r="P655" s="160">
        <v>0.76</v>
      </c>
      <c r="Q655" s="157">
        <v>6.5</v>
      </c>
      <c r="R655" s="155">
        <v>35.200000000000003</v>
      </c>
      <c r="S655" s="157">
        <v>6</v>
      </c>
      <c r="T655" s="158">
        <v>12.5</v>
      </c>
      <c r="U655" s="161">
        <v>26.8</v>
      </c>
      <c r="V655" s="157">
        <v>5.5</v>
      </c>
      <c r="W655" s="155">
        <v>2</v>
      </c>
      <c r="X655" s="157">
        <v>3</v>
      </c>
      <c r="Y655" s="155">
        <v>1</v>
      </c>
      <c r="Z655" s="157">
        <v>4.5</v>
      </c>
      <c r="AA655" s="158">
        <v>13</v>
      </c>
      <c r="AB655" s="154" t="s">
        <v>157</v>
      </c>
      <c r="AC655" s="157">
        <v>0</v>
      </c>
      <c r="AD655" s="162">
        <v>0</v>
      </c>
      <c r="AE655" s="163">
        <v>8.6999999999999993</v>
      </c>
      <c r="AF655" s="164">
        <v>8.6999999999999993</v>
      </c>
      <c r="AG655" s="253">
        <v>529</v>
      </c>
      <c r="AH655" s="165" t="s">
        <v>157</v>
      </c>
      <c r="AI655" s="164" t="s">
        <v>157</v>
      </c>
      <c r="AJ655" s="254">
        <v>599</v>
      </c>
      <c r="AK655" s="166" t="s">
        <v>481</v>
      </c>
    </row>
    <row r="656" spans="1:37" ht="16.5" customHeight="1" thickBot="1" x14ac:dyDescent="0.35">
      <c r="A656" s="190" t="s">
        <v>216</v>
      </c>
      <c r="B656" s="252">
        <v>22113852</v>
      </c>
      <c r="C656" s="230" t="s">
        <v>1000</v>
      </c>
      <c r="D656" s="230" t="s">
        <v>1001</v>
      </c>
      <c r="E656" s="155">
        <v>16</v>
      </c>
      <c r="F656" s="156">
        <v>17.5</v>
      </c>
      <c r="G656" s="157">
        <v>13</v>
      </c>
      <c r="H656" s="158">
        <v>13</v>
      </c>
      <c r="I656" s="155">
        <v>3.3</v>
      </c>
      <c r="J656" s="157">
        <v>15</v>
      </c>
      <c r="K656" s="155">
        <v>7.12</v>
      </c>
      <c r="L656" s="157">
        <v>9</v>
      </c>
      <c r="M656" s="158">
        <v>12</v>
      </c>
      <c r="N656" s="155">
        <v>65</v>
      </c>
      <c r="O656" s="159">
        <v>60</v>
      </c>
      <c r="P656" s="160">
        <v>1.0833333333333333</v>
      </c>
      <c r="Q656" s="157">
        <v>5.5</v>
      </c>
      <c r="R656" s="155">
        <v>46.8</v>
      </c>
      <c r="S656" s="157">
        <v>4.5</v>
      </c>
      <c r="T656" s="158">
        <v>10</v>
      </c>
      <c r="U656" s="161">
        <v>22.5</v>
      </c>
      <c r="V656" s="157">
        <v>6.5</v>
      </c>
      <c r="W656" s="155">
        <v>8</v>
      </c>
      <c r="X656" s="157">
        <v>3.75</v>
      </c>
      <c r="Y656" s="155">
        <v>4</v>
      </c>
      <c r="Z656" s="157">
        <v>3</v>
      </c>
      <c r="AA656" s="158">
        <v>13.25</v>
      </c>
      <c r="AB656" s="154">
        <v>72.47</v>
      </c>
      <c r="AC656" s="157">
        <v>1</v>
      </c>
      <c r="AD656" s="162">
        <v>1</v>
      </c>
      <c r="AE656" s="163">
        <v>9.85</v>
      </c>
      <c r="AF656" s="164">
        <v>9.85</v>
      </c>
      <c r="AG656" s="253">
        <v>445</v>
      </c>
      <c r="AH656" s="165">
        <v>6.2220000000000004</v>
      </c>
      <c r="AI656" s="164">
        <v>6.2220000000000004</v>
      </c>
      <c r="AJ656" s="254">
        <v>519</v>
      </c>
      <c r="AK656" s="166">
        <v>8.0359999999999996</v>
      </c>
    </row>
    <row r="657" spans="1:37" ht="16.5" customHeight="1" thickBot="1" x14ac:dyDescent="0.35">
      <c r="A657" s="190" t="s">
        <v>53</v>
      </c>
      <c r="B657" s="252">
        <v>22114024</v>
      </c>
      <c r="C657" s="230" t="s">
        <v>1059</v>
      </c>
      <c r="D657" s="230" t="s">
        <v>1060</v>
      </c>
      <c r="E657" s="155">
        <v>10</v>
      </c>
      <c r="F657" s="156">
        <v>14.5</v>
      </c>
      <c r="G657" s="157">
        <v>10</v>
      </c>
      <c r="H657" s="158">
        <v>10</v>
      </c>
      <c r="I657" s="155">
        <v>3.59</v>
      </c>
      <c r="J657" s="157">
        <v>15</v>
      </c>
      <c r="K657" s="155">
        <v>8.09</v>
      </c>
      <c r="L657" s="157">
        <v>8</v>
      </c>
      <c r="M657" s="158">
        <v>11.5</v>
      </c>
      <c r="N657" s="155">
        <v>23.5</v>
      </c>
      <c r="O657" s="159">
        <v>59</v>
      </c>
      <c r="P657" s="160">
        <v>0.39830508474576271</v>
      </c>
      <c r="Q657" s="157">
        <v>3.5</v>
      </c>
      <c r="R657" s="155">
        <v>23.9</v>
      </c>
      <c r="S657" s="157">
        <v>3</v>
      </c>
      <c r="T657" s="158">
        <v>6.5</v>
      </c>
      <c r="U657" s="161">
        <v>25.38</v>
      </c>
      <c r="V657" s="157">
        <v>6.25</v>
      </c>
      <c r="W657" s="155">
        <v>-3</v>
      </c>
      <c r="X657" s="157">
        <v>1.75</v>
      </c>
      <c r="Y657" s="155">
        <v>7</v>
      </c>
      <c r="Z657" s="157">
        <v>1.5</v>
      </c>
      <c r="AA657" s="158">
        <v>9.5</v>
      </c>
      <c r="AB657" s="154">
        <v>49.12</v>
      </c>
      <c r="AC657" s="157">
        <v>9</v>
      </c>
      <c r="AD657" s="162">
        <v>9</v>
      </c>
      <c r="AE657" s="163">
        <v>9.3000000000000007</v>
      </c>
      <c r="AF657" s="164">
        <v>9.3000000000000007</v>
      </c>
      <c r="AG657" s="253">
        <v>492</v>
      </c>
      <c r="AH657" s="165">
        <v>3.556</v>
      </c>
      <c r="AI657" s="164">
        <v>3.556</v>
      </c>
      <c r="AJ657" s="254">
        <v>609</v>
      </c>
      <c r="AK657" s="166">
        <v>6.4280000000000008</v>
      </c>
    </row>
    <row r="658" spans="1:37" ht="16.5" customHeight="1" thickBot="1" x14ac:dyDescent="0.35">
      <c r="A658" s="190" t="s">
        <v>216</v>
      </c>
      <c r="B658" s="252">
        <v>22114073</v>
      </c>
      <c r="C658" s="228" t="s">
        <v>565</v>
      </c>
      <c r="D658" s="228" t="s">
        <v>566</v>
      </c>
      <c r="E658" s="155">
        <v>14</v>
      </c>
      <c r="F658" s="156">
        <v>16.5</v>
      </c>
      <c r="G658" s="157">
        <v>11</v>
      </c>
      <c r="H658" s="158">
        <v>11</v>
      </c>
      <c r="I658" s="155">
        <v>3.14</v>
      </c>
      <c r="J658" s="157">
        <v>18</v>
      </c>
      <c r="K658" s="155">
        <v>6.6</v>
      </c>
      <c r="L658" s="157">
        <v>13</v>
      </c>
      <c r="M658" s="158">
        <v>15.5</v>
      </c>
      <c r="N658" s="155">
        <v>62</v>
      </c>
      <c r="O658" s="159">
        <v>62</v>
      </c>
      <c r="P658" s="160">
        <v>1</v>
      </c>
      <c r="Q658" s="157">
        <v>5.5</v>
      </c>
      <c r="R658" s="155">
        <v>58</v>
      </c>
      <c r="S658" s="157">
        <v>7.5</v>
      </c>
      <c r="T658" s="158">
        <v>13</v>
      </c>
      <c r="U658" s="161">
        <v>25</v>
      </c>
      <c r="V658" s="157">
        <v>5.25</v>
      </c>
      <c r="W658" s="155">
        <v>7</v>
      </c>
      <c r="X658" s="157">
        <v>3.75</v>
      </c>
      <c r="Y658" s="155">
        <v>6</v>
      </c>
      <c r="Z658" s="157">
        <v>2</v>
      </c>
      <c r="AA658" s="158">
        <v>11</v>
      </c>
      <c r="AB658" s="154">
        <v>36.36</v>
      </c>
      <c r="AC658" s="157">
        <v>12</v>
      </c>
      <c r="AD658" s="162">
        <v>12</v>
      </c>
      <c r="AE658" s="163">
        <v>12.5</v>
      </c>
      <c r="AF658" s="164">
        <v>12.5</v>
      </c>
      <c r="AG658" s="253">
        <v>129</v>
      </c>
      <c r="AH658" s="165">
        <v>7.1109999999999998</v>
      </c>
      <c r="AI658" s="164">
        <v>7.1109999999999998</v>
      </c>
      <c r="AJ658" s="254">
        <v>430</v>
      </c>
      <c r="AK658" s="166">
        <v>9.8055000000000003</v>
      </c>
    </row>
    <row r="659" spans="1:37" ht="16.5" customHeight="1" thickBot="1" x14ac:dyDescent="0.35">
      <c r="A659" s="190" t="s">
        <v>216</v>
      </c>
      <c r="B659" s="252">
        <v>22114296</v>
      </c>
      <c r="C659" s="230" t="s">
        <v>1149</v>
      </c>
      <c r="D659" s="230" t="s">
        <v>88</v>
      </c>
      <c r="E659" s="155">
        <v>13</v>
      </c>
      <c r="F659" s="156">
        <v>16</v>
      </c>
      <c r="G659" s="157">
        <v>10</v>
      </c>
      <c r="H659" s="158">
        <v>10</v>
      </c>
      <c r="I659" s="155">
        <v>3.34</v>
      </c>
      <c r="J659" s="157">
        <v>15</v>
      </c>
      <c r="K659" s="155">
        <v>7.33</v>
      </c>
      <c r="L659" s="157">
        <v>7</v>
      </c>
      <c r="M659" s="158">
        <v>11</v>
      </c>
      <c r="N659" s="155">
        <v>46</v>
      </c>
      <c r="O659" s="159">
        <v>77</v>
      </c>
      <c r="P659" s="160">
        <v>0.59740259740259738</v>
      </c>
      <c r="Q659" s="157">
        <v>3</v>
      </c>
      <c r="R659" s="155">
        <v>34.799999999999997</v>
      </c>
      <c r="S659" s="157">
        <v>1.5</v>
      </c>
      <c r="T659" s="158">
        <v>4.5</v>
      </c>
      <c r="U659" s="161">
        <v>25.1</v>
      </c>
      <c r="V659" s="157">
        <v>5.25</v>
      </c>
      <c r="W659" s="155">
        <v>-8</v>
      </c>
      <c r="X659" s="157">
        <v>1</v>
      </c>
      <c r="Y659" s="155">
        <v>10</v>
      </c>
      <c r="Z659" s="157">
        <v>0</v>
      </c>
      <c r="AA659" s="158">
        <v>6.25</v>
      </c>
      <c r="AB659" s="154">
        <v>38.31</v>
      </c>
      <c r="AC659" s="157">
        <v>11</v>
      </c>
      <c r="AD659" s="162">
        <v>11</v>
      </c>
      <c r="AE659" s="163">
        <v>8.5500000000000007</v>
      </c>
      <c r="AF659" s="164">
        <v>8.5500000000000007</v>
      </c>
      <c r="AG659" s="253">
        <v>534</v>
      </c>
      <c r="AH659" s="165">
        <v>8</v>
      </c>
      <c r="AI659" s="164">
        <v>8</v>
      </c>
      <c r="AJ659" s="254">
        <v>331</v>
      </c>
      <c r="AK659" s="166">
        <v>8.2750000000000004</v>
      </c>
    </row>
    <row r="660" spans="1:37" ht="16.5" customHeight="1" thickBot="1" x14ac:dyDescent="0.35">
      <c r="A660" s="190" t="s">
        <v>216</v>
      </c>
      <c r="B660" s="252">
        <v>22114378</v>
      </c>
      <c r="C660" s="230" t="s">
        <v>1002</v>
      </c>
      <c r="D660" s="230" t="s">
        <v>1003</v>
      </c>
      <c r="E660" s="155">
        <v>16</v>
      </c>
      <c r="F660" s="156">
        <v>17.5</v>
      </c>
      <c r="G660" s="157">
        <v>13</v>
      </c>
      <c r="H660" s="158">
        <v>13</v>
      </c>
      <c r="I660" s="155">
        <v>3.3</v>
      </c>
      <c r="J660" s="157">
        <v>15</v>
      </c>
      <c r="K660" s="155">
        <v>6.91</v>
      </c>
      <c r="L660" s="157">
        <v>10</v>
      </c>
      <c r="M660" s="158">
        <v>12.5</v>
      </c>
      <c r="N660" s="155">
        <v>103</v>
      </c>
      <c r="O660" s="159">
        <v>83</v>
      </c>
      <c r="P660" s="160">
        <v>1.2409638554216869</v>
      </c>
      <c r="Q660" s="157">
        <v>6.5</v>
      </c>
      <c r="R660" s="155">
        <v>41.1</v>
      </c>
      <c r="S660" s="157">
        <v>3.5</v>
      </c>
      <c r="T660" s="158">
        <v>10</v>
      </c>
      <c r="U660" s="161">
        <v>27.4</v>
      </c>
      <c r="V660" s="157">
        <v>4.25</v>
      </c>
      <c r="W660" s="155">
        <v>-6</v>
      </c>
      <c r="X660" s="157">
        <v>1.25</v>
      </c>
      <c r="Y660" s="155">
        <v>4</v>
      </c>
      <c r="Z660" s="157">
        <v>3</v>
      </c>
      <c r="AA660" s="158">
        <v>8.5</v>
      </c>
      <c r="AB660" s="154">
        <v>42.1</v>
      </c>
      <c r="AC660" s="157">
        <v>9</v>
      </c>
      <c r="AD660" s="162">
        <v>9</v>
      </c>
      <c r="AE660" s="163">
        <v>10.6</v>
      </c>
      <c r="AF660" s="164">
        <v>10.6</v>
      </c>
      <c r="AG660" s="253">
        <v>363</v>
      </c>
      <c r="AH660" s="165">
        <v>6.2220000000000004</v>
      </c>
      <c r="AI660" s="164">
        <v>6.2220000000000004</v>
      </c>
      <c r="AJ660" s="254">
        <v>519</v>
      </c>
      <c r="AK660" s="166">
        <v>8.4109999999999996</v>
      </c>
    </row>
    <row r="661" spans="1:37" ht="16.5" customHeight="1" thickBot="1" x14ac:dyDescent="0.35">
      <c r="A661" s="190" t="s">
        <v>216</v>
      </c>
      <c r="B661" s="252">
        <v>22114415</v>
      </c>
      <c r="C661" s="230" t="s">
        <v>1195</v>
      </c>
      <c r="D661" s="230" t="s">
        <v>1196</v>
      </c>
      <c r="E661" s="155">
        <v>16</v>
      </c>
      <c r="F661" s="156">
        <v>17.5</v>
      </c>
      <c r="G661" s="157">
        <v>13</v>
      </c>
      <c r="H661" s="158">
        <v>13</v>
      </c>
      <c r="I661" s="155">
        <v>3.27</v>
      </c>
      <c r="J661" s="157">
        <v>16</v>
      </c>
      <c r="K661" s="155">
        <v>7.04</v>
      </c>
      <c r="L661" s="157">
        <v>9</v>
      </c>
      <c r="M661" s="158">
        <v>12.5</v>
      </c>
      <c r="N661" s="155">
        <v>76</v>
      </c>
      <c r="O661" s="159">
        <v>71</v>
      </c>
      <c r="P661" s="160">
        <v>1.0704225352112675</v>
      </c>
      <c r="Q661" s="157">
        <v>5.5</v>
      </c>
      <c r="R661" s="155">
        <v>42.4</v>
      </c>
      <c r="S661" s="157">
        <v>3.5</v>
      </c>
      <c r="T661" s="158">
        <v>9</v>
      </c>
      <c r="U661" s="161">
        <v>26.45</v>
      </c>
      <c r="V661" s="157">
        <v>4.75</v>
      </c>
      <c r="W661" s="155">
        <v>-3</v>
      </c>
      <c r="X661" s="157">
        <v>1.75</v>
      </c>
      <c r="Y661" s="155">
        <v>7</v>
      </c>
      <c r="Z661" s="157">
        <v>1.5</v>
      </c>
      <c r="AA661" s="158">
        <v>8</v>
      </c>
      <c r="AB661" s="154">
        <v>31.86</v>
      </c>
      <c r="AC661" s="157">
        <v>15</v>
      </c>
      <c r="AD661" s="162">
        <v>15</v>
      </c>
      <c r="AE661" s="163">
        <v>11.5</v>
      </c>
      <c r="AF661" s="164">
        <v>11.5</v>
      </c>
      <c r="AG661" s="253">
        <v>260</v>
      </c>
      <c r="AH661" s="165">
        <v>10.667</v>
      </c>
      <c r="AI661" s="164">
        <v>10.667</v>
      </c>
      <c r="AJ661" s="254">
        <v>85</v>
      </c>
      <c r="AK661" s="166">
        <v>11.083500000000001</v>
      </c>
    </row>
    <row r="662" spans="1:37" ht="16.5" customHeight="1" thickBot="1" x14ac:dyDescent="0.35">
      <c r="A662" s="190" t="s">
        <v>216</v>
      </c>
      <c r="B662" s="252">
        <v>22114469</v>
      </c>
      <c r="C662" s="228" t="s">
        <v>696</v>
      </c>
      <c r="D662" s="228" t="s">
        <v>183</v>
      </c>
      <c r="E662" s="155">
        <v>18</v>
      </c>
      <c r="F662" s="156">
        <v>18.5</v>
      </c>
      <c r="G662" s="157">
        <v>15</v>
      </c>
      <c r="H662" s="158">
        <v>15</v>
      </c>
      <c r="I662" s="155">
        <v>3.36</v>
      </c>
      <c r="J662" s="157">
        <v>14</v>
      </c>
      <c r="K662" s="155">
        <v>7.34</v>
      </c>
      <c r="L662" s="157">
        <v>7</v>
      </c>
      <c r="M662" s="158">
        <v>10.5</v>
      </c>
      <c r="N662" s="155">
        <v>58</v>
      </c>
      <c r="O662" s="159">
        <v>58</v>
      </c>
      <c r="P662" s="160">
        <v>1</v>
      </c>
      <c r="Q662" s="157">
        <v>5.5</v>
      </c>
      <c r="R662" s="155">
        <v>39</v>
      </c>
      <c r="S662" s="157">
        <v>3</v>
      </c>
      <c r="T662" s="158">
        <v>8.5</v>
      </c>
      <c r="U662" s="161">
        <v>25.4</v>
      </c>
      <c r="V662" s="157">
        <v>5.25</v>
      </c>
      <c r="W662" s="155">
        <v>0</v>
      </c>
      <c r="X662" s="157">
        <v>2.5</v>
      </c>
      <c r="Y662" s="155">
        <v>7</v>
      </c>
      <c r="Z662" s="157">
        <v>1.5</v>
      </c>
      <c r="AA662" s="158">
        <v>9.25</v>
      </c>
      <c r="AB662" s="154">
        <v>41.71</v>
      </c>
      <c r="AC662" s="157">
        <v>9</v>
      </c>
      <c r="AD662" s="162">
        <v>9</v>
      </c>
      <c r="AE662" s="163">
        <v>10.45</v>
      </c>
      <c r="AF662" s="164">
        <v>10.45</v>
      </c>
      <c r="AG662" s="253">
        <v>386</v>
      </c>
      <c r="AH662" s="165">
        <v>10.222</v>
      </c>
      <c r="AI662" s="164">
        <v>10.222</v>
      </c>
      <c r="AJ662" s="254">
        <v>123</v>
      </c>
      <c r="AK662" s="166">
        <v>10.335999999999999</v>
      </c>
    </row>
    <row r="663" spans="1:37" ht="16.5" customHeight="1" thickBot="1" x14ac:dyDescent="0.35">
      <c r="A663" s="190" t="s">
        <v>216</v>
      </c>
      <c r="B663" s="252">
        <v>22114471</v>
      </c>
      <c r="C663" s="234" t="s">
        <v>1011</v>
      </c>
      <c r="D663" s="234" t="s">
        <v>137</v>
      </c>
      <c r="E663" s="155">
        <v>15</v>
      </c>
      <c r="F663" s="156">
        <v>17</v>
      </c>
      <c r="G663" s="157">
        <v>12</v>
      </c>
      <c r="H663" s="158">
        <v>12</v>
      </c>
      <c r="I663" s="155">
        <v>3.39</v>
      </c>
      <c r="J663" s="157">
        <v>14</v>
      </c>
      <c r="K663" s="155">
        <v>7.49</v>
      </c>
      <c r="L663" s="157">
        <v>6</v>
      </c>
      <c r="M663" s="158">
        <v>10</v>
      </c>
      <c r="N663" s="155">
        <v>35</v>
      </c>
      <c r="O663" s="159">
        <v>54</v>
      </c>
      <c r="P663" s="160">
        <v>0.64814814814814814</v>
      </c>
      <c r="Q663" s="157">
        <v>3.5</v>
      </c>
      <c r="R663" s="155">
        <v>34.799999999999997</v>
      </c>
      <c r="S663" s="157">
        <v>1.5</v>
      </c>
      <c r="T663" s="158">
        <v>5</v>
      </c>
      <c r="U663" s="161">
        <v>26.05</v>
      </c>
      <c r="V663" s="157">
        <v>4.75</v>
      </c>
      <c r="W663" s="155">
        <v>3</v>
      </c>
      <c r="X663" s="157">
        <v>3.25</v>
      </c>
      <c r="Y663" s="155">
        <v>10</v>
      </c>
      <c r="Z663" s="157">
        <v>0</v>
      </c>
      <c r="AA663" s="158">
        <v>8</v>
      </c>
      <c r="AB663" s="154" t="s">
        <v>215</v>
      </c>
      <c r="AC663" s="157" t="s">
        <v>215</v>
      </c>
      <c r="AD663" s="162" t="s">
        <v>215</v>
      </c>
      <c r="AE663" s="163">
        <v>8.75</v>
      </c>
      <c r="AF663" s="164">
        <v>8.75</v>
      </c>
      <c r="AG663" s="253">
        <v>520</v>
      </c>
      <c r="AH663" s="165">
        <v>7.556</v>
      </c>
      <c r="AI663" s="164">
        <v>7.556</v>
      </c>
      <c r="AJ663" s="254">
        <v>384</v>
      </c>
      <c r="AK663" s="166">
        <v>8.1530000000000005</v>
      </c>
    </row>
    <row r="664" spans="1:37" ht="16.5" customHeight="1" thickBot="1" x14ac:dyDescent="0.35">
      <c r="A664" s="190" t="s">
        <v>53</v>
      </c>
      <c r="B664" s="252">
        <v>22114512</v>
      </c>
      <c r="C664" s="233" t="s">
        <v>921</v>
      </c>
      <c r="D664" s="233" t="s">
        <v>92</v>
      </c>
      <c r="E664" s="155">
        <v>15</v>
      </c>
      <c r="F664" s="156">
        <v>17</v>
      </c>
      <c r="G664" s="157">
        <v>15</v>
      </c>
      <c r="H664" s="158">
        <v>15</v>
      </c>
      <c r="I664" s="155">
        <v>3.75</v>
      </c>
      <c r="J664" s="157">
        <v>12</v>
      </c>
      <c r="K664" s="155">
        <v>8.4600000000000009</v>
      </c>
      <c r="L664" s="157">
        <v>6</v>
      </c>
      <c r="M664" s="158">
        <v>9</v>
      </c>
      <c r="N664" s="155">
        <v>40</v>
      </c>
      <c r="O664" s="159">
        <v>61</v>
      </c>
      <c r="P664" s="160">
        <v>0.65573770491803274</v>
      </c>
      <c r="Q664" s="157">
        <v>6</v>
      </c>
      <c r="R664" s="155">
        <v>27</v>
      </c>
      <c r="S664" s="157">
        <v>4</v>
      </c>
      <c r="T664" s="158">
        <v>10</v>
      </c>
      <c r="U664" s="161">
        <v>26.6</v>
      </c>
      <c r="V664" s="157">
        <v>5.5</v>
      </c>
      <c r="W664" s="155">
        <v>11</v>
      </c>
      <c r="X664" s="157">
        <v>4.25</v>
      </c>
      <c r="Y664" s="155">
        <v>2</v>
      </c>
      <c r="Z664" s="157">
        <v>4</v>
      </c>
      <c r="AA664" s="158">
        <v>13.75</v>
      </c>
      <c r="AB664" s="154">
        <v>32.979999999999997</v>
      </c>
      <c r="AC664" s="157">
        <v>18</v>
      </c>
      <c r="AD664" s="162">
        <v>18</v>
      </c>
      <c r="AE664" s="163">
        <v>13.15</v>
      </c>
      <c r="AF664" s="164">
        <v>13.15</v>
      </c>
      <c r="AG664" s="253">
        <v>66</v>
      </c>
      <c r="AH664" s="165">
        <v>11.111000000000001</v>
      </c>
      <c r="AI664" s="164">
        <v>11.111000000000001</v>
      </c>
      <c r="AJ664" s="254">
        <v>62</v>
      </c>
      <c r="AK664" s="166">
        <v>12.130500000000001</v>
      </c>
    </row>
    <row r="665" spans="1:37" ht="16.5" customHeight="1" thickBot="1" x14ac:dyDescent="0.35">
      <c r="A665" s="190" t="s">
        <v>216</v>
      </c>
      <c r="B665" s="252">
        <v>22114611</v>
      </c>
      <c r="C665" s="230" t="s">
        <v>900</v>
      </c>
      <c r="D665" s="230" t="s">
        <v>404</v>
      </c>
      <c r="E665" s="155" t="s">
        <v>157</v>
      </c>
      <c r="F665" s="156" t="s">
        <v>157</v>
      </c>
      <c r="G665" s="157">
        <v>0</v>
      </c>
      <c r="H665" s="158">
        <v>0</v>
      </c>
      <c r="I665" s="155" t="s">
        <v>157</v>
      </c>
      <c r="J665" s="157">
        <v>0</v>
      </c>
      <c r="K665" s="155" t="s">
        <v>157</v>
      </c>
      <c r="L665" s="157">
        <v>0</v>
      </c>
      <c r="M665" s="158">
        <v>0</v>
      </c>
      <c r="N665" s="155" t="s">
        <v>157</v>
      </c>
      <c r="O665" s="159" t="s">
        <v>157</v>
      </c>
      <c r="P665" s="160" t="s">
        <v>480</v>
      </c>
      <c r="Q665" s="157">
        <v>0</v>
      </c>
      <c r="R665" s="155" t="s">
        <v>157</v>
      </c>
      <c r="S665" s="157">
        <v>0</v>
      </c>
      <c r="T665" s="158">
        <v>0</v>
      </c>
      <c r="U665" s="161" t="s">
        <v>157</v>
      </c>
      <c r="V665" s="157">
        <v>0</v>
      </c>
      <c r="W665" s="155" t="s">
        <v>157</v>
      </c>
      <c r="X665" s="157">
        <v>0</v>
      </c>
      <c r="Y665" s="155" t="s">
        <v>157</v>
      </c>
      <c r="Z665" s="157">
        <v>0</v>
      </c>
      <c r="AA665" s="158">
        <v>0</v>
      </c>
      <c r="AB665" s="154" t="s">
        <v>157</v>
      </c>
      <c r="AC665" s="157">
        <v>0</v>
      </c>
      <c r="AD665" s="162">
        <v>0</v>
      </c>
      <c r="AE665" s="163">
        <v>0</v>
      </c>
      <c r="AF665" s="164">
        <v>0</v>
      </c>
      <c r="AG665" s="253">
        <v>621</v>
      </c>
      <c r="AH665" s="165" t="s">
        <v>157</v>
      </c>
      <c r="AI665" s="164" t="s">
        <v>157</v>
      </c>
      <c r="AJ665" s="254">
        <v>599</v>
      </c>
      <c r="AK665" s="166" t="s">
        <v>481</v>
      </c>
    </row>
    <row r="666" spans="1:37" ht="16.5" customHeight="1" thickBot="1" x14ac:dyDescent="0.35">
      <c r="A666" s="190" t="s">
        <v>216</v>
      </c>
      <c r="B666" s="252">
        <v>22114635</v>
      </c>
      <c r="C666" s="233" t="s">
        <v>657</v>
      </c>
      <c r="D666" s="233" t="s">
        <v>658</v>
      </c>
      <c r="E666" s="155">
        <v>15</v>
      </c>
      <c r="F666" s="156">
        <v>17</v>
      </c>
      <c r="G666" s="157">
        <v>12</v>
      </c>
      <c r="H666" s="158">
        <v>12</v>
      </c>
      <c r="I666" s="155">
        <v>3.04</v>
      </c>
      <c r="J666" s="157">
        <v>20</v>
      </c>
      <c r="K666" s="155">
        <v>6.62</v>
      </c>
      <c r="L666" s="157">
        <v>12</v>
      </c>
      <c r="M666" s="158">
        <v>16</v>
      </c>
      <c r="N666" s="155">
        <v>50.5</v>
      </c>
      <c r="O666" s="159">
        <v>64</v>
      </c>
      <c r="P666" s="160">
        <v>0.7890625</v>
      </c>
      <c r="Q666" s="157">
        <v>4</v>
      </c>
      <c r="R666" s="155">
        <v>45.9</v>
      </c>
      <c r="S666" s="157">
        <v>4.5</v>
      </c>
      <c r="T666" s="158">
        <v>8.5</v>
      </c>
      <c r="U666" s="161">
        <v>22.3</v>
      </c>
      <c r="V666" s="157">
        <v>6.75</v>
      </c>
      <c r="W666" s="155">
        <v>-10</v>
      </c>
      <c r="X666" s="157">
        <v>0.75</v>
      </c>
      <c r="Y666" s="155">
        <v>8</v>
      </c>
      <c r="Z666" s="157">
        <v>1</v>
      </c>
      <c r="AA666" s="158">
        <v>8.5</v>
      </c>
      <c r="AB666" s="154">
        <v>47.66</v>
      </c>
      <c r="AC666" s="157">
        <v>6</v>
      </c>
      <c r="AD666" s="162">
        <v>6</v>
      </c>
      <c r="AE666" s="163">
        <v>10.199999999999999</v>
      </c>
      <c r="AF666" s="164">
        <v>10.199999999999999</v>
      </c>
      <c r="AG666" s="253">
        <v>409</v>
      </c>
      <c r="AH666" s="165">
        <v>7.1109999999999998</v>
      </c>
      <c r="AI666" s="164">
        <v>7.1109999999999998</v>
      </c>
      <c r="AJ666" s="254">
        <v>430</v>
      </c>
      <c r="AK666" s="166">
        <v>8.6555</v>
      </c>
    </row>
    <row r="667" spans="1:37" ht="16.5" customHeight="1" thickBot="1" x14ac:dyDescent="0.35">
      <c r="A667" s="190" t="s">
        <v>53</v>
      </c>
      <c r="B667" s="252">
        <v>22114831</v>
      </c>
      <c r="C667" s="235" t="s">
        <v>962</v>
      </c>
      <c r="D667" s="235" t="s">
        <v>743</v>
      </c>
      <c r="E667" s="155">
        <v>15</v>
      </c>
      <c r="F667" s="156">
        <v>17</v>
      </c>
      <c r="G667" s="157">
        <v>15</v>
      </c>
      <c r="H667" s="158">
        <v>15</v>
      </c>
      <c r="I667" s="155">
        <v>3.12</v>
      </c>
      <c r="J667" s="157">
        <v>20</v>
      </c>
      <c r="K667" s="155">
        <v>6.59</v>
      </c>
      <c r="L667" s="157">
        <v>19</v>
      </c>
      <c r="M667" s="158">
        <v>19.5</v>
      </c>
      <c r="N667" s="155">
        <v>41</v>
      </c>
      <c r="O667" s="159">
        <v>68</v>
      </c>
      <c r="P667" s="160">
        <v>0.6029411764705882</v>
      </c>
      <c r="Q667" s="157">
        <v>6</v>
      </c>
      <c r="R667" s="155">
        <v>45.9</v>
      </c>
      <c r="S667" s="157">
        <v>8.5</v>
      </c>
      <c r="T667" s="158">
        <v>14.5</v>
      </c>
      <c r="U667" s="161">
        <v>24.06</v>
      </c>
      <c r="V667" s="157">
        <v>6.75</v>
      </c>
      <c r="W667" s="155">
        <v>-6</v>
      </c>
      <c r="X667" s="157">
        <v>1.25</v>
      </c>
      <c r="Y667" s="155">
        <v>6</v>
      </c>
      <c r="Z667" s="157">
        <v>2</v>
      </c>
      <c r="AA667" s="158">
        <v>10</v>
      </c>
      <c r="AB667" s="154">
        <v>68.430000000000007</v>
      </c>
      <c r="AC667" s="157">
        <v>2</v>
      </c>
      <c r="AD667" s="162">
        <v>2</v>
      </c>
      <c r="AE667" s="163">
        <v>12.2</v>
      </c>
      <c r="AF667" s="164">
        <v>12.2</v>
      </c>
      <c r="AG667" s="253">
        <v>164</v>
      </c>
      <c r="AH667" s="165">
        <v>7.556</v>
      </c>
      <c r="AI667" s="164">
        <v>7.556</v>
      </c>
      <c r="AJ667" s="254">
        <v>384</v>
      </c>
      <c r="AK667" s="166">
        <v>9.8780000000000001</v>
      </c>
    </row>
    <row r="668" spans="1:37" ht="16.5" customHeight="1" thickBot="1" x14ac:dyDescent="0.35">
      <c r="A668" s="190" t="s">
        <v>216</v>
      </c>
      <c r="B668" s="252">
        <v>22114866</v>
      </c>
      <c r="C668" s="228" t="s">
        <v>827</v>
      </c>
      <c r="D668" s="228" t="s">
        <v>97</v>
      </c>
      <c r="E668" s="155">
        <v>20</v>
      </c>
      <c r="F668" s="156">
        <v>19.5</v>
      </c>
      <c r="G668" s="157">
        <v>17</v>
      </c>
      <c r="H668" s="158">
        <v>17</v>
      </c>
      <c r="I668" s="155">
        <v>3.19</v>
      </c>
      <c r="J668" s="157">
        <v>17</v>
      </c>
      <c r="K668" s="155">
        <v>6.81</v>
      </c>
      <c r="L668" s="157">
        <v>11</v>
      </c>
      <c r="M668" s="158">
        <v>14</v>
      </c>
      <c r="N668" s="155">
        <v>35</v>
      </c>
      <c r="O668" s="159">
        <v>66</v>
      </c>
      <c r="P668" s="160">
        <v>0.53030303030303028</v>
      </c>
      <c r="Q668" s="157">
        <v>3</v>
      </c>
      <c r="R668" s="155">
        <v>44.4</v>
      </c>
      <c r="S668" s="157">
        <v>4</v>
      </c>
      <c r="T668" s="158">
        <v>7</v>
      </c>
      <c r="U668" s="161">
        <v>25.5</v>
      </c>
      <c r="V668" s="157">
        <v>5</v>
      </c>
      <c r="W668" s="155">
        <v>-5</v>
      </c>
      <c r="X668" s="157">
        <v>1.5</v>
      </c>
      <c r="Y668" s="155">
        <v>9</v>
      </c>
      <c r="Z668" s="157">
        <v>0.5</v>
      </c>
      <c r="AA668" s="158">
        <v>7</v>
      </c>
      <c r="AB668" s="154">
        <v>39.090000000000003</v>
      </c>
      <c r="AC668" s="157">
        <v>11</v>
      </c>
      <c r="AD668" s="162">
        <v>11</v>
      </c>
      <c r="AE668" s="163">
        <v>11.2</v>
      </c>
      <c r="AF668" s="164">
        <v>11.2</v>
      </c>
      <c r="AG668" s="253">
        <v>294</v>
      </c>
      <c r="AH668" s="165">
        <v>7.1109999999999998</v>
      </c>
      <c r="AI668" s="164">
        <v>7.1109999999999998</v>
      </c>
      <c r="AJ668" s="254">
        <v>430</v>
      </c>
      <c r="AK668" s="166">
        <v>9.1555</v>
      </c>
    </row>
    <row r="669" spans="1:37" ht="16.5" customHeight="1" thickBot="1" x14ac:dyDescent="0.35">
      <c r="A669" s="190" t="s">
        <v>216</v>
      </c>
      <c r="B669" s="252">
        <v>22114999</v>
      </c>
      <c r="C669" s="235" t="s">
        <v>739</v>
      </c>
      <c r="D669" s="235" t="s">
        <v>113</v>
      </c>
      <c r="E669" s="155">
        <v>16</v>
      </c>
      <c r="F669" s="156">
        <v>17.5</v>
      </c>
      <c r="G669" s="157">
        <v>13</v>
      </c>
      <c r="H669" s="158">
        <v>13</v>
      </c>
      <c r="I669" s="155">
        <v>3.24</v>
      </c>
      <c r="J669" s="157">
        <v>16</v>
      </c>
      <c r="K669" s="155">
        <v>6.93</v>
      </c>
      <c r="L669" s="157">
        <v>10</v>
      </c>
      <c r="M669" s="158">
        <v>13</v>
      </c>
      <c r="N669" s="155">
        <v>46</v>
      </c>
      <c r="O669" s="159">
        <v>63</v>
      </c>
      <c r="P669" s="160">
        <v>0.73015873015873012</v>
      </c>
      <c r="Q669" s="157">
        <v>4</v>
      </c>
      <c r="R669" s="155">
        <v>42.2</v>
      </c>
      <c r="S669" s="157">
        <v>3.5</v>
      </c>
      <c r="T669" s="158">
        <v>7.5</v>
      </c>
      <c r="U669" s="161">
        <v>24.2</v>
      </c>
      <c r="V669" s="157">
        <v>5.75</v>
      </c>
      <c r="W669" s="155">
        <v>3</v>
      </c>
      <c r="X669" s="157">
        <v>3.25</v>
      </c>
      <c r="Y669" s="155">
        <v>8</v>
      </c>
      <c r="Z669" s="157">
        <v>1</v>
      </c>
      <c r="AA669" s="158">
        <v>10</v>
      </c>
      <c r="AB669" s="154">
        <v>40.53</v>
      </c>
      <c r="AC669" s="157">
        <v>10</v>
      </c>
      <c r="AD669" s="162">
        <v>10</v>
      </c>
      <c r="AE669" s="163">
        <v>10.7</v>
      </c>
      <c r="AF669" s="164">
        <v>10.7</v>
      </c>
      <c r="AG669" s="253">
        <v>354</v>
      </c>
      <c r="AH669" s="165">
        <v>8.8889999999999993</v>
      </c>
      <c r="AI669" s="164">
        <v>8.8889999999999993</v>
      </c>
      <c r="AJ669" s="254">
        <v>231</v>
      </c>
      <c r="AK669" s="166">
        <v>9.7944999999999993</v>
      </c>
    </row>
    <row r="670" spans="1:37" ht="16.5" customHeight="1" thickBot="1" x14ac:dyDescent="0.35">
      <c r="A670" s="190" t="s">
        <v>216</v>
      </c>
      <c r="B670" s="252">
        <v>22115076</v>
      </c>
      <c r="C670" s="230" t="s">
        <v>1104</v>
      </c>
      <c r="D670" s="230" t="s">
        <v>96</v>
      </c>
      <c r="E670" s="155">
        <v>17</v>
      </c>
      <c r="F670" s="156">
        <v>18</v>
      </c>
      <c r="G670" s="157">
        <v>14</v>
      </c>
      <c r="H670" s="158">
        <v>14</v>
      </c>
      <c r="I670" s="155">
        <v>3.26</v>
      </c>
      <c r="J670" s="157">
        <v>16</v>
      </c>
      <c r="K670" s="155">
        <v>6.89</v>
      </c>
      <c r="L670" s="157">
        <v>11</v>
      </c>
      <c r="M670" s="158">
        <v>13.5</v>
      </c>
      <c r="N670" s="155">
        <v>79</v>
      </c>
      <c r="O670" s="159">
        <v>89</v>
      </c>
      <c r="P670" s="160">
        <v>0.88764044943820219</v>
      </c>
      <c r="Q670" s="157">
        <v>4.5</v>
      </c>
      <c r="R670" s="155">
        <v>45.6</v>
      </c>
      <c r="S670" s="157">
        <v>4.5</v>
      </c>
      <c r="T670" s="158">
        <v>9</v>
      </c>
      <c r="U670" s="161">
        <v>26.1</v>
      </c>
      <c r="V670" s="157">
        <v>4.75</v>
      </c>
      <c r="W670" s="155">
        <v>3</v>
      </c>
      <c r="X670" s="157">
        <v>3.25</v>
      </c>
      <c r="Y670" s="155">
        <v>10</v>
      </c>
      <c r="Z670" s="157">
        <v>0</v>
      </c>
      <c r="AA670" s="158">
        <v>8</v>
      </c>
      <c r="AB670" s="154">
        <v>31.72</v>
      </c>
      <c r="AC670" s="157">
        <v>15</v>
      </c>
      <c r="AD670" s="162">
        <v>15</v>
      </c>
      <c r="AE670" s="163">
        <v>11.9</v>
      </c>
      <c r="AF670" s="164">
        <v>11.9</v>
      </c>
      <c r="AG670" s="253">
        <v>206</v>
      </c>
      <c r="AH670" s="165">
        <v>8.8889999999999993</v>
      </c>
      <c r="AI670" s="164">
        <v>8.8889999999999993</v>
      </c>
      <c r="AJ670" s="254">
        <v>231</v>
      </c>
      <c r="AK670" s="166">
        <v>10.394500000000001</v>
      </c>
    </row>
    <row r="671" spans="1:37" ht="16.5" customHeight="1" thickBot="1" x14ac:dyDescent="0.35">
      <c r="A671" s="190" t="s">
        <v>53</v>
      </c>
      <c r="B671" s="252">
        <v>22115080</v>
      </c>
      <c r="C671" s="245" t="s">
        <v>495</v>
      </c>
      <c r="D671" s="245" t="s">
        <v>496</v>
      </c>
      <c r="E671" s="155">
        <v>8</v>
      </c>
      <c r="F671" s="156">
        <v>13.5</v>
      </c>
      <c r="G671" s="157">
        <v>8</v>
      </c>
      <c r="H671" s="158">
        <v>8</v>
      </c>
      <c r="I671" s="155">
        <v>3.66</v>
      </c>
      <c r="J671" s="157">
        <v>14</v>
      </c>
      <c r="K671" s="155">
        <v>8.1</v>
      </c>
      <c r="L671" s="157">
        <v>8</v>
      </c>
      <c r="M671" s="158">
        <v>11</v>
      </c>
      <c r="N671" s="155" t="s">
        <v>215</v>
      </c>
      <c r="O671" s="159" t="s">
        <v>215</v>
      </c>
      <c r="P671" s="160">
        <v>0</v>
      </c>
      <c r="Q671" s="157" t="s">
        <v>215</v>
      </c>
      <c r="R671" s="155">
        <v>32.1</v>
      </c>
      <c r="S671" s="157">
        <v>5.5</v>
      </c>
      <c r="T671" s="158">
        <v>11</v>
      </c>
      <c r="U671" s="161" t="s">
        <v>215</v>
      </c>
      <c r="V671" s="157" t="s">
        <v>215</v>
      </c>
      <c r="W671" s="155">
        <v>3</v>
      </c>
      <c r="X671" s="157">
        <v>3.25</v>
      </c>
      <c r="Y671" s="155">
        <v>10</v>
      </c>
      <c r="Z671" s="157">
        <v>0</v>
      </c>
      <c r="AA671" s="158">
        <v>6.5</v>
      </c>
      <c r="AB671" s="154" t="s">
        <v>215</v>
      </c>
      <c r="AC671" s="157" t="s">
        <v>215</v>
      </c>
      <c r="AD671" s="162" t="s">
        <v>215</v>
      </c>
      <c r="AE671" s="163">
        <v>9.125</v>
      </c>
      <c r="AF671" s="164">
        <v>9.125</v>
      </c>
      <c r="AG671" s="253">
        <v>506</v>
      </c>
      <c r="AH671" s="165">
        <v>7.1109999999999998</v>
      </c>
      <c r="AI671" s="164">
        <v>7.1109999999999998</v>
      </c>
      <c r="AJ671" s="254">
        <v>430</v>
      </c>
      <c r="AK671" s="166">
        <v>8.1180000000000003</v>
      </c>
    </row>
    <row r="672" spans="1:37" ht="16.5" customHeight="1" thickBot="1" x14ac:dyDescent="0.35">
      <c r="A672" s="190" t="s">
        <v>216</v>
      </c>
      <c r="B672" s="252">
        <v>22115110</v>
      </c>
      <c r="C672" s="230" t="s">
        <v>563</v>
      </c>
      <c r="D672" s="230" t="s">
        <v>564</v>
      </c>
      <c r="E672" s="155">
        <v>14</v>
      </c>
      <c r="F672" s="156">
        <v>16.5</v>
      </c>
      <c r="G672" s="157">
        <v>11</v>
      </c>
      <c r="H672" s="158">
        <v>11</v>
      </c>
      <c r="I672" s="155">
        <v>3.2</v>
      </c>
      <c r="J672" s="157">
        <v>17</v>
      </c>
      <c r="K672" s="155">
        <v>6.66</v>
      </c>
      <c r="L672" s="157">
        <v>12</v>
      </c>
      <c r="M672" s="158">
        <v>14.5</v>
      </c>
      <c r="N672" s="155">
        <v>58</v>
      </c>
      <c r="O672" s="159">
        <v>75</v>
      </c>
      <c r="P672" s="160">
        <v>0.77333333333333332</v>
      </c>
      <c r="Q672" s="157">
        <v>4</v>
      </c>
      <c r="R672" s="155">
        <v>50.7</v>
      </c>
      <c r="S672" s="157">
        <v>5.5</v>
      </c>
      <c r="T672" s="158">
        <v>9.5</v>
      </c>
      <c r="U672" s="161">
        <v>23.9</v>
      </c>
      <c r="V672" s="157">
        <v>6</v>
      </c>
      <c r="W672" s="155">
        <v>-7</v>
      </c>
      <c r="X672" s="157">
        <v>1.25</v>
      </c>
      <c r="Y672" s="155">
        <v>8</v>
      </c>
      <c r="Z672" s="157">
        <v>1</v>
      </c>
      <c r="AA672" s="158">
        <v>8.25</v>
      </c>
      <c r="AB672" s="154">
        <v>34.75</v>
      </c>
      <c r="AC672" s="157">
        <v>13</v>
      </c>
      <c r="AD672" s="162">
        <v>13</v>
      </c>
      <c r="AE672" s="163">
        <v>11.25</v>
      </c>
      <c r="AF672" s="164">
        <v>11.25</v>
      </c>
      <c r="AG672" s="253">
        <v>290</v>
      </c>
      <c r="AH672" s="165">
        <v>3.556</v>
      </c>
      <c r="AI672" s="164">
        <v>3.556</v>
      </c>
      <c r="AJ672" s="254">
        <v>609</v>
      </c>
      <c r="AK672" s="166">
        <v>7.4030000000000005</v>
      </c>
    </row>
    <row r="673" spans="1:37" ht="16.5" customHeight="1" thickBot="1" x14ac:dyDescent="0.35">
      <c r="A673" s="190" t="s">
        <v>216</v>
      </c>
      <c r="B673" s="252">
        <v>22115139</v>
      </c>
      <c r="C673" s="236" t="s">
        <v>544</v>
      </c>
      <c r="D673" s="236" t="s">
        <v>124</v>
      </c>
      <c r="E673" s="155">
        <v>17</v>
      </c>
      <c r="F673" s="156">
        <v>18</v>
      </c>
      <c r="G673" s="157">
        <v>14</v>
      </c>
      <c r="H673" s="158">
        <v>14</v>
      </c>
      <c r="I673" s="155">
        <v>3.23</v>
      </c>
      <c r="J673" s="157">
        <v>16</v>
      </c>
      <c r="K673" s="155">
        <v>6.88</v>
      </c>
      <c r="L673" s="157">
        <v>11</v>
      </c>
      <c r="M673" s="158">
        <v>13.5</v>
      </c>
      <c r="N673" s="155">
        <v>49</v>
      </c>
      <c r="O673" s="159">
        <v>64</v>
      </c>
      <c r="P673" s="160">
        <v>0.765625</v>
      </c>
      <c r="Q673" s="157">
        <v>4</v>
      </c>
      <c r="R673" s="155">
        <v>45.6</v>
      </c>
      <c r="S673" s="157">
        <v>4.5</v>
      </c>
      <c r="T673" s="158">
        <v>8.5</v>
      </c>
      <c r="U673" s="161">
        <v>26.31</v>
      </c>
      <c r="V673" s="157">
        <v>4.75</v>
      </c>
      <c r="W673" s="155">
        <v>-4</v>
      </c>
      <c r="X673" s="157">
        <v>1.5</v>
      </c>
      <c r="Y673" s="155">
        <v>4</v>
      </c>
      <c r="Z673" s="157">
        <v>3</v>
      </c>
      <c r="AA673" s="158">
        <v>9.25</v>
      </c>
      <c r="AB673" s="154" t="s">
        <v>215</v>
      </c>
      <c r="AC673" s="157" t="s">
        <v>215</v>
      </c>
      <c r="AD673" s="162" t="s">
        <v>215</v>
      </c>
      <c r="AE673" s="163">
        <v>11.3125</v>
      </c>
      <c r="AF673" s="164">
        <v>11.3125</v>
      </c>
      <c r="AG673" s="253">
        <v>285</v>
      </c>
      <c r="AH673" s="165">
        <v>10.667</v>
      </c>
      <c r="AI673" s="164">
        <v>10.667</v>
      </c>
      <c r="AJ673" s="254">
        <v>85</v>
      </c>
      <c r="AK673" s="166">
        <v>10.989750000000001</v>
      </c>
    </row>
    <row r="674" spans="1:37" ht="16.5" customHeight="1" thickBot="1" x14ac:dyDescent="0.35">
      <c r="A674" s="190" t="s">
        <v>216</v>
      </c>
      <c r="B674" s="252">
        <v>22115288</v>
      </c>
      <c r="C674" s="228" t="s">
        <v>727</v>
      </c>
      <c r="D674" s="228" t="s">
        <v>31</v>
      </c>
      <c r="E674" s="155">
        <v>20</v>
      </c>
      <c r="F674" s="156">
        <v>19.5</v>
      </c>
      <c r="G674" s="157">
        <v>17</v>
      </c>
      <c r="H674" s="158">
        <v>17</v>
      </c>
      <c r="I674" s="155">
        <v>3.25</v>
      </c>
      <c r="J674" s="157">
        <v>16</v>
      </c>
      <c r="K674" s="155">
        <v>7.04</v>
      </c>
      <c r="L674" s="157">
        <v>9</v>
      </c>
      <c r="M674" s="158">
        <v>12.5</v>
      </c>
      <c r="N674" s="155">
        <v>45</v>
      </c>
      <c r="O674" s="159">
        <v>54</v>
      </c>
      <c r="P674" s="160">
        <v>0.83333333333333337</v>
      </c>
      <c r="Q674" s="157">
        <v>4.5</v>
      </c>
      <c r="R674" s="155">
        <v>40.1</v>
      </c>
      <c r="S674" s="157">
        <v>3</v>
      </c>
      <c r="T674" s="158">
        <v>7.5</v>
      </c>
      <c r="U674" s="161">
        <v>24.3</v>
      </c>
      <c r="V674" s="157">
        <v>5.75</v>
      </c>
      <c r="W674" s="155">
        <v>0</v>
      </c>
      <c r="X674" s="157">
        <v>2.5</v>
      </c>
      <c r="Y674" s="155">
        <v>5</v>
      </c>
      <c r="Z674" s="157">
        <v>2.5</v>
      </c>
      <c r="AA674" s="158">
        <v>10.75</v>
      </c>
      <c r="AB674" s="154">
        <v>45.66</v>
      </c>
      <c r="AC674" s="157">
        <v>7</v>
      </c>
      <c r="AD674" s="162">
        <v>7</v>
      </c>
      <c r="AE674" s="163">
        <v>10.95</v>
      </c>
      <c r="AF674" s="164">
        <v>10.95</v>
      </c>
      <c r="AG674" s="253">
        <v>329</v>
      </c>
      <c r="AH674" s="165">
        <v>0</v>
      </c>
      <c r="AI674" s="164">
        <v>0</v>
      </c>
      <c r="AJ674" s="254">
        <v>619</v>
      </c>
      <c r="AK674" s="166">
        <v>5.4749999999999996</v>
      </c>
    </row>
    <row r="675" spans="1:37" ht="16.5" customHeight="1" thickBot="1" x14ac:dyDescent="0.35">
      <c r="A675" s="190" t="s">
        <v>53</v>
      </c>
      <c r="B675" s="252">
        <v>22115358</v>
      </c>
      <c r="C675" s="229" t="s">
        <v>1013</v>
      </c>
      <c r="D675" s="229" t="s">
        <v>1014</v>
      </c>
      <c r="E675" s="155">
        <v>12</v>
      </c>
      <c r="F675" s="156">
        <v>15.5</v>
      </c>
      <c r="G675" s="157">
        <v>12</v>
      </c>
      <c r="H675" s="158">
        <v>12</v>
      </c>
      <c r="I675" s="155">
        <v>3.67</v>
      </c>
      <c r="J675" s="157">
        <v>14</v>
      </c>
      <c r="K675" s="155">
        <v>7.95</v>
      </c>
      <c r="L675" s="157">
        <v>9</v>
      </c>
      <c r="M675" s="158">
        <v>11.5</v>
      </c>
      <c r="N675" s="155">
        <v>35</v>
      </c>
      <c r="O675" s="159">
        <v>53</v>
      </c>
      <c r="P675" s="160">
        <v>0.660377358490566</v>
      </c>
      <c r="Q675" s="157">
        <v>6</v>
      </c>
      <c r="R675" s="155">
        <v>34.299999999999997</v>
      </c>
      <c r="S675" s="157">
        <v>6</v>
      </c>
      <c r="T675" s="158">
        <v>12</v>
      </c>
      <c r="U675" s="161">
        <v>23.37</v>
      </c>
      <c r="V675" s="157">
        <v>7.25</v>
      </c>
      <c r="W675" s="155">
        <v>1</v>
      </c>
      <c r="X675" s="157">
        <v>2.75</v>
      </c>
      <c r="Y675" s="155">
        <v>10</v>
      </c>
      <c r="Z675" s="157">
        <v>0</v>
      </c>
      <c r="AA675" s="158">
        <v>10</v>
      </c>
      <c r="AB675" s="154">
        <v>41.86</v>
      </c>
      <c r="AC675" s="157">
        <v>13</v>
      </c>
      <c r="AD675" s="162">
        <v>13</v>
      </c>
      <c r="AE675" s="163">
        <v>11.7</v>
      </c>
      <c r="AF675" s="164">
        <v>11.7</v>
      </c>
      <c r="AG675" s="253">
        <v>233</v>
      </c>
      <c r="AH675" s="165">
        <v>10.667</v>
      </c>
      <c r="AI675" s="164">
        <v>10.667</v>
      </c>
      <c r="AJ675" s="254">
        <v>85</v>
      </c>
      <c r="AK675" s="166">
        <v>11.183499999999999</v>
      </c>
    </row>
    <row r="676" spans="1:37" ht="16.5" customHeight="1" thickBot="1" x14ac:dyDescent="0.35">
      <c r="A676" s="190" t="s">
        <v>216</v>
      </c>
      <c r="B676" s="252">
        <v>22115374</v>
      </c>
      <c r="C676" s="230" t="s">
        <v>736</v>
      </c>
      <c r="D676" s="230" t="s">
        <v>95</v>
      </c>
      <c r="E676" s="155">
        <v>21</v>
      </c>
      <c r="F676" s="156">
        <v>20</v>
      </c>
      <c r="G676" s="157">
        <v>18</v>
      </c>
      <c r="H676" s="158">
        <v>18</v>
      </c>
      <c r="I676" s="155">
        <v>3.15</v>
      </c>
      <c r="J676" s="157">
        <v>18</v>
      </c>
      <c r="K676" s="155">
        <v>6.77</v>
      </c>
      <c r="L676" s="157">
        <v>11</v>
      </c>
      <c r="M676" s="158">
        <v>14.5</v>
      </c>
      <c r="N676" s="155">
        <v>52</v>
      </c>
      <c r="O676" s="159">
        <v>66</v>
      </c>
      <c r="P676" s="160">
        <v>0.78787878787878785</v>
      </c>
      <c r="Q676" s="157">
        <v>4</v>
      </c>
      <c r="R676" s="155">
        <v>35.700000000000003</v>
      </c>
      <c r="S676" s="157">
        <v>2</v>
      </c>
      <c r="T676" s="158">
        <v>6</v>
      </c>
      <c r="U676" s="161">
        <v>26.1</v>
      </c>
      <c r="V676" s="157">
        <v>4.75</v>
      </c>
      <c r="W676" s="155">
        <v>-13</v>
      </c>
      <c r="X676" s="157">
        <v>0.5</v>
      </c>
      <c r="Y676" s="155">
        <v>4</v>
      </c>
      <c r="Z676" s="157">
        <v>3</v>
      </c>
      <c r="AA676" s="158">
        <v>8.25</v>
      </c>
      <c r="AB676" s="154">
        <v>37.5</v>
      </c>
      <c r="AC676" s="157">
        <v>12</v>
      </c>
      <c r="AD676" s="162">
        <v>12</v>
      </c>
      <c r="AE676" s="163">
        <v>11.75</v>
      </c>
      <c r="AF676" s="164">
        <v>11.75</v>
      </c>
      <c r="AG676" s="253">
        <v>230</v>
      </c>
      <c r="AH676" s="165">
        <v>7.1109999999999998</v>
      </c>
      <c r="AI676" s="164">
        <v>7.1109999999999998</v>
      </c>
      <c r="AJ676" s="254">
        <v>430</v>
      </c>
      <c r="AK676" s="166">
        <v>9.4305000000000003</v>
      </c>
    </row>
    <row r="677" spans="1:37" ht="16.5" customHeight="1" thickBot="1" x14ac:dyDescent="0.35">
      <c r="A677" s="190" t="s">
        <v>216</v>
      </c>
      <c r="B677" s="252">
        <v>22115672</v>
      </c>
      <c r="C677" s="231" t="s">
        <v>1157</v>
      </c>
      <c r="D677" s="231" t="s">
        <v>88</v>
      </c>
      <c r="E677" s="155">
        <v>15</v>
      </c>
      <c r="F677" s="156">
        <v>17</v>
      </c>
      <c r="G677" s="157">
        <v>12</v>
      </c>
      <c r="H677" s="158">
        <v>12</v>
      </c>
      <c r="I677" s="155">
        <v>3.67</v>
      </c>
      <c r="J677" s="157">
        <v>9</v>
      </c>
      <c r="K677" s="155">
        <v>7.82</v>
      </c>
      <c r="L677" s="157">
        <v>4</v>
      </c>
      <c r="M677" s="158">
        <v>6.5</v>
      </c>
      <c r="N677" s="155">
        <v>42</v>
      </c>
      <c r="O677" s="159">
        <v>66</v>
      </c>
      <c r="P677" s="160">
        <v>0.63636363636363635</v>
      </c>
      <c r="Q677" s="157">
        <v>3.5</v>
      </c>
      <c r="R677" s="155">
        <v>35.299999999999997</v>
      </c>
      <c r="S677" s="157">
        <v>2</v>
      </c>
      <c r="T677" s="158">
        <v>5.5</v>
      </c>
      <c r="U677" s="161">
        <v>31.7</v>
      </c>
      <c r="V677" s="157">
        <v>2</v>
      </c>
      <c r="W677" s="155">
        <v>-6</v>
      </c>
      <c r="X677" s="157">
        <v>1.25</v>
      </c>
      <c r="Y677" s="155">
        <v>10</v>
      </c>
      <c r="Z677" s="157">
        <v>0</v>
      </c>
      <c r="AA677" s="158">
        <v>3.25</v>
      </c>
      <c r="AB677" s="154">
        <v>49.28</v>
      </c>
      <c r="AC677" s="157">
        <v>6</v>
      </c>
      <c r="AD677" s="162">
        <v>6</v>
      </c>
      <c r="AE677" s="163">
        <v>6.65</v>
      </c>
      <c r="AF677" s="164">
        <v>6.65</v>
      </c>
      <c r="AG677" s="253">
        <v>597</v>
      </c>
      <c r="AH677" s="165">
        <v>6.6669999999999998</v>
      </c>
      <c r="AI677" s="164">
        <v>6.6669999999999998</v>
      </c>
      <c r="AJ677" s="254">
        <v>483</v>
      </c>
      <c r="AK677" s="166">
        <v>6.6585000000000001</v>
      </c>
    </row>
    <row r="678" spans="1:37" ht="16.5" customHeight="1" thickBot="1" x14ac:dyDescent="0.35">
      <c r="A678" s="190" t="s">
        <v>216</v>
      </c>
      <c r="B678" s="252">
        <v>22115731</v>
      </c>
      <c r="C678" s="230" t="s">
        <v>1116</v>
      </c>
      <c r="D678" s="230" t="s">
        <v>121</v>
      </c>
      <c r="E678" s="155">
        <v>16</v>
      </c>
      <c r="F678" s="156">
        <v>17.5</v>
      </c>
      <c r="G678" s="157">
        <v>13</v>
      </c>
      <c r="H678" s="158">
        <v>13</v>
      </c>
      <c r="I678" s="155">
        <v>3.19</v>
      </c>
      <c r="J678" s="157">
        <v>17</v>
      </c>
      <c r="K678" s="155">
        <v>6.83</v>
      </c>
      <c r="L678" s="157">
        <v>11</v>
      </c>
      <c r="M678" s="158">
        <v>14</v>
      </c>
      <c r="N678" s="155">
        <v>55</v>
      </c>
      <c r="O678" s="159">
        <v>72</v>
      </c>
      <c r="P678" s="160">
        <v>0.76388888888888884</v>
      </c>
      <c r="Q678" s="157">
        <v>4</v>
      </c>
      <c r="R678" s="155">
        <v>48.7</v>
      </c>
      <c r="S678" s="157">
        <v>5</v>
      </c>
      <c r="T678" s="158">
        <v>9</v>
      </c>
      <c r="U678" s="161">
        <v>25.83</v>
      </c>
      <c r="V678" s="157">
        <v>5</v>
      </c>
      <c r="W678" s="155">
        <v>-7</v>
      </c>
      <c r="X678" s="157">
        <v>1.25</v>
      </c>
      <c r="Y678" s="155">
        <v>8</v>
      </c>
      <c r="Z678" s="157">
        <v>1</v>
      </c>
      <c r="AA678" s="158">
        <v>7.25</v>
      </c>
      <c r="AB678" s="154">
        <v>42.62</v>
      </c>
      <c r="AC678" s="157">
        <v>9</v>
      </c>
      <c r="AD678" s="162">
        <v>9</v>
      </c>
      <c r="AE678" s="163">
        <v>10.45</v>
      </c>
      <c r="AF678" s="164">
        <v>10.45</v>
      </c>
      <c r="AG678" s="253">
        <v>386</v>
      </c>
      <c r="AH678" s="165">
        <v>7.556</v>
      </c>
      <c r="AI678" s="164">
        <v>7.556</v>
      </c>
      <c r="AJ678" s="254">
        <v>384</v>
      </c>
      <c r="AK678" s="166">
        <v>9.0030000000000001</v>
      </c>
    </row>
    <row r="679" spans="1:37" ht="16.5" customHeight="1" thickBot="1" x14ac:dyDescent="0.35">
      <c r="A679" s="190" t="s">
        <v>216</v>
      </c>
      <c r="B679" s="252">
        <v>22116030</v>
      </c>
      <c r="C679" s="230" t="s">
        <v>980</v>
      </c>
      <c r="D679" s="230" t="s">
        <v>981</v>
      </c>
      <c r="E679" s="155">
        <v>14</v>
      </c>
      <c r="F679" s="156">
        <v>16.5</v>
      </c>
      <c r="G679" s="157">
        <v>11</v>
      </c>
      <c r="H679" s="158">
        <v>11</v>
      </c>
      <c r="I679" s="155">
        <v>3.14</v>
      </c>
      <c r="J679" s="157">
        <v>18</v>
      </c>
      <c r="K679" s="155">
        <v>6.9</v>
      </c>
      <c r="L679" s="157">
        <v>10</v>
      </c>
      <c r="M679" s="158">
        <v>14</v>
      </c>
      <c r="N679" s="155">
        <v>74</v>
      </c>
      <c r="O679" s="159">
        <v>66</v>
      </c>
      <c r="P679" s="160">
        <v>1.1212121212121211</v>
      </c>
      <c r="Q679" s="157">
        <v>6</v>
      </c>
      <c r="R679" s="155">
        <v>42</v>
      </c>
      <c r="S679" s="157">
        <v>3.5</v>
      </c>
      <c r="T679" s="158">
        <v>9.5</v>
      </c>
      <c r="U679" s="161">
        <v>25.04</v>
      </c>
      <c r="V679" s="157">
        <v>5.25</v>
      </c>
      <c r="W679" s="155">
        <v>2</v>
      </c>
      <c r="X679" s="157">
        <v>3</v>
      </c>
      <c r="Y679" s="155">
        <v>8</v>
      </c>
      <c r="Z679" s="157">
        <v>1</v>
      </c>
      <c r="AA679" s="158">
        <v>9.25</v>
      </c>
      <c r="AB679" s="154">
        <v>42.37</v>
      </c>
      <c r="AC679" s="157">
        <v>9</v>
      </c>
      <c r="AD679" s="162">
        <v>9</v>
      </c>
      <c r="AE679" s="163">
        <v>10.55</v>
      </c>
      <c r="AF679" s="164">
        <v>10.55</v>
      </c>
      <c r="AG679" s="253">
        <v>373</v>
      </c>
      <c r="AH679" s="165">
        <v>6.2220000000000004</v>
      </c>
      <c r="AI679" s="164">
        <v>6.2220000000000004</v>
      </c>
      <c r="AJ679" s="254">
        <v>519</v>
      </c>
      <c r="AK679" s="166">
        <v>8.386000000000001</v>
      </c>
    </row>
    <row r="680" spans="1:37" ht="16.5" customHeight="1" thickBot="1" x14ac:dyDescent="0.35">
      <c r="A680" s="190" t="s">
        <v>216</v>
      </c>
      <c r="B680" s="252">
        <v>22116375</v>
      </c>
      <c r="C680" s="235" t="s">
        <v>1160</v>
      </c>
      <c r="D680" s="235" t="s">
        <v>104</v>
      </c>
      <c r="E680" s="155">
        <v>16</v>
      </c>
      <c r="F680" s="156">
        <v>17.5</v>
      </c>
      <c r="G680" s="157">
        <v>13</v>
      </c>
      <c r="H680" s="158">
        <v>13</v>
      </c>
      <c r="I680" s="155">
        <v>3.18</v>
      </c>
      <c r="J680" s="157">
        <v>17</v>
      </c>
      <c r="K680" s="155">
        <v>6.79</v>
      </c>
      <c r="L680" s="157">
        <v>11</v>
      </c>
      <c r="M680" s="158">
        <v>14</v>
      </c>
      <c r="N680" s="155">
        <v>52</v>
      </c>
      <c r="O680" s="159">
        <v>64</v>
      </c>
      <c r="P680" s="160">
        <v>0.8125</v>
      </c>
      <c r="Q680" s="157">
        <v>4.5</v>
      </c>
      <c r="R680" s="155">
        <v>47</v>
      </c>
      <c r="S680" s="157">
        <v>5</v>
      </c>
      <c r="T680" s="158">
        <v>9.5</v>
      </c>
      <c r="U680" s="161">
        <v>24</v>
      </c>
      <c r="V680" s="157">
        <v>5.75</v>
      </c>
      <c r="W680" s="155">
        <v>-4</v>
      </c>
      <c r="X680" s="157">
        <v>1.5</v>
      </c>
      <c r="Y680" s="155">
        <v>8</v>
      </c>
      <c r="Z680" s="157">
        <v>1</v>
      </c>
      <c r="AA680" s="158">
        <v>8.25</v>
      </c>
      <c r="AB680" s="154">
        <v>30.81</v>
      </c>
      <c r="AC680" s="157">
        <v>16</v>
      </c>
      <c r="AD680" s="162">
        <v>16</v>
      </c>
      <c r="AE680" s="163">
        <v>12.15</v>
      </c>
      <c r="AF680" s="164">
        <v>12.15</v>
      </c>
      <c r="AG680" s="253">
        <v>171</v>
      </c>
      <c r="AH680" s="165">
        <v>8.4440000000000008</v>
      </c>
      <c r="AI680" s="164">
        <v>8.4440000000000008</v>
      </c>
      <c r="AJ680" s="254">
        <v>274</v>
      </c>
      <c r="AK680" s="166">
        <v>10.297000000000001</v>
      </c>
    </row>
    <row r="681" spans="1:37" ht="16.5" customHeight="1" thickBot="1" x14ac:dyDescent="0.35">
      <c r="A681" s="190" t="s">
        <v>216</v>
      </c>
      <c r="B681" s="252">
        <v>22116456</v>
      </c>
      <c r="C681" s="235" t="s">
        <v>702</v>
      </c>
      <c r="D681" s="235" t="s">
        <v>193</v>
      </c>
      <c r="E681" s="155" t="s">
        <v>157</v>
      </c>
      <c r="F681" s="156" t="s">
        <v>157</v>
      </c>
      <c r="G681" s="157">
        <v>0</v>
      </c>
      <c r="H681" s="158">
        <v>0</v>
      </c>
      <c r="I681" s="155" t="s">
        <v>157</v>
      </c>
      <c r="J681" s="157">
        <v>0</v>
      </c>
      <c r="K681" s="155" t="s">
        <v>157</v>
      </c>
      <c r="L681" s="157">
        <v>0</v>
      </c>
      <c r="M681" s="158">
        <v>0</v>
      </c>
      <c r="N681" s="155" t="s">
        <v>157</v>
      </c>
      <c r="O681" s="159" t="s">
        <v>157</v>
      </c>
      <c r="P681" s="160" t="s">
        <v>480</v>
      </c>
      <c r="Q681" s="157">
        <v>0</v>
      </c>
      <c r="R681" s="155" t="s">
        <v>157</v>
      </c>
      <c r="S681" s="157">
        <v>0</v>
      </c>
      <c r="T681" s="158">
        <v>0</v>
      </c>
      <c r="U681" s="161" t="s">
        <v>157</v>
      </c>
      <c r="V681" s="157">
        <v>0</v>
      </c>
      <c r="W681" s="155" t="s">
        <v>157</v>
      </c>
      <c r="X681" s="157">
        <v>0</v>
      </c>
      <c r="Y681" s="155" t="s">
        <v>157</v>
      </c>
      <c r="Z681" s="157">
        <v>0</v>
      </c>
      <c r="AA681" s="158">
        <v>0</v>
      </c>
      <c r="AB681" s="154" t="s">
        <v>157</v>
      </c>
      <c r="AC681" s="157">
        <v>0</v>
      </c>
      <c r="AD681" s="162">
        <v>0</v>
      </c>
      <c r="AE681" s="163">
        <v>0</v>
      </c>
      <c r="AF681" s="164">
        <v>0</v>
      </c>
      <c r="AG681" s="253">
        <v>621</v>
      </c>
      <c r="AH681" s="165" t="s">
        <v>157</v>
      </c>
      <c r="AI681" s="164" t="s">
        <v>157</v>
      </c>
      <c r="AJ681" s="254">
        <v>599</v>
      </c>
      <c r="AK681" s="166" t="s">
        <v>481</v>
      </c>
    </row>
    <row r="682" spans="1:37" ht="16.5" customHeight="1" thickBot="1" x14ac:dyDescent="0.35">
      <c r="A682" s="190" t="s">
        <v>53</v>
      </c>
      <c r="B682" s="252">
        <v>22116504</v>
      </c>
      <c r="C682" s="231" t="s">
        <v>641</v>
      </c>
      <c r="D682" s="231" t="s">
        <v>203</v>
      </c>
      <c r="E682" s="155">
        <v>12</v>
      </c>
      <c r="F682" s="156">
        <v>15.5</v>
      </c>
      <c r="G682" s="157">
        <v>12</v>
      </c>
      <c r="H682" s="158">
        <v>12</v>
      </c>
      <c r="I682" s="155">
        <v>3.26</v>
      </c>
      <c r="J682" s="157">
        <v>20</v>
      </c>
      <c r="K682" s="155">
        <v>6.88</v>
      </c>
      <c r="L682" s="157">
        <v>17</v>
      </c>
      <c r="M682" s="158">
        <v>18.5</v>
      </c>
      <c r="N682" s="155">
        <v>105</v>
      </c>
      <c r="O682" s="159">
        <v>77</v>
      </c>
      <c r="P682" s="160">
        <v>1.3636363636363635</v>
      </c>
      <c r="Q682" s="157">
        <v>9.5</v>
      </c>
      <c r="R682" s="155">
        <v>48.8</v>
      </c>
      <c r="S682" s="157">
        <v>9.5</v>
      </c>
      <c r="T682" s="158">
        <v>19</v>
      </c>
      <c r="U682" s="161">
        <v>28.6</v>
      </c>
      <c r="V682" s="157">
        <v>4.5</v>
      </c>
      <c r="W682" s="155">
        <v>-3</v>
      </c>
      <c r="X682" s="157">
        <v>1.75</v>
      </c>
      <c r="Y682" s="155">
        <v>10</v>
      </c>
      <c r="Z682" s="157">
        <v>0</v>
      </c>
      <c r="AA682" s="158">
        <v>6.25</v>
      </c>
      <c r="AB682" s="154">
        <v>56.37</v>
      </c>
      <c r="AC682" s="157">
        <v>6</v>
      </c>
      <c r="AD682" s="162">
        <v>6</v>
      </c>
      <c r="AE682" s="163">
        <v>12.35</v>
      </c>
      <c r="AF682" s="164">
        <v>12.35</v>
      </c>
      <c r="AG682" s="253">
        <v>147</v>
      </c>
      <c r="AH682" s="165">
        <v>10.667</v>
      </c>
      <c r="AI682" s="164">
        <v>10.667</v>
      </c>
      <c r="AJ682" s="254">
        <v>85</v>
      </c>
      <c r="AK682" s="166">
        <v>11.5085</v>
      </c>
    </row>
    <row r="683" spans="1:37" ht="16.5" customHeight="1" thickBot="1" x14ac:dyDescent="0.35">
      <c r="A683" s="190" t="s">
        <v>216</v>
      </c>
      <c r="B683" s="252">
        <v>22116572</v>
      </c>
      <c r="C683" s="233" t="s">
        <v>327</v>
      </c>
      <c r="D683" s="233" t="s">
        <v>820</v>
      </c>
      <c r="E683" s="155">
        <v>21</v>
      </c>
      <c r="F683" s="156">
        <v>20</v>
      </c>
      <c r="G683" s="157">
        <v>18</v>
      </c>
      <c r="H683" s="158">
        <v>18</v>
      </c>
      <c r="I683" s="155">
        <v>3.19</v>
      </c>
      <c r="J683" s="157">
        <v>17</v>
      </c>
      <c r="K683" s="155">
        <v>6.87</v>
      </c>
      <c r="L683" s="157">
        <v>11</v>
      </c>
      <c r="M683" s="158">
        <v>14</v>
      </c>
      <c r="N683" s="155">
        <v>61</v>
      </c>
      <c r="O683" s="159">
        <v>66</v>
      </c>
      <c r="P683" s="160">
        <v>0.9242424242424242</v>
      </c>
      <c r="Q683" s="157">
        <v>5</v>
      </c>
      <c r="R683" s="155">
        <v>40.4</v>
      </c>
      <c r="S683" s="157">
        <v>3</v>
      </c>
      <c r="T683" s="158">
        <v>8</v>
      </c>
      <c r="U683" s="161">
        <v>22.25</v>
      </c>
      <c r="V683" s="157">
        <v>6.75</v>
      </c>
      <c r="W683" s="155">
        <v>-10</v>
      </c>
      <c r="X683" s="157">
        <v>0.75</v>
      </c>
      <c r="Y683" s="155">
        <v>4</v>
      </c>
      <c r="Z683" s="157">
        <v>3</v>
      </c>
      <c r="AA683" s="158">
        <v>10.5</v>
      </c>
      <c r="AB683" s="154">
        <v>43.83</v>
      </c>
      <c r="AC683" s="157">
        <v>8</v>
      </c>
      <c r="AD683" s="162">
        <v>8</v>
      </c>
      <c r="AE683" s="163">
        <v>11.7</v>
      </c>
      <c r="AF683" s="164">
        <v>11.7</v>
      </c>
      <c r="AG683" s="253">
        <v>233</v>
      </c>
      <c r="AH683" s="165">
        <v>10.222</v>
      </c>
      <c r="AI683" s="164">
        <v>10.222</v>
      </c>
      <c r="AJ683" s="254">
        <v>123</v>
      </c>
      <c r="AK683" s="166">
        <v>10.960999999999999</v>
      </c>
    </row>
    <row r="684" spans="1:37" ht="16.5" customHeight="1" thickBot="1" x14ac:dyDescent="0.35">
      <c r="A684" s="190" t="s">
        <v>216</v>
      </c>
      <c r="B684" s="252">
        <v>22116601</v>
      </c>
      <c r="C684" s="232" t="s">
        <v>892</v>
      </c>
      <c r="D684" s="232" t="s">
        <v>193</v>
      </c>
      <c r="E684" s="155">
        <v>11</v>
      </c>
      <c r="F684" s="156">
        <v>15</v>
      </c>
      <c r="G684" s="157">
        <v>8</v>
      </c>
      <c r="H684" s="158">
        <v>8</v>
      </c>
      <c r="I684" s="155">
        <v>3.34</v>
      </c>
      <c r="J684" s="157">
        <v>15</v>
      </c>
      <c r="K684" s="155">
        <v>7.18</v>
      </c>
      <c r="L684" s="157">
        <v>8</v>
      </c>
      <c r="M684" s="158">
        <v>11.5</v>
      </c>
      <c r="N684" s="155">
        <v>46</v>
      </c>
      <c r="O684" s="159">
        <v>80</v>
      </c>
      <c r="P684" s="160">
        <v>0.57499999999999996</v>
      </c>
      <c r="Q684" s="157">
        <v>3</v>
      </c>
      <c r="R684" s="155">
        <v>35.6</v>
      </c>
      <c r="S684" s="157">
        <v>2</v>
      </c>
      <c r="T684" s="158">
        <v>5</v>
      </c>
      <c r="U684" s="161">
        <v>27.3</v>
      </c>
      <c r="V684" s="157">
        <v>4.25</v>
      </c>
      <c r="W684" s="155">
        <v>-15</v>
      </c>
      <c r="X684" s="157">
        <v>0.25</v>
      </c>
      <c r="Y684" s="155">
        <v>4</v>
      </c>
      <c r="Z684" s="157">
        <v>3</v>
      </c>
      <c r="AA684" s="158">
        <v>7.5</v>
      </c>
      <c r="AB684" s="154">
        <v>39.4</v>
      </c>
      <c r="AC684" s="157">
        <v>11</v>
      </c>
      <c r="AD684" s="162">
        <v>11</v>
      </c>
      <c r="AE684" s="163">
        <v>8.6</v>
      </c>
      <c r="AF684" s="164">
        <v>8.6</v>
      </c>
      <c r="AG684" s="253">
        <v>533</v>
      </c>
      <c r="AH684" s="165">
        <v>6.2220000000000004</v>
      </c>
      <c r="AI684" s="164">
        <v>6.2220000000000004</v>
      </c>
      <c r="AJ684" s="254">
        <v>519</v>
      </c>
      <c r="AK684" s="166">
        <v>7.4109999999999996</v>
      </c>
    </row>
    <row r="685" spans="1:37" ht="16.5" customHeight="1" thickBot="1" x14ac:dyDescent="0.35">
      <c r="A685" s="190" t="s">
        <v>53</v>
      </c>
      <c r="B685" s="252">
        <v>22117150</v>
      </c>
      <c r="C685" s="230" t="s">
        <v>214</v>
      </c>
      <c r="D685" s="230" t="s">
        <v>1185</v>
      </c>
      <c r="E685" s="155">
        <v>7</v>
      </c>
      <c r="F685" s="156">
        <v>13</v>
      </c>
      <c r="G685" s="157">
        <v>7</v>
      </c>
      <c r="H685" s="158">
        <v>7</v>
      </c>
      <c r="I685" s="155">
        <v>4.01</v>
      </c>
      <c r="J685" s="157">
        <v>8</v>
      </c>
      <c r="K685" s="155">
        <v>9.06</v>
      </c>
      <c r="L685" s="157">
        <v>1</v>
      </c>
      <c r="M685" s="158">
        <v>4.5</v>
      </c>
      <c r="N685" s="155">
        <v>35</v>
      </c>
      <c r="O685" s="159">
        <v>75</v>
      </c>
      <c r="P685" s="160">
        <v>0.46666666666666667</v>
      </c>
      <c r="Q685" s="157">
        <v>4.5</v>
      </c>
      <c r="R685" s="155">
        <v>22.7</v>
      </c>
      <c r="S685" s="157">
        <v>3</v>
      </c>
      <c r="T685" s="158">
        <v>7.5</v>
      </c>
      <c r="U685" s="161">
        <v>31.4</v>
      </c>
      <c r="V685" s="157">
        <v>3.25</v>
      </c>
      <c r="W685" s="155">
        <v>-3</v>
      </c>
      <c r="X685" s="157">
        <v>1.75</v>
      </c>
      <c r="Y685" s="155">
        <v>6</v>
      </c>
      <c r="Z685" s="157">
        <v>2</v>
      </c>
      <c r="AA685" s="158">
        <v>7</v>
      </c>
      <c r="AB685" s="154">
        <v>55.62</v>
      </c>
      <c r="AC685" s="157">
        <v>6</v>
      </c>
      <c r="AD685" s="162">
        <v>6</v>
      </c>
      <c r="AE685" s="163">
        <v>6.4</v>
      </c>
      <c r="AF685" s="164">
        <v>6.4</v>
      </c>
      <c r="AG685" s="253">
        <v>600</v>
      </c>
      <c r="AH685" s="165">
        <v>6.6669999999999998</v>
      </c>
      <c r="AI685" s="164">
        <v>6.6669999999999998</v>
      </c>
      <c r="AJ685" s="254">
        <v>483</v>
      </c>
      <c r="AK685" s="166">
        <v>6.5335000000000001</v>
      </c>
    </row>
    <row r="686" spans="1:37" ht="16.5" customHeight="1" thickBot="1" x14ac:dyDescent="0.35">
      <c r="A686" s="190" t="s">
        <v>216</v>
      </c>
      <c r="B686" s="252">
        <v>22117276</v>
      </c>
      <c r="C686" s="228" t="s">
        <v>600</v>
      </c>
      <c r="D686" s="228" t="s">
        <v>601</v>
      </c>
      <c r="E686" s="155">
        <v>20</v>
      </c>
      <c r="F686" s="156">
        <v>19.5</v>
      </c>
      <c r="G686" s="157">
        <v>17</v>
      </c>
      <c r="H686" s="158">
        <v>17</v>
      </c>
      <c r="I686" s="155">
        <v>3.53</v>
      </c>
      <c r="J686" s="157">
        <v>11</v>
      </c>
      <c r="K686" s="155">
        <v>7.28</v>
      </c>
      <c r="L686" s="157">
        <v>8</v>
      </c>
      <c r="M686" s="158">
        <v>9.5</v>
      </c>
      <c r="N686" s="155">
        <v>60</v>
      </c>
      <c r="O686" s="159">
        <v>76</v>
      </c>
      <c r="P686" s="160">
        <v>0.78947368421052633</v>
      </c>
      <c r="Q686" s="157">
        <v>4</v>
      </c>
      <c r="R686" s="155">
        <v>29.8</v>
      </c>
      <c r="S686" s="157">
        <v>0.5</v>
      </c>
      <c r="T686" s="158">
        <v>4.5</v>
      </c>
      <c r="U686" s="161">
        <v>33.9</v>
      </c>
      <c r="V686" s="157">
        <v>1</v>
      </c>
      <c r="W686" s="155" t="s">
        <v>157</v>
      </c>
      <c r="X686" s="157">
        <v>0</v>
      </c>
      <c r="Y686" s="155">
        <v>10</v>
      </c>
      <c r="Z686" s="157">
        <v>0</v>
      </c>
      <c r="AA686" s="158">
        <v>1</v>
      </c>
      <c r="AB686" s="154" t="s">
        <v>157</v>
      </c>
      <c r="AC686" s="157">
        <v>0</v>
      </c>
      <c r="AD686" s="162">
        <v>0</v>
      </c>
      <c r="AE686" s="163">
        <v>6.4</v>
      </c>
      <c r="AF686" s="164">
        <v>6.4</v>
      </c>
      <c r="AG686" s="253">
        <v>600</v>
      </c>
      <c r="AH686" s="165">
        <v>5.3330000000000002</v>
      </c>
      <c r="AI686" s="164">
        <v>5.3330000000000002</v>
      </c>
      <c r="AJ686" s="254">
        <v>568</v>
      </c>
      <c r="AK686" s="166">
        <v>5.8665000000000003</v>
      </c>
    </row>
    <row r="687" spans="1:37" ht="16.5" customHeight="1" thickBot="1" x14ac:dyDescent="0.35">
      <c r="A687" s="190" t="s">
        <v>216</v>
      </c>
      <c r="B687" s="252">
        <v>22117420</v>
      </c>
      <c r="C687" s="232" t="s">
        <v>1016</v>
      </c>
      <c r="D687" s="232" t="s">
        <v>1082</v>
      </c>
      <c r="E687" s="155">
        <v>17</v>
      </c>
      <c r="F687" s="156">
        <v>18</v>
      </c>
      <c r="G687" s="157">
        <v>14</v>
      </c>
      <c r="H687" s="158">
        <v>14</v>
      </c>
      <c r="I687" s="155">
        <v>3.28</v>
      </c>
      <c r="J687" s="157">
        <v>16</v>
      </c>
      <c r="K687" s="155">
        <v>6.64</v>
      </c>
      <c r="L687" s="157">
        <v>12</v>
      </c>
      <c r="M687" s="158">
        <v>14</v>
      </c>
      <c r="N687" s="155">
        <v>52</v>
      </c>
      <c r="O687" s="159">
        <v>61</v>
      </c>
      <c r="P687" s="160">
        <v>0.85245901639344257</v>
      </c>
      <c r="Q687" s="157">
        <v>4.5</v>
      </c>
      <c r="R687" s="155">
        <v>49.1</v>
      </c>
      <c r="S687" s="157">
        <v>5.5</v>
      </c>
      <c r="T687" s="158">
        <v>10</v>
      </c>
      <c r="U687" s="161">
        <v>23.2</v>
      </c>
      <c r="V687" s="157">
        <v>6.25</v>
      </c>
      <c r="W687" s="155">
        <v>-4</v>
      </c>
      <c r="X687" s="157">
        <v>1.5</v>
      </c>
      <c r="Y687" s="155">
        <v>7</v>
      </c>
      <c r="Z687" s="157">
        <v>1.5</v>
      </c>
      <c r="AA687" s="158">
        <v>9.25</v>
      </c>
      <c r="AB687" s="154">
        <v>35.08</v>
      </c>
      <c r="AC687" s="157">
        <v>13</v>
      </c>
      <c r="AD687" s="162">
        <v>13</v>
      </c>
      <c r="AE687" s="163">
        <v>12.05</v>
      </c>
      <c r="AF687" s="164">
        <v>12.05</v>
      </c>
      <c r="AG687" s="253">
        <v>186</v>
      </c>
      <c r="AH687" s="165">
        <v>7.1109999999999998</v>
      </c>
      <c r="AI687" s="164">
        <v>7.1109999999999998</v>
      </c>
      <c r="AJ687" s="254">
        <v>430</v>
      </c>
      <c r="AK687" s="166">
        <v>9.5805000000000007</v>
      </c>
    </row>
    <row r="688" spans="1:37" ht="16.5" customHeight="1" thickBot="1" x14ac:dyDescent="0.35">
      <c r="A688" s="190" t="s">
        <v>53</v>
      </c>
      <c r="B688" s="252">
        <v>22117525</v>
      </c>
      <c r="C688" s="230" t="s">
        <v>631</v>
      </c>
      <c r="D688" s="230" t="s">
        <v>176</v>
      </c>
      <c r="E688" s="155">
        <v>10</v>
      </c>
      <c r="F688" s="156">
        <v>14.5</v>
      </c>
      <c r="G688" s="157">
        <v>10</v>
      </c>
      <c r="H688" s="158">
        <v>10</v>
      </c>
      <c r="I688" s="155">
        <v>3.57</v>
      </c>
      <c r="J688" s="157">
        <v>15</v>
      </c>
      <c r="K688" s="155">
        <v>7.98</v>
      </c>
      <c r="L688" s="157">
        <v>9</v>
      </c>
      <c r="M688" s="158">
        <v>12</v>
      </c>
      <c r="N688" s="155">
        <v>30</v>
      </c>
      <c r="O688" s="159">
        <v>65</v>
      </c>
      <c r="P688" s="160">
        <v>0.46153846153846156</v>
      </c>
      <c r="Q688" s="157">
        <v>4.5</v>
      </c>
      <c r="R688" s="155">
        <v>35.299999999999997</v>
      </c>
      <c r="S688" s="157">
        <v>6</v>
      </c>
      <c r="T688" s="158">
        <v>10.5</v>
      </c>
      <c r="U688" s="161">
        <v>29.3</v>
      </c>
      <c r="V688" s="157">
        <v>4.25</v>
      </c>
      <c r="W688" s="155">
        <v>5</v>
      </c>
      <c r="X688" s="157">
        <v>3.5</v>
      </c>
      <c r="Y688" s="155">
        <v>5</v>
      </c>
      <c r="Z688" s="157">
        <v>2.5</v>
      </c>
      <c r="AA688" s="158">
        <v>10.25</v>
      </c>
      <c r="AB688" s="154">
        <v>50.15</v>
      </c>
      <c r="AC688" s="157">
        <v>9</v>
      </c>
      <c r="AD688" s="162">
        <v>9</v>
      </c>
      <c r="AE688" s="163">
        <v>10.35</v>
      </c>
      <c r="AF688" s="164">
        <v>10.35</v>
      </c>
      <c r="AG688" s="253">
        <v>396</v>
      </c>
      <c r="AH688" s="165">
        <v>8.4440000000000008</v>
      </c>
      <c r="AI688" s="164">
        <v>8.4440000000000008</v>
      </c>
      <c r="AJ688" s="254">
        <v>274</v>
      </c>
      <c r="AK688" s="166">
        <v>9.3970000000000002</v>
      </c>
    </row>
    <row r="689" spans="1:37" ht="16.5" customHeight="1" thickBot="1" x14ac:dyDescent="0.35">
      <c r="A689" s="190" t="s">
        <v>216</v>
      </c>
      <c r="B689" s="252">
        <v>22117574</v>
      </c>
      <c r="C689" s="236" t="s">
        <v>620</v>
      </c>
      <c r="D689" s="236" t="s">
        <v>621</v>
      </c>
      <c r="E689" s="155" t="s">
        <v>215</v>
      </c>
      <c r="F689" s="156" t="s">
        <v>215</v>
      </c>
      <c r="G689" s="157" t="s">
        <v>215</v>
      </c>
      <c r="H689" s="158" t="s">
        <v>215</v>
      </c>
      <c r="I689" s="155" t="s">
        <v>215</v>
      </c>
      <c r="J689" s="157" t="s">
        <v>215</v>
      </c>
      <c r="K689" s="155" t="s">
        <v>215</v>
      </c>
      <c r="L689" s="157" t="s">
        <v>215</v>
      </c>
      <c r="M689" s="158" t="s">
        <v>215</v>
      </c>
      <c r="N689" s="155" t="s">
        <v>215</v>
      </c>
      <c r="O689" s="159" t="s">
        <v>215</v>
      </c>
      <c r="P689" s="160">
        <v>0</v>
      </c>
      <c r="Q689" s="157" t="s">
        <v>215</v>
      </c>
      <c r="R689" s="155" t="s">
        <v>215</v>
      </c>
      <c r="S689" s="157" t="s">
        <v>215</v>
      </c>
      <c r="T689" s="158" t="s">
        <v>215</v>
      </c>
      <c r="U689" s="161" t="s">
        <v>215</v>
      </c>
      <c r="V689" s="157" t="s">
        <v>215</v>
      </c>
      <c r="W689" s="155" t="s">
        <v>215</v>
      </c>
      <c r="X689" s="157" t="s">
        <v>215</v>
      </c>
      <c r="Y689" s="155" t="s">
        <v>215</v>
      </c>
      <c r="Z689" s="157" t="s">
        <v>215</v>
      </c>
      <c r="AA689" s="158" t="s">
        <v>215</v>
      </c>
      <c r="AB689" s="154" t="s">
        <v>215</v>
      </c>
      <c r="AC689" s="157" t="s">
        <v>215</v>
      </c>
      <c r="AD689" s="162" t="s">
        <v>215</v>
      </c>
      <c r="AE689" s="163" t="s">
        <v>215</v>
      </c>
      <c r="AF689" s="164" t="s">
        <v>215</v>
      </c>
      <c r="AG689" s="253">
        <v>611</v>
      </c>
      <c r="AH689" s="165">
        <v>8.4440000000000008</v>
      </c>
      <c r="AI689" s="164">
        <v>8.4440000000000008</v>
      </c>
      <c r="AJ689" s="254">
        <v>274</v>
      </c>
      <c r="AK689" s="166">
        <v>8.4440000000000008</v>
      </c>
    </row>
    <row r="690" spans="1:37" ht="16.5" customHeight="1" thickBot="1" x14ac:dyDescent="0.35">
      <c r="A690" s="190" t="s">
        <v>216</v>
      </c>
      <c r="B690" s="252">
        <v>22117637</v>
      </c>
      <c r="C690" s="232" t="s">
        <v>805</v>
      </c>
      <c r="D690" s="232" t="s">
        <v>806</v>
      </c>
      <c r="E690" s="155">
        <v>12</v>
      </c>
      <c r="F690" s="156">
        <v>15.5</v>
      </c>
      <c r="G690" s="157">
        <v>9</v>
      </c>
      <c r="H690" s="158">
        <v>9</v>
      </c>
      <c r="I690" s="155">
        <v>3.54</v>
      </c>
      <c r="J690" s="157">
        <v>11</v>
      </c>
      <c r="K690" s="155">
        <v>7.47</v>
      </c>
      <c r="L690" s="157">
        <v>6</v>
      </c>
      <c r="M690" s="158">
        <v>8.5</v>
      </c>
      <c r="N690" s="155">
        <v>58</v>
      </c>
      <c r="O690" s="159">
        <v>66</v>
      </c>
      <c r="P690" s="160">
        <v>0.87878787878787878</v>
      </c>
      <c r="Q690" s="157">
        <v>4.5</v>
      </c>
      <c r="R690" s="155">
        <v>42.5</v>
      </c>
      <c r="S690" s="157">
        <v>3.5</v>
      </c>
      <c r="T690" s="158">
        <v>8</v>
      </c>
      <c r="U690" s="161">
        <v>27.75</v>
      </c>
      <c r="V690" s="157">
        <v>4</v>
      </c>
      <c r="W690" s="155">
        <v>0</v>
      </c>
      <c r="X690" s="157">
        <v>2.5</v>
      </c>
      <c r="Y690" s="155">
        <v>10</v>
      </c>
      <c r="Z690" s="157">
        <v>0</v>
      </c>
      <c r="AA690" s="158">
        <v>6.5</v>
      </c>
      <c r="AB690" s="154">
        <v>66.3</v>
      </c>
      <c r="AC690" s="157">
        <v>1</v>
      </c>
      <c r="AD690" s="162">
        <v>1</v>
      </c>
      <c r="AE690" s="163">
        <v>6.6</v>
      </c>
      <c r="AF690" s="164">
        <v>6.6</v>
      </c>
      <c r="AG690" s="253">
        <v>598</v>
      </c>
      <c r="AH690" s="165">
        <v>1.778</v>
      </c>
      <c r="AI690" s="164">
        <v>1.778</v>
      </c>
      <c r="AJ690" s="254">
        <v>616</v>
      </c>
      <c r="AK690" s="166">
        <v>4.1890000000000001</v>
      </c>
    </row>
    <row r="691" spans="1:37" ht="16.5" customHeight="1" thickBot="1" x14ac:dyDescent="0.35">
      <c r="A691" s="190" t="s">
        <v>216</v>
      </c>
      <c r="B691" s="252">
        <v>22117694</v>
      </c>
      <c r="C691" s="234" t="s">
        <v>1106</v>
      </c>
      <c r="D691" s="234" t="s">
        <v>1107</v>
      </c>
      <c r="E691" s="155">
        <v>16</v>
      </c>
      <c r="F691" s="156">
        <v>17.5</v>
      </c>
      <c r="G691" s="157">
        <v>13</v>
      </c>
      <c r="H691" s="158">
        <v>13</v>
      </c>
      <c r="I691" s="155">
        <v>3.09</v>
      </c>
      <c r="J691" s="157">
        <v>19</v>
      </c>
      <c r="K691" s="155">
        <v>6.68</v>
      </c>
      <c r="L691" s="157">
        <v>12</v>
      </c>
      <c r="M691" s="158">
        <v>15.5</v>
      </c>
      <c r="N691" s="155">
        <v>64</v>
      </c>
      <c r="O691" s="159">
        <v>73</v>
      </c>
      <c r="P691" s="160">
        <v>0.87671232876712324</v>
      </c>
      <c r="Q691" s="157">
        <v>4.5</v>
      </c>
      <c r="R691" s="155">
        <v>54.5</v>
      </c>
      <c r="S691" s="157">
        <v>6.5</v>
      </c>
      <c r="T691" s="158">
        <v>11</v>
      </c>
      <c r="U691" s="161">
        <v>22.95</v>
      </c>
      <c r="V691" s="157">
        <v>6.5</v>
      </c>
      <c r="W691" s="155">
        <v>3</v>
      </c>
      <c r="X691" s="157">
        <v>3.25</v>
      </c>
      <c r="Y691" s="155">
        <v>2</v>
      </c>
      <c r="Z691" s="157">
        <v>4</v>
      </c>
      <c r="AA691" s="158">
        <v>13.75</v>
      </c>
      <c r="AB691" s="154">
        <v>40.700000000000003</v>
      </c>
      <c r="AC691" s="157">
        <v>10</v>
      </c>
      <c r="AD691" s="162">
        <v>10</v>
      </c>
      <c r="AE691" s="163">
        <v>12.65</v>
      </c>
      <c r="AF691" s="164">
        <v>12.65</v>
      </c>
      <c r="AG691" s="253">
        <v>109</v>
      </c>
      <c r="AH691" s="165">
        <v>7.1109999999999998</v>
      </c>
      <c r="AI691" s="164">
        <v>7.1109999999999998</v>
      </c>
      <c r="AJ691" s="254">
        <v>430</v>
      </c>
      <c r="AK691" s="166">
        <v>9.8804999999999996</v>
      </c>
    </row>
    <row r="692" spans="1:37" ht="16.5" customHeight="1" thickBot="1" x14ac:dyDescent="0.35">
      <c r="A692" s="190" t="s">
        <v>216</v>
      </c>
      <c r="B692" s="252">
        <v>22117804</v>
      </c>
      <c r="C692" s="229" t="s">
        <v>1012</v>
      </c>
      <c r="D692" s="229" t="s">
        <v>124</v>
      </c>
      <c r="E692" s="155">
        <v>18</v>
      </c>
      <c r="F692" s="156">
        <v>18.5</v>
      </c>
      <c r="G692" s="157">
        <v>15</v>
      </c>
      <c r="H692" s="158">
        <v>15</v>
      </c>
      <c r="I692" s="155">
        <v>3.05</v>
      </c>
      <c r="J692" s="157">
        <v>19</v>
      </c>
      <c r="K692" s="155">
        <v>6.45</v>
      </c>
      <c r="L692" s="157">
        <v>14</v>
      </c>
      <c r="M692" s="158">
        <v>16.5</v>
      </c>
      <c r="N692" s="155">
        <v>65</v>
      </c>
      <c r="O692" s="159">
        <v>69</v>
      </c>
      <c r="P692" s="160">
        <v>0.94202898550724634</v>
      </c>
      <c r="Q692" s="157">
        <v>5</v>
      </c>
      <c r="R692" s="155">
        <v>51.8</v>
      </c>
      <c r="S692" s="157">
        <v>6</v>
      </c>
      <c r="T692" s="158">
        <v>11</v>
      </c>
      <c r="U692" s="161">
        <v>24.4</v>
      </c>
      <c r="V692" s="157">
        <v>5.75</v>
      </c>
      <c r="W692" s="155">
        <v>-7</v>
      </c>
      <c r="X692" s="157">
        <v>1.25</v>
      </c>
      <c r="Y692" s="155">
        <v>5</v>
      </c>
      <c r="Z692" s="157">
        <v>2.5</v>
      </c>
      <c r="AA692" s="158">
        <v>9.5</v>
      </c>
      <c r="AB692" s="154">
        <v>46.57</v>
      </c>
      <c r="AC692" s="157">
        <v>7</v>
      </c>
      <c r="AD692" s="162">
        <v>7</v>
      </c>
      <c r="AE692" s="163">
        <v>11.8</v>
      </c>
      <c r="AF692" s="164">
        <v>11.8</v>
      </c>
      <c r="AG692" s="253">
        <v>223</v>
      </c>
      <c r="AH692" s="165">
        <v>7.1109999999999998</v>
      </c>
      <c r="AI692" s="164">
        <v>7.1109999999999998</v>
      </c>
      <c r="AJ692" s="254">
        <v>430</v>
      </c>
      <c r="AK692" s="166">
        <v>9.4555000000000007</v>
      </c>
    </row>
    <row r="693" spans="1:37" ht="16.5" customHeight="1" thickBot="1" x14ac:dyDescent="0.35">
      <c r="A693" s="190" t="s">
        <v>216</v>
      </c>
      <c r="B693" s="252">
        <v>22117883</v>
      </c>
      <c r="C693" s="232" t="s">
        <v>728</v>
      </c>
      <c r="D693" s="232" t="s">
        <v>729</v>
      </c>
      <c r="E693" s="155">
        <v>15</v>
      </c>
      <c r="F693" s="156">
        <v>17</v>
      </c>
      <c r="G693" s="157">
        <v>12</v>
      </c>
      <c r="H693" s="158">
        <v>12</v>
      </c>
      <c r="I693" s="155">
        <v>3.4</v>
      </c>
      <c r="J693" s="157">
        <v>14</v>
      </c>
      <c r="K693" s="155">
        <v>7.24</v>
      </c>
      <c r="L693" s="157">
        <v>8</v>
      </c>
      <c r="M693" s="158">
        <v>11</v>
      </c>
      <c r="N693" s="155">
        <v>45</v>
      </c>
      <c r="O693" s="159">
        <v>59</v>
      </c>
      <c r="P693" s="160">
        <v>0.76271186440677963</v>
      </c>
      <c r="Q693" s="157">
        <v>4</v>
      </c>
      <c r="R693" s="155">
        <v>37.5</v>
      </c>
      <c r="S693" s="157">
        <v>2.5</v>
      </c>
      <c r="T693" s="158">
        <v>6.5</v>
      </c>
      <c r="U693" s="161">
        <v>24.18</v>
      </c>
      <c r="V693" s="157">
        <v>5.75</v>
      </c>
      <c r="W693" s="155">
        <v>-14</v>
      </c>
      <c r="X693" s="157">
        <v>0.25</v>
      </c>
      <c r="Y693" s="155">
        <v>10</v>
      </c>
      <c r="Z693" s="157">
        <v>0</v>
      </c>
      <c r="AA693" s="158">
        <v>6</v>
      </c>
      <c r="AB693" s="154">
        <v>50.75</v>
      </c>
      <c r="AC693" s="157">
        <v>5</v>
      </c>
      <c r="AD693" s="162">
        <v>5</v>
      </c>
      <c r="AE693" s="163">
        <v>8.1</v>
      </c>
      <c r="AF693" s="164">
        <v>8.1</v>
      </c>
      <c r="AG693" s="253">
        <v>557</v>
      </c>
      <c r="AH693" s="165">
        <v>8</v>
      </c>
      <c r="AI693" s="164">
        <v>8</v>
      </c>
      <c r="AJ693" s="254">
        <v>331</v>
      </c>
      <c r="AK693" s="166">
        <v>8.0500000000000007</v>
      </c>
    </row>
    <row r="694" spans="1:37" ht="16.5" customHeight="1" thickBot="1" x14ac:dyDescent="0.35">
      <c r="A694" s="190" t="s">
        <v>216</v>
      </c>
      <c r="B694" s="252">
        <v>22117906</v>
      </c>
      <c r="C694" s="230" t="s">
        <v>1083</v>
      </c>
      <c r="D694" s="230" t="s">
        <v>1084</v>
      </c>
      <c r="E694" s="155">
        <v>11</v>
      </c>
      <c r="F694" s="156">
        <v>15</v>
      </c>
      <c r="G694" s="157">
        <v>8</v>
      </c>
      <c r="H694" s="158">
        <v>8</v>
      </c>
      <c r="I694" s="155">
        <v>3.14</v>
      </c>
      <c r="J694" s="157">
        <v>18</v>
      </c>
      <c r="K694" s="155">
        <v>6.92</v>
      </c>
      <c r="L694" s="157">
        <v>10</v>
      </c>
      <c r="M694" s="158">
        <v>14</v>
      </c>
      <c r="N694" s="155">
        <v>43.5</v>
      </c>
      <c r="O694" s="159">
        <v>67</v>
      </c>
      <c r="P694" s="160">
        <v>0.64925373134328357</v>
      </c>
      <c r="Q694" s="157">
        <v>3.5</v>
      </c>
      <c r="R694" s="155">
        <v>33.799999999999997</v>
      </c>
      <c r="S694" s="157">
        <v>1.5</v>
      </c>
      <c r="T694" s="158">
        <v>5</v>
      </c>
      <c r="U694" s="161">
        <v>24.2</v>
      </c>
      <c r="V694" s="157">
        <v>5.75</v>
      </c>
      <c r="W694" s="155">
        <v>-13</v>
      </c>
      <c r="X694" s="157">
        <v>0.5</v>
      </c>
      <c r="Y694" s="155">
        <v>8</v>
      </c>
      <c r="Z694" s="157">
        <v>1</v>
      </c>
      <c r="AA694" s="158">
        <v>7.25</v>
      </c>
      <c r="AB694" s="154">
        <v>41.87</v>
      </c>
      <c r="AC694" s="157">
        <v>9</v>
      </c>
      <c r="AD694" s="162">
        <v>9</v>
      </c>
      <c r="AE694" s="163">
        <v>8.65</v>
      </c>
      <c r="AF694" s="164">
        <v>8.65</v>
      </c>
      <c r="AG694" s="253">
        <v>531</v>
      </c>
      <c r="AH694" s="165">
        <v>8.8889999999999993</v>
      </c>
      <c r="AI694" s="164">
        <v>8.8889999999999993</v>
      </c>
      <c r="AJ694" s="254">
        <v>231</v>
      </c>
      <c r="AK694" s="166">
        <v>8.7695000000000007</v>
      </c>
    </row>
    <row r="695" spans="1:37" ht="16.5" customHeight="1" thickBot="1" x14ac:dyDescent="0.35">
      <c r="A695" s="190" t="s">
        <v>216</v>
      </c>
      <c r="B695" s="252">
        <v>22117909</v>
      </c>
      <c r="C695" s="231" t="s">
        <v>552</v>
      </c>
      <c r="D695" s="231" t="s">
        <v>119</v>
      </c>
      <c r="E695" s="155">
        <v>17</v>
      </c>
      <c r="F695" s="156">
        <v>18</v>
      </c>
      <c r="G695" s="157">
        <v>14</v>
      </c>
      <c r="H695" s="158">
        <v>14</v>
      </c>
      <c r="I695" s="155">
        <v>3.07</v>
      </c>
      <c r="J695" s="157">
        <v>19</v>
      </c>
      <c r="K695" s="155">
        <v>6.32</v>
      </c>
      <c r="L695" s="157">
        <v>15</v>
      </c>
      <c r="M695" s="158">
        <v>17</v>
      </c>
      <c r="N695" s="155">
        <v>67</v>
      </c>
      <c r="O695" s="159">
        <v>76</v>
      </c>
      <c r="P695" s="160">
        <v>0.88157894736842102</v>
      </c>
      <c r="Q695" s="157">
        <v>4.5</v>
      </c>
      <c r="R695" s="159">
        <v>49.3</v>
      </c>
      <c r="S695" s="157">
        <v>5.5</v>
      </c>
      <c r="T695" s="158">
        <v>10</v>
      </c>
      <c r="U695" s="161">
        <v>24.88</v>
      </c>
      <c r="V695" s="157">
        <v>5.5</v>
      </c>
      <c r="W695" s="155">
        <v>-13</v>
      </c>
      <c r="X695" s="157">
        <v>0.5</v>
      </c>
      <c r="Y695" s="155">
        <v>4</v>
      </c>
      <c r="Z695" s="157">
        <v>3</v>
      </c>
      <c r="AA695" s="158">
        <v>9</v>
      </c>
      <c r="AB695" s="154">
        <v>39.53</v>
      </c>
      <c r="AC695" s="157">
        <v>10</v>
      </c>
      <c r="AD695" s="162">
        <v>10</v>
      </c>
      <c r="AE695" s="163">
        <v>12</v>
      </c>
      <c r="AF695" s="164">
        <v>12</v>
      </c>
      <c r="AG695" s="253">
        <v>194</v>
      </c>
      <c r="AH695" s="165">
        <v>8.8889999999999993</v>
      </c>
      <c r="AI695" s="164">
        <v>8.8889999999999993</v>
      </c>
      <c r="AJ695" s="254">
        <v>231</v>
      </c>
      <c r="AK695" s="166">
        <v>10.4445</v>
      </c>
    </row>
    <row r="696" spans="1:37" ht="16.5" customHeight="1" thickBot="1" x14ac:dyDescent="0.35">
      <c r="A696" s="190" t="s">
        <v>216</v>
      </c>
      <c r="B696" s="252">
        <v>22117917</v>
      </c>
      <c r="C696" s="228" t="s">
        <v>965</v>
      </c>
      <c r="D696" s="228" t="s">
        <v>966</v>
      </c>
      <c r="E696" s="155">
        <v>15</v>
      </c>
      <c r="F696" s="156">
        <v>17</v>
      </c>
      <c r="G696" s="157">
        <v>12</v>
      </c>
      <c r="H696" s="158">
        <v>12</v>
      </c>
      <c r="I696" s="155">
        <v>3.05</v>
      </c>
      <c r="J696" s="157">
        <v>19</v>
      </c>
      <c r="K696" s="155">
        <v>6.65</v>
      </c>
      <c r="L696" s="157">
        <v>12</v>
      </c>
      <c r="M696" s="158">
        <v>15.5</v>
      </c>
      <c r="N696" s="155">
        <v>64</v>
      </c>
      <c r="O696" s="159">
        <v>71</v>
      </c>
      <c r="P696" s="160">
        <v>0.90140845070422537</v>
      </c>
      <c r="Q696" s="157">
        <v>5</v>
      </c>
      <c r="R696" s="155">
        <v>50.8</v>
      </c>
      <c r="S696" s="157">
        <v>5.5</v>
      </c>
      <c r="T696" s="158">
        <v>10.5</v>
      </c>
      <c r="U696" s="161">
        <v>23.6</v>
      </c>
      <c r="V696" s="157">
        <v>6</v>
      </c>
      <c r="W696" s="155">
        <v>15</v>
      </c>
      <c r="X696" s="157">
        <v>4.75</v>
      </c>
      <c r="Y696" s="155">
        <v>1</v>
      </c>
      <c r="Z696" s="157">
        <v>4.5</v>
      </c>
      <c r="AA696" s="158">
        <v>15.25</v>
      </c>
      <c r="AB696" s="154">
        <v>39.81</v>
      </c>
      <c r="AC696" s="157">
        <v>10</v>
      </c>
      <c r="AD696" s="162">
        <v>10</v>
      </c>
      <c r="AE696" s="163">
        <v>12.65</v>
      </c>
      <c r="AF696" s="164">
        <v>12.65</v>
      </c>
      <c r="AG696" s="253">
        <v>109</v>
      </c>
      <c r="AH696" s="165">
        <v>6.2220000000000004</v>
      </c>
      <c r="AI696" s="164">
        <v>6.2220000000000004</v>
      </c>
      <c r="AJ696" s="254">
        <v>519</v>
      </c>
      <c r="AK696" s="166">
        <v>9.4359999999999999</v>
      </c>
    </row>
    <row r="697" spans="1:37" ht="16.5" customHeight="1" thickBot="1" x14ac:dyDescent="0.35">
      <c r="A697" s="190" t="s">
        <v>53</v>
      </c>
      <c r="B697" s="252">
        <v>22118048</v>
      </c>
      <c r="C697" s="230" t="s">
        <v>268</v>
      </c>
      <c r="D697" s="230" t="s">
        <v>619</v>
      </c>
      <c r="E697" s="155">
        <v>7</v>
      </c>
      <c r="F697" s="156">
        <v>13</v>
      </c>
      <c r="G697" s="157">
        <v>7</v>
      </c>
      <c r="H697" s="158">
        <v>7</v>
      </c>
      <c r="I697" s="155">
        <v>3.54</v>
      </c>
      <c r="J697" s="157">
        <v>16</v>
      </c>
      <c r="K697" s="155">
        <v>7.84</v>
      </c>
      <c r="L697" s="157">
        <v>10</v>
      </c>
      <c r="M697" s="158">
        <v>13</v>
      </c>
      <c r="N697" s="155">
        <v>35</v>
      </c>
      <c r="O697" s="159">
        <v>62</v>
      </c>
      <c r="P697" s="160">
        <v>0.56451612903225812</v>
      </c>
      <c r="Q697" s="157">
        <v>5.5</v>
      </c>
      <c r="R697" s="155">
        <v>30.9</v>
      </c>
      <c r="S697" s="157">
        <v>5</v>
      </c>
      <c r="T697" s="158">
        <v>10.5</v>
      </c>
      <c r="U697" s="161">
        <v>28</v>
      </c>
      <c r="V697" s="157">
        <v>4.75</v>
      </c>
      <c r="W697" s="155">
        <v>0</v>
      </c>
      <c r="X697" s="157">
        <v>2.5</v>
      </c>
      <c r="Y697" s="155">
        <v>6</v>
      </c>
      <c r="Z697" s="157">
        <v>2</v>
      </c>
      <c r="AA697" s="158">
        <v>9.25</v>
      </c>
      <c r="AB697" s="154">
        <v>62.45</v>
      </c>
      <c r="AC697" s="157">
        <v>4</v>
      </c>
      <c r="AD697" s="162">
        <v>4</v>
      </c>
      <c r="AE697" s="163">
        <v>8.75</v>
      </c>
      <c r="AF697" s="164">
        <v>8.75</v>
      </c>
      <c r="AG697" s="253">
        <v>520</v>
      </c>
      <c r="AH697" s="165">
        <v>4.444</v>
      </c>
      <c r="AI697" s="164">
        <v>4.444</v>
      </c>
      <c r="AJ697" s="254">
        <v>601</v>
      </c>
      <c r="AK697" s="166">
        <v>6.5969999999999995</v>
      </c>
    </row>
    <row r="698" spans="1:37" ht="16.5" customHeight="1" thickBot="1" x14ac:dyDescent="0.35">
      <c r="A698" s="190" t="s">
        <v>216</v>
      </c>
      <c r="B698" s="252">
        <v>22118061</v>
      </c>
      <c r="C698" s="228" t="s">
        <v>999</v>
      </c>
      <c r="D698" s="228" t="s">
        <v>89</v>
      </c>
      <c r="E698" s="155">
        <v>17</v>
      </c>
      <c r="F698" s="156">
        <v>18</v>
      </c>
      <c r="G698" s="157">
        <v>14</v>
      </c>
      <c r="H698" s="158">
        <v>14</v>
      </c>
      <c r="I698" s="155">
        <v>3.25</v>
      </c>
      <c r="J698" s="157">
        <v>16</v>
      </c>
      <c r="K698" s="155">
        <v>6.89</v>
      </c>
      <c r="L698" s="157">
        <v>11</v>
      </c>
      <c r="M698" s="158">
        <v>13.5</v>
      </c>
      <c r="N698" s="155">
        <v>46</v>
      </c>
      <c r="O698" s="159">
        <v>63</v>
      </c>
      <c r="P698" s="160">
        <v>0.73015873015873012</v>
      </c>
      <c r="Q698" s="157">
        <v>4</v>
      </c>
      <c r="R698" s="155">
        <v>35.700000000000003</v>
      </c>
      <c r="S698" s="157">
        <v>2</v>
      </c>
      <c r="T698" s="158">
        <v>6</v>
      </c>
      <c r="U698" s="161">
        <v>24.5</v>
      </c>
      <c r="V698" s="157">
        <v>5.5</v>
      </c>
      <c r="W698" s="155">
        <v>2</v>
      </c>
      <c r="X698" s="157">
        <v>3</v>
      </c>
      <c r="Y698" s="155">
        <v>10</v>
      </c>
      <c r="Z698" s="157">
        <v>0</v>
      </c>
      <c r="AA698" s="158">
        <v>8.5</v>
      </c>
      <c r="AB698" s="154" t="s">
        <v>215</v>
      </c>
      <c r="AC698" s="157" t="s">
        <v>215</v>
      </c>
      <c r="AD698" s="162" t="s">
        <v>215</v>
      </c>
      <c r="AE698" s="163">
        <v>10.5</v>
      </c>
      <c r="AF698" s="164">
        <v>10.5</v>
      </c>
      <c r="AG698" s="253">
        <v>378</v>
      </c>
      <c r="AH698" s="165">
        <v>4.8890000000000002</v>
      </c>
      <c r="AI698" s="164">
        <v>4.8890000000000002</v>
      </c>
      <c r="AJ698" s="254">
        <v>587</v>
      </c>
      <c r="AK698" s="166">
        <v>7.6944999999999997</v>
      </c>
    </row>
    <row r="699" spans="1:37" ht="16.5" customHeight="1" thickBot="1" x14ac:dyDescent="0.35">
      <c r="A699" s="190" t="s">
        <v>216</v>
      </c>
      <c r="B699" s="252">
        <v>22118189</v>
      </c>
      <c r="C699" s="228" t="s">
        <v>869</v>
      </c>
      <c r="D699" s="228" t="s">
        <v>870</v>
      </c>
      <c r="E699" s="155">
        <v>18</v>
      </c>
      <c r="F699" s="156">
        <v>18.5</v>
      </c>
      <c r="G699" s="157">
        <v>15</v>
      </c>
      <c r="H699" s="158">
        <v>15</v>
      </c>
      <c r="I699" s="155">
        <v>3.32</v>
      </c>
      <c r="J699" s="157">
        <v>15</v>
      </c>
      <c r="K699" s="155">
        <v>6.93</v>
      </c>
      <c r="L699" s="157">
        <v>10</v>
      </c>
      <c r="M699" s="158">
        <v>12.5</v>
      </c>
      <c r="N699" s="155">
        <v>58</v>
      </c>
      <c r="O699" s="159">
        <v>71</v>
      </c>
      <c r="P699" s="160">
        <v>0.81690140845070425</v>
      </c>
      <c r="Q699" s="157">
        <v>4.5</v>
      </c>
      <c r="R699" s="155">
        <v>36.5</v>
      </c>
      <c r="S699" s="157">
        <v>2</v>
      </c>
      <c r="T699" s="158">
        <v>6.5</v>
      </c>
      <c r="U699" s="161">
        <v>26.5</v>
      </c>
      <c r="V699" s="157">
        <v>4.5</v>
      </c>
      <c r="W699" s="155">
        <v>-24</v>
      </c>
      <c r="X699" s="157">
        <v>0</v>
      </c>
      <c r="Y699" s="155">
        <v>5</v>
      </c>
      <c r="Z699" s="157">
        <v>2.5</v>
      </c>
      <c r="AA699" s="158">
        <v>7</v>
      </c>
      <c r="AB699" s="154">
        <v>55.98</v>
      </c>
      <c r="AC699" s="157">
        <v>3</v>
      </c>
      <c r="AD699" s="162">
        <v>3</v>
      </c>
      <c r="AE699" s="163">
        <v>8.8000000000000007</v>
      </c>
      <c r="AF699" s="164">
        <v>8.8000000000000007</v>
      </c>
      <c r="AG699" s="253">
        <v>517</v>
      </c>
      <c r="AH699" s="165">
        <v>3.556</v>
      </c>
      <c r="AI699" s="164">
        <v>3.556</v>
      </c>
      <c r="AJ699" s="254">
        <v>609</v>
      </c>
      <c r="AK699" s="166">
        <v>6.1780000000000008</v>
      </c>
    </row>
    <row r="700" spans="1:37" ht="16.5" customHeight="1" thickBot="1" x14ac:dyDescent="0.35">
      <c r="A700" s="190" t="s">
        <v>216</v>
      </c>
      <c r="B700" s="252">
        <v>22118208</v>
      </c>
      <c r="C700" s="230" t="s">
        <v>1098</v>
      </c>
      <c r="D700" s="230" t="s">
        <v>86</v>
      </c>
      <c r="E700" s="155">
        <v>16</v>
      </c>
      <c r="F700" s="156">
        <v>17.5</v>
      </c>
      <c r="G700" s="157">
        <v>13</v>
      </c>
      <c r="H700" s="158">
        <v>13</v>
      </c>
      <c r="I700" s="155">
        <v>3.2</v>
      </c>
      <c r="J700" s="157">
        <v>17</v>
      </c>
      <c r="K700" s="155">
        <v>6.88</v>
      </c>
      <c r="L700" s="157">
        <v>11</v>
      </c>
      <c r="M700" s="158">
        <v>14</v>
      </c>
      <c r="N700" s="155">
        <v>58</v>
      </c>
      <c r="O700" s="159">
        <v>63</v>
      </c>
      <c r="P700" s="160">
        <v>0.92063492063492058</v>
      </c>
      <c r="Q700" s="157">
        <v>5</v>
      </c>
      <c r="R700" s="155">
        <v>54</v>
      </c>
      <c r="S700" s="157">
        <v>6.5</v>
      </c>
      <c r="T700" s="158">
        <v>11.5</v>
      </c>
      <c r="U700" s="161">
        <v>27.5</v>
      </c>
      <c r="V700" s="157">
        <v>4</v>
      </c>
      <c r="W700" s="155">
        <v>0</v>
      </c>
      <c r="X700" s="157">
        <v>2.5</v>
      </c>
      <c r="Y700" s="155">
        <v>6</v>
      </c>
      <c r="Z700" s="157">
        <v>2</v>
      </c>
      <c r="AA700" s="158">
        <v>8.5</v>
      </c>
      <c r="AB700" s="154">
        <v>44.94</v>
      </c>
      <c r="AC700" s="157">
        <v>8</v>
      </c>
      <c r="AD700" s="162">
        <v>8</v>
      </c>
      <c r="AE700" s="163">
        <v>11</v>
      </c>
      <c r="AF700" s="164">
        <v>11</v>
      </c>
      <c r="AG700" s="253">
        <v>318</v>
      </c>
      <c r="AH700" s="165">
        <v>10.667</v>
      </c>
      <c r="AI700" s="164">
        <v>10.667</v>
      </c>
      <c r="AJ700" s="254">
        <v>85</v>
      </c>
      <c r="AK700" s="166">
        <v>10.833500000000001</v>
      </c>
    </row>
    <row r="701" spans="1:37" ht="16.5" customHeight="1" thickBot="1" x14ac:dyDescent="0.35">
      <c r="A701" s="190" t="s">
        <v>216</v>
      </c>
      <c r="B701" s="252">
        <v>22118214</v>
      </c>
      <c r="C701" s="232" t="s">
        <v>979</v>
      </c>
      <c r="D701" s="232" t="s">
        <v>389</v>
      </c>
      <c r="E701" s="155">
        <v>19</v>
      </c>
      <c r="F701" s="156">
        <v>19</v>
      </c>
      <c r="G701" s="157">
        <v>16</v>
      </c>
      <c r="H701" s="158">
        <v>16</v>
      </c>
      <c r="I701" s="155">
        <v>2.84</v>
      </c>
      <c r="J701" s="157">
        <v>20</v>
      </c>
      <c r="K701" s="155">
        <v>6.05</v>
      </c>
      <c r="L701" s="157">
        <v>17</v>
      </c>
      <c r="M701" s="158">
        <v>18.5</v>
      </c>
      <c r="N701" s="155">
        <v>87</v>
      </c>
      <c r="O701" s="159">
        <v>60</v>
      </c>
      <c r="P701" s="160">
        <v>1.45</v>
      </c>
      <c r="Q701" s="157">
        <v>7.5</v>
      </c>
      <c r="R701" s="155">
        <v>59</v>
      </c>
      <c r="S701" s="157">
        <v>8</v>
      </c>
      <c r="T701" s="158">
        <v>15.5</v>
      </c>
      <c r="U701" s="161">
        <v>21.66</v>
      </c>
      <c r="V701" s="157">
        <v>7</v>
      </c>
      <c r="W701" s="155">
        <v>-15</v>
      </c>
      <c r="X701" s="157">
        <v>0.25</v>
      </c>
      <c r="Y701" s="155">
        <v>6</v>
      </c>
      <c r="Z701" s="157">
        <v>2</v>
      </c>
      <c r="AA701" s="158">
        <v>9.25</v>
      </c>
      <c r="AB701" s="154">
        <v>39.380000000000003</v>
      </c>
      <c r="AC701" s="157">
        <v>11</v>
      </c>
      <c r="AD701" s="162">
        <v>11</v>
      </c>
      <c r="AE701" s="163">
        <v>14.05</v>
      </c>
      <c r="AF701" s="164">
        <v>14.05</v>
      </c>
      <c r="AG701" s="253">
        <v>18</v>
      </c>
      <c r="AH701" s="165">
        <v>8.4440000000000008</v>
      </c>
      <c r="AI701" s="164">
        <v>8.4440000000000008</v>
      </c>
      <c r="AJ701" s="254">
        <v>274</v>
      </c>
      <c r="AK701" s="166">
        <v>11.247</v>
      </c>
    </row>
    <row r="702" spans="1:37" ht="16.5" customHeight="1" thickBot="1" x14ac:dyDescent="0.35">
      <c r="A702" s="190" t="s">
        <v>216</v>
      </c>
      <c r="B702" s="252">
        <v>22118263</v>
      </c>
      <c r="C702" s="248" t="s">
        <v>589</v>
      </c>
      <c r="D702" s="248" t="s">
        <v>70</v>
      </c>
      <c r="E702" s="155">
        <v>17</v>
      </c>
      <c r="F702" s="156">
        <v>18</v>
      </c>
      <c r="G702" s="157">
        <v>14</v>
      </c>
      <c r="H702" s="158">
        <v>14</v>
      </c>
      <c r="I702" s="155">
        <v>3.22</v>
      </c>
      <c r="J702" s="157">
        <v>17</v>
      </c>
      <c r="K702" s="155">
        <v>6.94</v>
      </c>
      <c r="L702" s="157">
        <v>10</v>
      </c>
      <c r="M702" s="158">
        <v>13.5</v>
      </c>
      <c r="N702" s="155">
        <v>58</v>
      </c>
      <c r="O702" s="159">
        <v>54</v>
      </c>
      <c r="P702" s="160">
        <v>1.0740740740740742</v>
      </c>
      <c r="Q702" s="157">
        <v>5.5</v>
      </c>
      <c r="R702" s="155">
        <v>49.9</v>
      </c>
      <c r="S702" s="157">
        <v>5.5</v>
      </c>
      <c r="T702" s="158">
        <v>11</v>
      </c>
      <c r="U702" s="161">
        <v>22.56</v>
      </c>
      <c r="V702" s="157">
        <v>6.5</v>
      </c>
      <c r="W702" s="155">
        <v>-4</v>
      </c>
      <c r="X702" s="157">
        <v>1.5</v>
      </c>
      <c r="Y702" s="155">
        <v>8</v>
      </c>
      <c r="Z702" s="157">
        <v>1</v>
      </c>
      <c r="AA702" s="158">
        <v>9</v>
      </c>
      <c r="AB702" s="154">
        <v>34.880000000000003</v>
      </c>
      <c r="AC702" s="157">
        <v>13</v>
      </c>
      <c r="AD702" s="162">
        <v>13</v>
      </c>
      <c r="AE702" s="163">
        <v>12.1</v>
      </c>
      <c r="AF702" s="164">
        <v>12.1</v>
      </c>
      <c r="AG702" s="253">
        <v>181</v>
      </c>
      <c r="AH702" s="165">
        <v>7.556</v>
      </c>
      <c r="AI702" s="164">
        <v>7.556</v>
      </c>
      <c r="AJ702" s="254">
        <v>384</v>
      </c>
      <c r="AK702" s="166">
        <v>9.8279999999999994</v>
      </c>
    </row>
    <row r="703" spans="1:37" ht="16.5" customHeight="1" thickBot="1" x14ac:dyDescent="0.35">
      <c r="A703" s="190" t="s">
        <v>216</v>
      </c>
      <c r="B703" s="252">
        <v>22118437</v>
      </c>
      <c r="C703" s="232" t="s">
        <v>940</v>
      </c>
      <c r="D703" s="232" t="s">
        <v>941</v>
      </c>
      <c r="E703" s="155">
        <v>12</v>
      </c>
      <c r="F703" s="156">
        <v>15.5</v>
      </c>
      <c r="G703" s="157">
        <v>9</v>
      </c>
      <c r="H703" s="158">
        <v>9</v>
      </c>
      <c r="I703" s="155">
        <v>3.04</v>
      </c>
      <c r="J703" s="157">
        <v>20</v>
      </c>
      <c r="K703" s="155">
        <v>6.58</v>
      </c>
      <c r="L703" s="157">
        <v>13</v>
      </c>
      <c r="M703" s="158">
        <v>16.5</v>
      </c>
      <c r="N703" s="155">
        <v>65</v>
      </c>
      <c r="O703" s="159">
        <v>104</v>
      </c>
      <c r="P703" s="160">
        <v>0.625</v>
      </c>
      <c r="Q703" s="157">
        <v>3.5</v>
      </c>
      <c r="R703" s="155">
        <v>44.6</v>
      </c>
      <c r="S703" s="157">
        <v>4</v>
      </c>
      <c r="T703" s="158">
        <v>7.5</v>
      </c>
      <c r="U703" s="161">
        <v>24.25</v>
      </c>
      <c r="V703" s="157">
        <v>5.75</v>
      </c>
      <c r="W703" s="155">
        <v>-5</v>
      </c>
      <c r="X703" s="157">
        <v>1.5</v>
      </c>
      <c r="Y703" s="155">
        <v>0</v>
      </c>
      <c r="Z703" s="157">
        <v>5</v>
      </c>
      <c r="AA703" s="158">
        <v>12.25</v>
      </c>
      <c r="AB703" s="154">
        <v>41.73</v>
      </c>
      <c r="AC703" s="157">
        <v>9</v>
      </c>
      <c r="AD703" s="162">
        <v>9</v>
      </c>
      <c r="AE703" s="163">
        <v>10.85</v>
      </c>
      <c r="AF703" s="164">
        <v>10.85</v>
      </c>
      <c r="AG703" s="253">
        <v>336</v>
      </c>
      <c r="AH703" s="165">
        <v>6.2220000000000004</v>
      </c>
      <c r="AI703" s="164">
        <v>6.2220000000000004</v>
      </c>
      <c r="AJ703" s="254">
        <v>519</v>
      </c>
      <c r="AK703" s="166">
        <v>8.5359999999999996</v>
      </c>
    </row>
    <row r="704" spans="1:37" ht="16.5" customHeight="1" thickBot="1" x14ac:dyDescent="0.35">
      <c r="A704" s="190" t="s">
        <v>216</v>
      </c>
      <c r="B704" s="252">
        <v>22118439</v>
      </c>
      <c r="C704" s="229" t="s">
        <v>1191</v>
      </c>
      <c r="D704" s="229" t="s">
        <v>121</v>
      </c>
      <c r="E704" s="155" t="s">
        <v>157</v>
      </c>
      <c r="F704" s="156" t="s">
        <v>157</v>
      </c>
      <c r="G704" s="157">
        <v>0</v>
      </c>
      <c r="H704" s="158">
        <v>0</v>
      </c>
      <c r="I704" s="155" t="s">
        <v>157</v>
      </c>
      <c r="J704" s="157">
        <v>0</v>
      </c>
      <c r="K704" s="155" t="s">
        <v>157</v>
      </c>
      <c r="L704" s="157">
        <v>0</v>
      </c>
      <c r="M704" s="158">
        <v>0</v>
      </c>
      <c r="N704" s="155" t="s">
        <v>157</v>
      </c>
      <c r="O704" s="159" t="s">
        <v>157</v>
      </c>
      <c r="P704" s="160" t="s">
        <v>480</v>
      </c>
      <c r="Q704" s="157">
        <v>0</v>
      </c>
      <c r="R704" s="155" t="s">
        <v>157</v>
      </c>
      <c r="S704" s="157">
        <v>0</v>
      </c>
      <c r="T704" s="158">
        <v>0</v>
      </c>
      <c r="U704" s="161" t="s">
        <v>157</v>
      </c>
      <c r="V704" s="157">
        <v>0</v>
      </c>
      <c r="W704" s="155" t="s">
        <v>157</v>
      </c>
      <c r="X704" s="157">
        <v>0</v>
      </c>
      <c r="Y704" s="155" t="s">
        <v>157</v>
      </c>
      <c r="Z704" s="157">
        <v>0</v>
      </c>
      <c r="AA704" s="158">
        <v>0</v>
      </c>
      <c r="AB704" s="154" t="s">
        <v>157</v>
      </c>
      <c r="AC704" s="157">
        <v>0</v>
      </c>
      <c r="AD704" s="162">
        <v>0</v>
      </c>
      <c r="AE704" s="163">
        <v>0</v>
      </c>
      <c r="AF704" s="164">
        <v>0</v>
      </c>
      <c r="AG704" s="253">
        <v>621</v>
      </c>
      <c r="AH704" s="165" t="s">
        <v>157</v>
      </c>
      <c r="AI704" s="164" t="s">
        <v>157</v>
      </c>
      <c r="AJ704" s="254">
        <v>599</v>
      </c>
      <c r="AK704" s="166" t="s">
        <v>481</v>
      </c>
    </row>
    <row r="705" spans="1:37" ht="16.5" customHeight="1" thickBot="1" x14ac:dyDescent="0.35">
      <c r="A705" s="190" t="s">
        <v>216</v>
      </c>
      <c r="B705" s="252">
        <v>22118447</v>
      </c>
      <c r="C705" s="228" t="s">
        <v>36</v>
      </c>
      <c r="D705" s="228" t="s">
        <v>104</v>
      </c>
      <c r="E705" s="155">
        <v>16</v>
      </c>
      <c r="F705" s="156">
        <v>17.5</v>
      </c>
      <c r="G705" s="157">
        <v>13</v>
      </c>
      <c r="H705" s="158">
        <v>13</v>
      </c>
      <c r="I705" s="155">
        <v>3.11</v>
      </c>
      <c r="J705" s="157">
        <v>18</v>
      </c>
      <c r="K705" s="155">
        <v>6.88</v>
      </c>
      <c r="L705" s="157">
        <v>11</v>
      </c>
      <c r="M705" s="158">
        <v>14.5</v>
      </c>
      <c r="N705" s="155">
        <v>52</v>
      </c>
      <c r="O705" s="159">
        <v>60</v>
      </c>
      <c r="P705" s="160">
        <v>0.8666666666666667</v>
      </c>
      <c r="Q705" s="157">
        <v>4.5</v>
      </c>
      <c r="R705" s="155">
        <v>49.7</v>
      </c>
      <c r="S705" s="157">
        <v>5.5</v>
      </c>
      <c r="T705" s="158">
        <v>10</v>
      </c>
      <c r="U705" s="161">
        <v>24.7</v>
      </c>
      <c r="V705" s="157">
        <v>5.5</v>
      </c>
      <c r="W705" s="155">
        <v>0</v>
      </c>
      <c r="X705" s="157">
        <v>2.5</v>
      </c>
      <c r="Y705" s="155">
        <v>7</v>
      </c>
      <c r="Z705" s="157">
        <v>1.5</v>
      </c>
      <c r="AA705" s="158">
        <v>9.5</v>
      </c>
      <c r="AB705" s="154">
        <v>38.659999999999997</v>
      </c>
      <c r="AC705" s="157">
        <v>11</v>
      </c>
      <c r="AD705" s="162">
        <v>11</v>
      </c>
      <c r="AE705" s="163">
        <v>11.6</v>
      </c>
      <c r="AF705" s="164">
        <v>11.6</v>
      </c>
      <c r="AG705" s="253">
        <v>246</v>
      </c>
      <c r="AH705" s="165">
        <v>8.4440000000000008</v>
      </c>
      <c r="AI705" s="164">
        <v>8.4440000000000008</v>
      </c>
      <c r="AJ705" s="254">
        <v>274</v>
      </c>
      <c r="AK705" s="166">
        <v>10.022</v>
      </c>
    </row>
    <row r="706" spans="1:37" ht="16.5" customHeight="1" thickBot="1" x14ac:dyDescent="0.35">
      <c r="A706" s="190" t="s">
        <v>216</v>
      </c>
      <c r="B706" s="252">
        <v>22118566</v>
      </c>
      <c r="C706" s="231" t="s">
        <v>873</v>
      </c>
      <c r="D706" s="231" t="s">
        <v>874</v>
      </c>
      <c r="E706" s="155">
        <v>15</v>
      </c>
      <c r="F706" s="156">
        <v>17</v>
      </c>
      <c r="G706" s="157">
        <v>12</v>
      </c>
      <c r="H706" s="158">
        <v>12</v>
      </c>
      <c r="I706" s="155">
        <v>3.3</v>
      </c>
      <c r="J706" s="157">
        <v>15</v>
      </c>
      <c r="K706" s="155">
        <v>6.85</v>
      </c>
      <c r="L706" s="157">
        <v>11</v>
      </c>
      <c r="M706" s="158">
        <v>13</v>
      </c>
      <c r="N706" s="155">
        <v>70</v>
      </c>
      <c r="O706" s="159">
        <v>77</v>
      </c>
      <c r="P706" s="160">
        <v>0.90909090909090906</v>
      </c>
      <c r="Q706" s="157">
        <v>5</v>
      </c>
      <c r="R706" s="155">
        <v>43.4</v>
      </c>
      <c r="S706" s="157">
        <v>4</v>
      </c>
      <c r="T706" s="158">
        <v>9</v>
      </c>
      <c r="U706" s="161">
        <v>23.52</v>
      </c>
      <c r="V706" s="157">
        <v>6</v>
      </c>
      <c r="W706" s="155">
        <v>-11</v>
      </c>
      <c r="X706" s="157">
        <v>0.75</v>
      </c>
      <c r="Y706" s="155">
        <v>10</v>
      </c>
      <c r="Z706" s="157">
        <v>0</v>
      </c>
      <c r="AA706" s="158">
        <v>6.75</v>
      </c>
      <c r="AB706" s="154">
        <v>49.35</v>
      </c>
      <c r="AC706" s="157">
        <v>6</v>
      </c>
      <c r="AD706" s="162">
        <v>6</v>
      </c>
      <c r="AE706" s="163">
        <v>9.35</v>
      </c>
      <c r="AF706" s="164">
        <v>9.35</v>
      </c>
      <c r="AG706" s="253">
        <v>488</v>
      </c>
      <c r="AH706" s="165">
        <v>4.8890000000000002</v>
      </c>
      <c r="AI706" s="164">
        <v>4.8890000000000002</v>
      </c>
      <c r="AJ706" s="254">
        <v>587</v>
      </c>
      <c r="AK706" s="166">
        <v>7.1195000000000004</v>
      </c>
    </row>
    <row r="707" spans="1:37" ht="16.5" customHeight="1" thickBot="1" x14ac:dyDescent="0.35">
      <c r="A707" s="190" t="s">
        <v>53</v>
      </c>
      <c r="B707" s="252">
        <v>22118571</v>
      </c>
      <c r="C707" s="231" t="s">
        <v>1029</v>
      </c>
      <c r="D707" s="231" t="s">
        <v>1030</v>
      </c>
      <c r="E707" s="155">
        <v>10</v>
      </c>
      <c r="F707" s="156">
        <v>14.5</v>
      </c>
      <c r="G707" s="157">
        <v>10</v>
      </c>
      <c r="H707" s="158">
        <v>10</v>
      </c>
      <c r="I707" s="155">
        <v>3.67</v>
      </c>
      <c r="J707" s="157">
        <v>14</v>
      </c>
      <c r="K707" s="155">
        <v>7.98</v>
      </c>
      <c r="L707" s="157">
        <v>9</v>
      </c>
      <c r="M707" s="158">
        <v>11.5</v>
      </c>
      <c r="N707" s="155">
        <v>39.5</v>
      </c>
      <c r="O707" s="159">
        <v>70</v>
      </c>
      <c r="P707" s="160">
        <v>0.56428571428571428</v>
      </c>
      <c r="Q707" s="157">
        <v>5.5</v>
      </c>
      <c r="R707" s="155">
        <v>24.8</v>
      </c>
      <c r="S707" s="157">
        <v>3.5</v>
      </c>
      <c r="T707" s="158">
        <v>9</v>
      </c>
      <c r="U707" s="161">
        <v>27.35</v>
      </c>
      <c r="V707" s="157">
        <v>5.25</v>
      </c>
      <c r="W707" s="155">
        <v>0</v>
      </c>
      <c r="X707" s="157">
        <v>2.5</v>
      </c>
      <c r="Y707" s="155">
        <v>6</v>
      </c>
      <c r="Z707" s="157">
        <v>2</v>
      </c>
      <c r="AA707" s="158">
        <v>9.75</v>
      </c>
      <c r="AB707" s="154">
        <v>57.94</v>
      </c>
      <c r="AC707" s="157">
        <v>5</v>
      </c>
      <c r="AD707" s="162">
        <v>5</v>
      </c>
      <c r="AE707" s="163">
        <v>9.0500000000000007</v>
      </c>
      <c r="AF707" s="164">
        <v>9.0500000000000007</v>
      </c>
      <c r="AG707" s="253">
        <v>508</v>
      </c>
      <c r="AH707" s="165">
        <v>3.556</v>
      </c>
      <c r="AI707" s="164">
        <v>3.556</v>
      </c>
      <c r="AJ707" s="254">
        <v>609</v>
      </c>
      <c r="AK707" s="166">
        <v>6.3030000000000008</v>
      </c>
    </row>
    <row r="708" spans="1:37" ht="16.5" customHeight="1" thickBot="1" x14ac:dyDescent="0.35">
      <c r="A708" s="190" t="s">
        <v>53</v>
      </c>
      <c r="B708" s="252">
        <v>22118732</v>
      </c>
      <c r="C708" s="229" t="s">
        <v>934</v>
      </c>
      <c r="D708" s="229" t="s">
        <v>180</v>
      </c>
      <c r="E708" s="155">
        <v>14</v>
      </c>
      <c r="F708" s="156">
        <v>16.5</v>
      </c>
      <c r="G708" s="157">
        <v>14</v>
      </c>
      <c r="H708" s="158">
        <v>14</v>
      </c>
      <c r="I708" s="155">
        <v>3.41</v>
      </c>
      <c r="J708" s="157">
        <v>18</v>
      </c>
      <c r="K708" s="155">
        <v>7.28</v>
      </c>
      <c r="L708" s="157">
        <v>14</v>
      </c>
      <c r="M708" s="158">
        <v>16</v>
      </c>
      <c r="N708" s="155">
        <v>47</v>
      </c>
      <c r="O708" s="159">
        <v>72</v>
      </c>
      <c r="P708" s="160">
        <v>0.65277777777777779</v>
      </c>
      <c r="Q708" s="157">
        <v>6</v>
      </c>
      <c r="R708" s="155">
        <v>33.4</v>
      </c>
      <c r="S708" s="157">
        <v>5.5</v>
      </c>
      <c r="T708" s="158">
        <v>11.5</v>
      </c>
      <c r="U708" s="161">
        <v>26.1</v>
      </c>
      <c r="V708" s="157">
        <v>5.75</v>
      </c>
      <c r="W708" s="155">
        <v>-3</v>
      </c>
      <c r="X708" s="157">
        <v>1.75</v>
      </c>
      <c r="Y708" s="155">
        <v>3</v>
      </c>
      <c r="Z708" s="157">
        <v>3.5</v>
      </c>
      <c r="AA708" s="158">
        <v>11</v>
      </c>
      <c r="AB708" s="154">
        <v>52.72</v>
      </c>
      <c r="AC708" s="157">
        <v>7</v>
      </c>
      <c r="AD708" s="162">
        <v>7</v>
      </c>
      <c r="AE708" s="163">
        <v>11.9</v>
      </c>
      <c r="AF708" s="164">
        <v>11.9</v>
      </c>
      <c r="AG708" s="253">
        <v>206</v>
      </c>
      <c r="AH708" s="165">
        <v>12.444000000000001</v>
      </c>
      <c r="AI708" s="164">
        <v>12.444000000000001</v>
      </c>
      <c r="AJ708" s="254">
        <v>22</v>
      </c>
      <c r="AK708" s="166">
        <v>12.172000000000001</v>
      </c>
    </row>
    <row r="709" spans="1:37" ht="16.5" customHeight="1" thickBot="1" x14ac:dyDescent="0.35">
      <c r="A709" s="190" t="s">
        <v>53</v>
      </c>
      <c r="B709" s="252">
        <v>22118802</v>
      </c>
      <c r="C709" s="229" t="s">
        <v>539</v>
      </c>
      <c r="D709" s="229" t="s">
        <v>1203</v>
      </c>
      <c r="E709" s="155">
        <v>11</v>
      </c>
      <c r="F709" s="156">
        <v>15</v>
      </c>
      <c r="G709" s="157">
        <v>11</v>
      </c>
      <c r="H709" s="158">
        <v>11</v>
      </c>
      <c r="I709" s="155">
        <v>3.75</v>
      </c>
      <c r="J709" s="157">
        <v>12</v>
      </c>
      <c r="K709" s="155">
        <v>8.52</v>
      </c>
      <c r="L709" s="157">
        <v>5</v>
      </c>
      <c r="M709" s="158">
        <v>8.5</v>
      </c>
      <c r="N709" s="155">
        <v>29</v>
      </c>
      <c r="O709" s="159">
        <v>52</v>
      </c>
      <c r="P709" s="160">
        <v>0.55769230769230771</v>
      </c>
      <c r="Q709" s="157">
        <v>5.5</v>
      </c>
      <c r="R709" s="155">
        <v>30.5</v>
      </c>
      <c r="S709" s="157">
        <v>5</v>
      </c>
      <c r="T709" s="158">
        <v>10.5</v>
      </c>
      <c r="U709" s="161">
        <v>24.9</v>
      </c>
      <c r="V709" s="157">
        <v>6.5</v>
      </c>
      <c r="W709" s="155">
        <v>0</v>
      </c>
      <c r="X709" s="157">
        <v>2.5</v>
      </c>
      <c r="Y709" s="155">
        <v>8</v>
      </c>
      <c r="Z709" s="157">
        <v>1</v>
      </c>
      <c r="AA709" s="158">
        <v>10</v>
      </c>
      <c r="AB709" s="154">
        <v>55.56</v>
      </c>
      <c r="AC709" s="157">
        <v>6</v>
      </c>
      <c r="AD709" s="162">
        <v>6</v>
      </c>
      <c r="AE709" s="163">
        <v>9.1999999999999993</v>
      </c>
      <c r="AF709" s="164">
        <v>9.1999999999999993</v>
      </c>
      <c r="AG709" s="253">
        <v>501</v>
      </c>
      <c r="AH709" s="165">
        <v>7.556</v>
      </c>
      <c r="AI709" s="164">
        <v>7.556</v>
      </c>
      <c r="AJ709" s="254">
        <v>384</v>
      </c>
      <c r="AK709" s="166">
        <v>8.3780000000000001</v>
      </c>
    </row>
    <row r="710" spans="1:37" ht="16.5" customHeight="1" thickBot="1" x14ac:dyDescent="0.35">
      <c r="A710" s="190" t="s">
        <v>53</v>
      </c>
      <c r="B710" s="252">
        <v>22118865</v>
      </c>
      <c r="C710" s="232" t="s">
        <v>585</v>
      </c>
      <c r="D710" s="232" t="s">
        <v>586</v>
      </c>
      <c r="E710" s="155">
        <v>11</v>
      </c>
      <c r="F710" s="156">
        <v>15</v>
      </c>
      <c r="G710" s="157">
        <v>11</v>
      </c>
      <c r="H710" s="158">
        <v>11</v>
      </c>
      <c r="I710" s="155">
        <v>3.34</v>
      </c>
      <c r="J710" s="157">
        <v>19</v>
      </c>
      <c r="K710" s="155">
        <v>7.23</v>
      </c>
      <c r="L710" s="157">
        <v>14</v>
      </c>
      <c r="M710" s="158">
        <v>16.5</v>
      </c>
      <c r="N710" s="155">
        <v>34</v>
      </c>
      <c r="O710" s="159">
        <v>60</v>
      </c>
      <c r="P710" s="160">
        <v>0.56666666666666665</v>
      </c>
      <c r="Q710" s="157">
        <v>5.5</v>
      </c>
      <c r="R710" s="155">
        <v>40.200000000000003</v>
      </c>
      <c r="S710" s="157">
        <v>7.5</v>
      </c>
      <c r="T710" s="158">
        <v>13</v>
      </c>
      <c r="U710" s="161">
        <v>23.5</v>
      </c>
      <c r="V710" s="157">
        <v>7</v>
      </c>
      <c r="W710" s="155">
        <v>5</v>
      </c>
      <c r="X710" s="157">
        <v>3.5</v>
      </c>
      <c r="Y710" s="155">
        <v>3</v>
      </c>
      <c r="Z710" s="157">
        <v>3.5</v>
      </c>
      <c r="AA710" s="158">
        <v>14</v>
      </c>
      <c r="AB710" s="154">
        <v>44.06</v>
      </c>
      <c r="AC710" s="157">
        <v>11</v>
      </c>
      <c r="AD710" s="162">
        <v>11</v>
      </c>
      <c r="AE710" s="163">
        <v>13.1</v>
      </c>
      <c r="AF710" s="164">
        <v>13.1</v>
      </c>
      <c r="AG710" s="253">
        <v>68</v>
      </c>
      <c r="AH710" s="165">
        <v>7.556</v>
      </c>
      <c r="AI710" s="164">
        <v>7.556</v>
      </c>
      <c r="AJ710" s="254">
        <v>384</v>
      </c>
      <c r="AK710" s="166">
        <v>10.327999999999999</v>
      </c>
    </row>
    <row r="711" spans="1:37" ht="16.5" customHeight="1" thickBot="1" x14ac:dyDescent="0.35">
      <c r="A711" s="190" t="s">
        <v>216</v>
      </c>
      <c r="B711" s="252">
        <v>22118866</v>
      </c>
      <c r="C711" s="231" t="s">
        <v>982</v>
      </c>
      <c r="D711" s="231" t="s">
        <v>68</v>
      </c>
      <c r="E711" s="155" t="s">
        <v>157</v>
      </c>
      <c r="F711" s="156" t="s">
        <v>157</v>
      </c>
      <c r="G711" s="157">
        <v>0</v>
      </c>
      <c r="H711" s="158">
        <v>0</v>
      </c>
      <c r="I711" s="155" t="s">
        <v>157</v>
      </c>
      <c r="J711" s="157">
        <v>0</v>
      </c>
      <c r="K711" s="155" t="s">
        <v>157</v>
      </c>
      <c r="L711" s="157">
        <v>0</v>
      </c>
      <c r="M711" s="158">
        <v>0</v>
      </c>
      <c r="N711" s="155" t="s">
        <v>157</v>
      </c>
      <c r="O711" s="159" t="s">
        <v>157</v>
      </c>
      <c r="P711" s="160" t="s">
        <v>480</v>
      </c>
      <c r="Q711" s="157">
        <v>0</v>
      </c>
      <c r="R711" s="155" t="s">
        <v>157</v>
      </c>
      <c r="S711" s="157">
        <v>0</v>
      </c>
      <c r="T711" s="158">
        <v>0</v>
      </c>
      <c r="U711" s="161" t="s">
        <v>157</v>
      </c>
      <c r="V711" s="157">
        <v>0</v>
      </c>
      <c r="W711" s="155" t="s">
        <v>157</v>
      </c>
      <c r="X711" s="157">
        <v>0</v>
      </c>
      <c r="Y711" s="155" t="s">
        <v>157</v>
      </c>
      <c r="Z711" s="157">
        <v>0</v>
      </c>
      <c r="AA711" s="158">
        <v>0</v>
      </c>
      <c r="AB711" s="154" t="s">
        <v>157</v>
      </c>
      <c r="AC711" s="157">
        <v>0</v>
      </c>
      <c r="AD711" s="162">
        <v>0</v>
      </c>
      <c r="AE711" s="163">
        <v>0</v>
      </c>
      <c r="AF711" s="164">
        <v>0</v>
      </c>
      <c r="AG711" s="253">
        <v>621</v>
      </c>
      <c r="AH711" s="165" t="s">
        <v>157</v>
      </c>
      <c r="AI711" s="164" t="s">
        <v>157</v>
      </c>
      <c r="AJ711" s="254">
        <v>599</v>
      </c>
      <c r="AK711" s="166" t="s">
        <v>481</v>
      </c>
    </row>
    <row r="712" spans="1:37" ht="16.5" customHeight="1" thickBot="1" x14ac:dyDescent="0.35">
      <c r="A712" s="190" t="s">
        <v>53</v>
      </c>
      <c r="B712" s="252">
        <v>22119193</v>
      </c>
      <c r="C712" s="233" t="s">
        <v>687</v>
      </c>
      <c r="D712" s="233" t="s">
        <v>317</v>
      </c>
      <c r="E712" s="155" t="s">
        <v>157</v>
      </c>
      <c r="F712" s="156" t="s">
        <v>157</v>
      </c>
      <c r="G712" s="157">
        <v>0</v>
      </c>
      <c r="H712" s="158">
        <v>0</v>
      </c>
      <c r="I712" s="155" t="s">
        <v>157</v>
      </c>
      <c r="J712" s="157">
        <v>0</v>
      </c>
      <c r="K712" s="155" t="s">
        <v>157</v>
      </c>
      <c r="L712" s="157">
        <v>0</v>
      </c>
      <c r="M712" s="158">
        <v>0</v>
      </c>
      <c r="N712" s="155" t="s">
        <v>157</v>
      </c>
      <c r="O712" s="159" t="s">
        <v>157</v>
      </c>
      <c r="P712" s="160" t="s">
        <v>480</v>
      </c>
      <c r="Q712" s="157">
        <v>0</v>
      </c>
      <c r="R712" s="155" t="s">
        <v>157</v>
      </c>
      <c r="S712" s="157">
        <v>0</v>
      </c>
      <c r="T712" s="158">
        <v>0</v>
      </c>
      <c r="U712" s="161" t="s">
        <v>157</v>
      </c>
      <c r="V712" s="157">
        <v>0</v>
      </c>
      <c r="W712" s="155" t="s">
        <v>157</v>
      </c>
      <c r="X712" s="157">
        <v>0</v>
      </c>
      <c r="Y712" s="155" t="s">
        <v>157</v>
      </c>
      <c r="Z712" s="157">
        <v>0</v>
      </c>
      <c r="AA712" s="158">
        <v>0</v>
      </c>
      <c r="AB712" s="154" t="s">
        <v>157</v>
      </c>
      <c r="AC712" s="157">
        <v>0</v>
      </c>
      <c r="AD712" s="162">
        <v>0</v>
      </c>
      <c r="AE712" s="163">
        <v>0</v>
      </c>
      <c r="AF712" s="164">
        <v>0</v>
      </c>
      <c r="AG712" s="253">
        <v>621</v>
      </c>
      <c r="AH712" s="165" t="s">
        <v>157</v>
      </c>
      <c r="AI712" s="164" t="s">
        <v>157</v>
      </c>
      <c r="AJ712" s="254">
        <v>599</v>
      </c>
      <c r="AK712" s="166" t="s">
        <v>481</v>
      </c>
    </row>
    <row r="713" spans="1:37" ht="16.5" customHeight="1" thickBot="1" x14ac:dyDescent="0.35">
      <c r="A713" s="190" t="s">
        <v>216</v>
      </c>
      <c r="B713" s="252">
        <v>22119455</v>
      </c>
      <c r="C713" s="230" t="s">
        <v>508</v>
      </c>
      <c r="D713" s="230" t="s">
        <v>509</v>
      </c>
      <c r="E713" s="155">
        <v>13</v>
      </c>
      <c r="F713" s="156">
        <v>16</v>
      </c>
      <c r="G713" s="157">
        <v>10</v>
      </c>
      <c r="H713" s="158">
        <v>10</v>
      </c>
      <c r="I713" s="155">
        <v>3.27</v>
      </c>
      <c r="J713" s="157">
        <v>16</v>
      </c>
      <c r="K713" s="155">
        <v>7.18</v>
      </c>
      <c r="L713" s="157">
        <v>8</v>
      </c>
      <c r="M713" s="158">
        <v>12</v>
      </c>
      <c r="N713" s="155">
        <v>58</v>
      </c>
      <c r="O713" s="159">
        <v>75</v>
      </c>
      <c r="P713" s="160">
        <v>0.77333333333333332</v>
      </c>
      <c r="Q713" s="157">
        <v>4</v>
      </c>
      <c r="R713" s="155">
        <v>47</v>
      </c>
      <c r="S713" s="157">
        <v>5</v>
      </c>
      <c r="T713" s="158">
        <v>9</v>
      </c>
      <c r="U713" s="161">
        <v>27.3</v>
      </c>
      <c r="V713" s="157">
        <v>4.25</v>
      </c>
      <c r="W713" s="155">
        <v>4</v>
      </c>
      <c r="X713" s="157">
        <v>3.25</v>
      </c>
      <c r="Y713" s="155">
        <v>5</v>
      </c>
      <c r="Z713" s="157">
        <v>2.5</v>
      </c>
      <c r="AA713" s="158">
        <v>10</v>
      </c>
      <c r="AB713" s="154">
        <v>54.44</v>
      </c>
      <c r="AC713" s="157">
        <v>3</v>
      </c>
      <c r="AD713" s="162">
        <v>3</v>
      </c>
      <c r="AE713" s="163">
        <v>8.8000000000000007</v>
      </c>
      <c r="AF713" s="164">
        <v>8.8000000000000007</v>
      </c>
      <c r="AG713" s="253">
        <v>517</v>
      </c>
      <c r="AH713" s="165">
        <v>6.2220000000000004</v>
      </c>
      <c r="AI713" s="164">
        <v>6.2220000000000004</v>
      </c>
      <c r="AJ713" s="254">
        <v>519</v>
      </c>
      <c r="AK713" s="166">
        <v>7.511000000000001</v>
      </c>
    </row>
    <row r="714" spans="1:37" ht="16.5" customHeight="1" thickBot="1" x14ac:dyDescent="0.35">
      <c r="A714" s="190" t="s">
        <v>216</v>
      </c>
      <c r="B714" s="252">
        <v>22119492</v>
      </c>
      <c r="C714" s="228" t="s">
        <v>882</v>
      </c>
      <c r="D714" s="228" t="s">
        <v>107</v>
      </c>
      <c r="E714" s="155">
        <v>14</v>
      </c>
      <c r="F714" s="156">
        <v>16.5</v>
      </c>
      <c r="G714" s="157">
        <v>11</v>
      </c>
      <c r="H714" s="158">
        <v>11</v>
      </c>
      <c r="I714" s="155">
        <v>3.14</v>
      </c>
      <c r="J714" s="157">
        <v>18</v>
      </c>
      <c r="K714" s="155">
        <v>6.99</v>
      </c>
      <c r="L714" s="157">
        <v>10</v>
      </c>
      <c r="M714" s="158">
        <v>14</v>
      </c>
      <c r="N714" s="155">
        <v>55</v>
      </c>
      <c r="O714" s="159">
        <v>58</v>
      </c>
      <c r="P714" s="160">
        <v>0.94827586206896552</v>
      </c>
      <c r="Q714" s="157">
        <v>5</v>
      </c>
      <c r="R714" s="155">
        <v>38</v>
      </c>
      <c r="S714" s="157">
        <v>2.5</v>
      </c>
      <c r="T714" s="158">
        <v>7.5</v>
      </c>
      <c r="U714" s="161">
        <v>25.17</v>
      </c>
      <c r="V714" s="157">
        <v>5.25</v>
      </c>
      <c r="W714" s="155">
        <v>-25</v>
      </c>
      <c r="X714" s="157">
        <v>0</v>
      </c>
      <c r="Y714" s="155">
        <v>10</v>
      </c>
      <c r="Z714" s="157">
        <v>0</v>
      </c>
      <c r="AA714" s="158">
        <v>5.25</v>
      </c>
      <c r="AB714" s="154" t="s">
        <v>157</v>
      </c>
      <c r="AC714" s="157">
        <v>0</v>
      </c>
      <c r="AD714" s="162">
        <v>0</v>
      </c>
      <c r="AE714" s="163">
        <v>7.55</v>
      </c>
      <c r="AF714" s="164">
        <v>7.55</v>
      </c>
      <c r="AG714" s="253">
        <v>571</v>
      </c>
      <c r="AH714" s="165">
        <v>8</v>
      </c>
      <c r="AI714" s="164">
        <v>8</v>
      </c>
      <c r="AJ714" s="254">
        <v>331</v>
      </c>
      <c r="AK714" s="166">
        <v>7.7750000000000004</v>
      </c>
    </row>
    <row r="715" spans="1:37" ht="16.5" customHeight="1" thickBot="1" x14ac:dyDescent="0.35">
      <c r="A715" s="190" t="s">
        <v>216</v>
      </c>
      <c r="B715" s="252">
        <v>22119519</v>
      </c>
      <c r="C715" s="234" t="s">
        <v>678</v>
      </c>
      <c r="D715" s="234" t="s">
        <v>75</v>
      </c>
      <c r="E715" s="155">
        <v>14</v>
      </c>
      <c r="F715" s="156">
        <v>16.5</v>
      </c>
      <c r="G715" s="157">
        <v>11</v>
      </c>
      <c r="H715" s="158">
        <v>11</v>
      </c>
      <c r="I715" s="155">
        <v>3.35</v>
      </c>
      <c r="J715" s="157">
        <v>14</v>
      </c>
      <c r="K715" s="155">
        <v>7.24</v>
      </c>
      <c r="L715" s="157">
        <v>8</v>
      </c>
      <c r="M715" s="158">
        <v>11</v>
      </c>
      <c r="N715" s="155">
        <v>45</v>
      </c>
      <c r="O715" s="159">
        <v>79</v>
      </c>
      <c r="P715" s="160">
        <v>0.569620253164557</v>
      </c>
      <c r="Q715" s="157">
        <v>3</v>
      </c>
      <c r="R715" s="155">
        <v>34.4</v>
      </c>
      <c r="S715" s="157">
        <v>1.5</v>
      </c>
      <c r="T715" s="158">
        <v>4.5</v>
      </c>
      <c r="U715" s="161" t="s">
        <v>157</v>
      </c>
      <c r="V715" s="157">
        <v>0</v>
      </c>
      <c r="W715" s="155">
        <v>0</v>
      </c>
      <c r="X715" s="157">
        <v>2.5</v>
      </c>
      <c r="Y715" s="155">
        <v>10</v>
      </c>
      <c r="Z715" s="157">
        <v>0</v>
      </c>
      <c r="AA715" s="158">
        <v>2.5</v>
      </c>
      <c r="AB715" s="154">
        <v>44.15</v>
      </c>
      <c r="AC715" s="157">
        <v>8</v>
      </c>
      <c r="AD715" s="162">
        <v>8</v>
      </c>
      <c r="AE715" s="163">
        <v>7.4</v>
      </c>
      <c r="AF715" s="164">
        <v>7.4</v>
      </c>
      <c r="AG715" s="253">
        <v>581</v>
      </c>
      <c r="AH715" s="165">
        <v>6.2220000000000004</v>
      </c>
      <c r="AI715" s="164">
        <v>6.2220000000000004</v>
      </c>
      <c r="AJ715" s="254">
        <v>519</v>
      </c>
      <c r="AK715" s="166">
        <v>6.8109999999999999</v>
      </c>
    </row>
    <row r="716" spans="1:37" ht="16.5" customHeight="1" thickBot="1" x14ac:dyDescent="0.35">
      <c r="A716" s="190" t="s">
        <v>53</v>
      </c>
      <c r="B716" s="256">
        <v>22119606</v>
      </c>
      <c r="C716" s="235" t="s">
        <v>91</v>
      </c>
      <c r="D716" s="235" t="s">
        <v>1113</v>
      </c>
      <c r="E716" s="155">
        <v>10</v>
      </c>
      <c r="F716" s="156">
        <v>14.5</v>
      </c>
      <c r="G716" s="157">
        <v>10</v>
      </c>
      <c r="H716" s="158">
        <v>10</v>
      </c>
      <c r="I716" s="155">
        <v>3.53</v>
      </c>
      <c r="J716" s="157">
        <v>16</v>
      </c>
      <c r="K716" s="155">
        <v>7.99</v>
      </c>
      <c r="L716" s="157">
        <v>9</v>
      </c>
      <c r="M716" s="158">
        <v>12.5</v>
      </c>
      <c r="N716" s="155" t="s">
        <v>215</v>
      </c>
      <c r="O716" s="159" t="s">
        <v>215</v>
      </c>
      <c r="P716" s="160">
        <v>0</v>
      </c>
      <c r="Q716" s="157" t="s">
        <v>215</v>
      </c>
      <c r="R716" s="155">
        <v>31.6</v>
      </c>
      <c r="S716" s="157">
        <v>5</v>
      </c>
      <c r="T716" s="158">
        <v>10</v>
      </c>
      <c r="U716" s="161">
        <v>28.4</v>
      </c>
      <c r="V716" s="157">
        <v>4.75</v>
      </c>
      <c r="W716" s="155">
        <v>-6.5</v>
      </c>
      <c r="X716" s="157">
        <v>1.25</v>
      </c>
      <c r="Y716" s="155">
        <v>10</v>
      </c>
      <c r="Z716" s="157">
        <v>0</v>
      </c>
      <c r="AA716" s="158">
        <v>6</v>
      </c>
      <c r="AB716" s="154" t="s">
        <v>215</v>
      </c>
      <c r="AC716" s="157" t="s">
        <v>215</v>
      </c>
      <c r="AD716" s="162" t="s">
        <v>215</v>
      </c>
      <c r="AE716" s="163">
        <v>9.625</v>
      </c>
      <c r="AF716" s="164">
        <v>9.625</v>
      </c>
      <c r="AG716" s="253">
        <v>464</v>
      </c>
      <c r="AH716" s="165">
        <v>8</v>
      </c>
      <c r="AI716" s="164">
        <v>8</v>
      </c>
      <c r="AJ716" s="254">
        <v>331</v>
      </c>
      <c r="AK716" s="166">
        <v>8.8125</v>
      </c>
    </row>
    <row r="717" spans="1:37" ht="16.5" customHeight="1" thickBot="1" x14ac:dyDescent="0.35">
      <c r="A717" s="190" t="s">
        <v>53</v>
      </c>
      <c r="B717" s="252">
        <v>22119613</v>
      </c>
      <c r="C717" s="233" t="s">
        <v>522</v>
      </c>
      <c r="D717" s="233" t="s">
        <v>115</v>
      </c>
      <c r="E717" s="155">
        <v>10</v>
      </c>
      <c r="F717" s="156">
        <v>14.5</v>
      </c>
      <c r="G717" s="157">
        <v>10</v>
      </c>
      <c r="H717" s="158">
        <v>10</v>
      </c>
      <c r="I717" s="155">
        <v>3.61</v>
      </c>
      <c r="J717" s="157">
        <v>15</v>
      </c>
      <c r="K717" s="155">
        <v>7.89</v>
      </c>
      <c r="L717" s="157">
        <v>10</v>
      </c>
      <c r="M717" s="158">
        <v>12.5</v>
      </c>
      <c r="N717" s="155">
        <v>35</v>
      </c>
      <c r="O717" s="159">
        <v>61</v>
      </c>
      <c r="P717" s="160">
        <v>0.57377049180327866</v>
      </c>
      <c r="Q717" s="157">
        <v>5.5</v>
      </c>
      <c r="R717" s="155">
        <v>28.5</v>
      </c>
      <c r="S717" s="157">
        <v>4.5</v>
      </c>
      <c r="T717" s="158">
        <v>10</v>
      </c>
      <c r="U717" s="161">
        <v>26.5</v>
      </c>
      <c r="V717" s="157">
        <v>5.5</v>
      </c>
      <c r="W717" s="155">
        <v>-18</v>
      </c>
      <c r="X717" s="157">
        <v>0</v>
      </c>
      <c r="Y717" s="155">
        <v>9</v>
      </c>
      <c r="Z717" s="157">
        <v>0.5</v>
      </c>
      <c r="AA717" s="158">
        <v>6</v>
      </c>
      <c r="AB717" s="154">
        <v>51.25</v>
      </c>
      <c r="AC717" s="157">
        <v>8</v>
      </c>
      <c r="AD717" s="162">
        <v>8</v>
      </c>
      <c r="AE717" s="163">
        <v>9.3000000000000007</v>
      </c>
      <c r="AF717" s="164">
        <v>9.3000000000000007</v>
      </c>
      <c r="AG717" s="253">
        <v>492</v>
      </c>
      <c r="AH717" s="165">
        <v>9.7780000000000005</v>
      </c>
      <c r="AI717" s="164">
        <v>9.7780000000000005</v>
      </c>
      <c r="AJ717" s="254">
        <v>162</v>
      </c>
      <c r="AK717" s="166">
        <v>9.5390000000000015</v>
      </c>
    </row>
    <row r="718" spans="1:37" ht="16.5" customHeight="1" thickBot="1" x14ac:dyDescent="0.35">
      <c r="A718" s="190" t="s">
        <v>216</v>
      </c>
      <c r="B718" s="252">
        <v>22119629</v>
      </c>
      <c r="C718" s="231" t="s">
        <v>774</v>
      </c>
      <c r="D718" s="231" t="s">
        <v>775</v>
      </c>
      <c r="E718" s="155">
        <v>14</v>
      </c>
      <c r="F718" s="156">
        <v>16.5</v>
      </c>
      <c r="G718" s="157">
        <v>11</v>
      </c>
      <c r="H718" s="158">
        <v>11</v>
      </c>
      <c r="I718" s="155">
        <v>3.11</v>
      </c>
      <c r="J718" s="157">
        <v>18</v>
      </c>
      <c r="K718" s="155">
        <v>6.6</v>
      </c>
      <c r="L718" s="157">
        <v>13</v>
      </c>
      <c r="M718" s="158">
        <v>15.5</v>
      </c>
      <c r="N718" s="155">
        <v>67</v>
      </c>
      <c r="O718" s="159">
        <v>73</v>
      </c>
      <c r="P718" s="160">
        <v>0.9178082191780822</v>
      </c>
      <c r="Q718" s="157">
        <v>5</v>
      </c>
      <c r="R718" s="155">
        <v>50.8</v>
      </c>
      <c r="S718" s="157">
        <v>5.5</v>
      </c>
      <c r="T718" s="158">
        <v>10.5</v>
      </c>
      <c r="U718" s="161">
        <v>24.1</v>
      </c>
      <c r="V718" s="157">
        <v>5.75</v>
      </c>
      <c r="W718" s="155">
        <v>1</v>
      </c>
      <c r="X718" s="157">
        <v>2.75</v>
      </c>
      <c r="Y718" s="155">
        <v>8</v>
      </c>
      <c r="Z718" s="157">
        <v>1</v>
      </c>
      <c r="AA718" s="158">
        <v>9.5</v>
      </c>
      <c r="AB718" s="154">
        <v>45.19</v>
      </c>
      <c r="AC718" s="157">
        <v>8</v>
      </c>
      <c r="AD718" s="162">
        <v>8</v>
      </c>
      <c r="AE718" s="163">
        <v>10.9</v>
      </c>
      <c r="AF718" s="164">
        <v>10.9</v>
      </c>
      <c r="AG718" s="253">
        <v>334</v>
      </c>
      <c r="AH718" s="165">
        <v>5.7779999999999996</v>
      </c>
      <c r="AI718" s="164">
        <v>5.7779999999999996</v>
      </c>
      <c r="AJ718" s="254">
        <v>551</v>
      </c>
      <c r="AK718" s="166">
        <v>8.3390000000000004</v>
      </c>
    </row>
    <row r="719" spans="1:37" ht="16.5" customHeight="1" thickBot="1" x14ac:dyDescent="0.35">
      <c r="A719" s="190" t="s">
        <v>216</v>
      </c>
      <c r="B719" s="252">
        <v>22119635</v>
      </c>
      <c r="C719" s="245" t="s">
        <v>845</v>
      </c>
      <c r="D719" s="245" t="s">
        <v>822</v>
      </c>
      <c r="E719" s="155">
        <v>17</v>
      </c>
      <c r="F719" s="156">
        <v>18</v>
      </c>
      <c r="G719" s="157">
        <v>14</v>
      </c>
      <c r="H719" s="158">
        <v>14</v>
      </c>
      <c r="I719" s="155">
        <v>3.13</v>
      </c>
      <c r="J719" s="157">
        <v>18</v>
      </c>
      <c r="K719" s="155">
        <v>6.5</v>
      </c>
      <c r="L719" s="157">
        <v>13</v>
      </c>
      <c r="M719" s="158">
        <v>15.5</v>
      </c>
      <c r="N719" s="155">
        <v>87</v>
      </c>
      <c r="O719" s="159">
        <v>71</v>
      </c>
      <c r="P719" s="160">
        <v>1.2253521126760563</v>
      </c>
      <c r="Q719" s="157">
        <v>6.5</v>
      </c>
      <c r="R719" s="155">
        <v>46.6</v>
      </c>
      <c r="S719" s="157">
        <v>4.5</v>
      </c>
      <c r="T719" s="158">
        <v>11</v>
      </c>
      <c r="U719" s="161">
        <v>22.2</v>
      </c>
      <c r="V719" s="157">
        <v>6.75</v>
      </c>
      <c r="W719" s="155">
        <v>1</v>
      </c>
      <c r="X719" s="157">
        <v>2.75</v>
      </c>
      <c r="Y719" s="155">
        <v>3</v>
      </c>
      <c r="Z719" s="157">
        <v>3.5</v>
      </c>
      <c r="AA719" s="158">
        <v>13</v>
      </c>
      <c r="AB719" s="154">
        <v>30.89</v>
      </c>
      <c r="AC719" s="157">
        <v>16</v>
      </c>
      <c r="AD719" s="162">
        <v>16</v>
      </c>
      <c r="AE719" s="163">
        <v>13.9</v>
      </c>
      <c r="AF719" s="164">
        <v>13.9</v>
      </c>
      <c r="AG719" s="253">
        <v>26</v>
      </c>
      <c r="AH719" s="165">
        <v>11.555999999999999</v>
      </c>
      <c r="AI719" s="164">
        <v>11.555999999999999</v>
      </c>
      <c r="AJ719" s="254">
        <v>45</v>
      </c>
      <c r="AK719" s="166">
        <v>12.728</v>
      </c>
    </row>
    <row r="720" spans="1:37" ht="16.5" customHeight="1" thickBot="1" x14ac:dyDescent="0.35">
      <c r="A720" s="190" t="s">
        <v>216</v>
      </c>
      <c r="B720" s="252">
        <v>22119690</v>
      </c>
      <c r="C720" s="230" t="s">
        <v>746</v>
      </c>
      <c r="D720" s="230" t="s">
        <v>747</v>
      </c>
      <c r="E720" s="155">
        <v>19</v>
      </c>
      <c r="F720" s="156">
        <v>19</v>
      </c>
      <c r="G720" s="157">
        <v>16</v>
      </c>
      <c r="H720" s="158">
        <v>16</v>
      </c>
      <c r="I720" s="155">
        <v>2.97</v>
      </c>
      <c r="J720" s="157">
        <v>20</v>
      </c>
      <c r="K720" s="155">
        <v>6.57</v>
      </c>
      <c r="L720" s="157">
        <v>13</v>
      </c>
      <c r="M720" s="158">
        <v>16.5</v>
      </c>
      <c r="N720" s="155">
        <v>73</v>
      </c>
      <c r="O720" s="159">
        <v>70</v>
      </c>
      <c r="P720" s="160">
        <v>1.0428571428571429</v>
      </c>
      <c r="Q720" s="157">
        <v>5.5</v>
      </c>
      <c r="R720" s="155">
        <v>51.8</v>
      </c>
      <c r="S720" s="157">
        <v>6</v>
      </c>
      <c r="T720" s="158">
        <v>11.5</v>
      </c>
      <c r="U720" s="161">
        <v>30</v>
      </c>
      <c r="V720" s="157">
        <v>2.75</v>
      </c>
      <c r="W720" s="155">
        <v>-8</v>
      </c>
      <c r="X720" s="157">
        <v>1</v>
      </c>
      <c r="Y720" s="155">
        <v>10</v>
      </c>
      <c r="Z720" s="157">
        <v>0</v>
      </c>
      <c r="AA720" s="158">
        <v>3.75</v>
      </c>
      <c r="AB720" s="154">
        <v>37.479999999999997</v>
      </c>
      <c r="AC720" s="157">
        <v>12</v>
      </c>
      <c r="AD720" s="162">
        <v>12</v>
      </c>
      <c r="AE720" s="163">
        <v>11.95</v>
      </c>
      <c r="AF720" s="164">
        <v>11.95</v>
      </c>
      <c r="AG720" s="253">
        <v>201</v>
      </c>
      <c r="AH720" s="165">
        <v>5.3330000000000002</v>
      </c>
      <c r="AI720" s="164">
        <v>5.3330000000000002</v>
      </c>
      <c r="AJ720" s="254">
        <v>568</v>
      </c>
      <c r="AK720" s="166">
        <v>8.6415000000000006</v>
      </c>
    </row>
    <row r="721" spans="1:37" ht="16.5" customHeight="1" thickBot="1" x14ac:dyDescent="0.35">
      <c r="A721" s="190" t="s">
        <v>53</v>
      </c>
      <c r="B721" s="252">
        <v>22119793</v>
      </c>
      <c r="C721" s="235" t="s">
        <v>667</v>
      </c>
      <c r="D721" s="235" t="s">
        <v>668</v>
      </c>
      <c r="E721" s="155">
        <v>14</v>
      </c>
      <c r="F721" s="156">
        <v>16.5</v>
      </c>
      <c r="G721" s="157">
        <v>14</v>
      </c>
      <c r="H721" s="158">
        <v>14</v>
      </c>
      <c r="I721" s="155">
        <v>3.62</v>
      </c>
      <c r="J721" s="157">
        <v>14</v>
      </c>
      <c r="K721" s="155">
        <v>8.18</v>
      </c>
      <c r="L721" s="157">
        <v>8</v>
      </c>
      <c r="M721" s="158">
        <v>11</v>
      </c>
      <c r="N721" s="155">
        <v>37.5</v>
      </c>
      <c r="O721" s="159">
        <v>67</v>
      </c>
      <c r="P721" s="160">
        <v>0.55970149253731338</v>
      </c>
      <c r="Q721" s="157">
        <v>5.5</v>
      </c>
      <c r="R721" s="155">
        <v>35.9</v>
      </c>
      <c r="S721" s="157">
        <v>6</v>
      </c>
      <c r="T721" s="158">
        <v>11.5</v>
      </c>
      <c r="U721" s="161">
        <v>29.4</v>
      </c>
      <c r="V721" s="157">
        <v>4.25</v>
      </c>
      <c r="W721" s="155">
        <v>7</v>
      </c>
      <c r="X721" s="157">
        <v>3.75</v>
      </c>
      <c r="Y721" s="155">
        <v>3</v>
      </c>
      <c r="Z721" s="157">
        <v>3.5</v>
      </c>
      <c r="AA721" s="158">
        <v>11.5</v>
      </c>
      <c r="AB721" s="154">
        <v>43.26</v>
      </c>
      <c r="AC721" s="157">
        <v>12</v>
      </c>
      <c r="AD721" s="162">
        <v>12</v>
      </c>
      <c r="AE721" s="163">
        <v>12</v>
      </c>
      <c r="AF721" s="164">
        <v>12</v>
      </c>
      <c r="AG721" s="253">
        <v>194</v>
      </c>
      <c r="AH721" s="165">
        <v>6.6669999999999998</v>
      </c>
      <c r="AI721" s="164">
        <v>6.6669999999999998</v>
      </c>
      <c r="AJ721" s="254">
        <v>483</v>
      </c>
      <c r="AK721" s="166">
        <v>9.3335000000000008</v>
      </c>
    </row>
    <row r="722" spans="1:37" ht="16.5" customHeight="1" thickBot="1" x14ac:dyDescent="0.35">
      <c r="A722" s="190" t="s">
        <v>216</v>
      </c>
      <c r="B722" s="252">
        <v>22119799</v>
      </c>
      <c r="C722" s="230" t="s">
        <v>916</v>
      </c>
      <c r="D722" s="230" t="s">
        <v>116</v>
      </c>
      <c r="E722" s="155" t="s">
        <v>157</v>
      </c>
      <c r="F722" s="156" t="s">
        <v>157</v>
      </c>
      <c r="G722" s="157">
        <v>0</v>
      </c>
      <c r="H722" s="158">
        <v>0</v>
      </c>
      <c r="I722" s="155" t="s">
        <v>157</v>
      </c>
      <c r="J722" s="157">
        <v>0</v>
      </c>
      <c r="K722" s="155" t="s">
        <v>157</v>
      </c>
      <c r="L722" s="157">
        <v>0</v>
      </c>
      <c r="M722" s="158">
        <v>0</v>
      </c>
      <c r="N722" s="155" t="s">
        <v>157</v>
      </c>
      <c r="O722" s="159" t="s">
        <v>157</v>
      </c>
      <c r="P722" s="160" t="s">
        <v>480</v>
      </c>
      <c r="Q722" s="157">
        <v>0</v>
      </c>
      <c r="R722" s="155" t="s">
        <v>157</v>
      </c>
      <c r="S722" s="157">
        <v>0</v>
      </c>
      <c r="T722" s="158">
        <v>0</v>
      </c>
      <c r="U722" s="161" t="s">
        <v>157</v>
      </c>
      <c r="V722" s="157">
        <v>0</v>
      </c>
      <c r="W722" s="155" t="s">
        <v>157</v>
      </c>
      <c r="X722" s="157">
        <v>0</v>
      </c>
      <c r="Y722" s="155" t="s">
        <v>157</v>
      </c>
      <c r="Z722" s="157">
        <v>0</v>
      </c>
      <c r="AA722" s="158">
        <v>0</v>
      </c>
      <c r="AB722" s="154" t="s">
        <v>157</v>
      </c>
      <c r="AC722" s="157">
        <v>0</v>
      </c>
      <c r="AD722" s="162">
        <v>0</v>
      </c>
      <c r="AE722" s="163">
        <v>0</v>
      </c>
      <c r="AF722" s="164">
        <v>0</v>
      </c>
      <c r="AG722" s="253">
        <v>621</v>
      </c>
      <c r="AH722" s="165" t="s">
        <v>157</v>
      </c>
      <c r="AI722" s="164" t="s">
        <v>157</v>
      </c>
      <c r="AJ722" s="254">
        <v>599</v>
      </c>
      <c r="AK722" s="166" t="s">
        <v>481</v>
      </c>
    </row>
    <row r="723" spans="1:37" ht="16.5" customHeight="1" thickBot="1" x14ac:dyDescent="0.35">
      <c r="A723" s="190" t="s">
        <v>216</v>
      </c>
      <c r="B723" s="252">
        <v>22120003</v>
      </c>
      <c r="C723" s="230" t="s">
        <v>664</v>
      </c>
      <c r="D723" s="230" t="s">
        <v>31</v>
      </c>
      <c r="E723" s="155">
        <v>19</v>
      </c>
      <c r="F723" s="156">
        <v>19</v>
      </c>
      <c r="G723" s="157">
        <v>16</v>
      </c>
      <c r="H723" s="158">
        <v>16</v>
      </c>
      <c r="I723" s="155">
        <v>3.86</v>
      </c>
      <c r="J723" s="157">
        <v>6</v>
      </c>
      <c r="K723" s="155">
        <v>7.52</v>
      </c>
      <c r="L723" s="157">
        <v>6</v>
      </c>
      <c r="M723" s="158">
        <v>6</v>
      </c>
      <c r="N723" s="155">
        <v>75.5</v>
      </c>
      <c r="O723" s="159">
        <v>65</v>
      </c>
      <c r="P723" s="160">
        <v>1.1615384615384616</v>
      </c>
      <c r="Q723" s="157">
        <v>6</v>
      </c>
      <c r="R723" s="155">
        <v>49.1</v>
      </c>
      <c r="S723" s="157">
        <v>5.5</v>
      </c>
      <c r="T723" s="158">
        <v>11.5</v>
      </c>
      <c r="U723" s="161">
        <v>22.95</v>
      </c>
      <c r="V723" s="157">
        <v>6.5</v>
      </c>
      <c r="W723" s="155">
        <v>3</v>
      </c>
      <c r="X723" s="157">
        <v>3.25</v>
      </c>
      <c r="Y723" s="155">
        <v>2</v>
      </c>
      <c r="Z723" s="157">
        <v>4</v>
      </c>
      <c r="AA723" s="158">
        <v>13.75</v>
      </c>
      <c r="AB723" s="154">
        <v>32.880000000000003</v>
      </c>
      <c r="AC723" s="157">
        <v>15</v>
      </c>
      <c r="AD723" s="162">
        <v>15</v>
      </c>
      <c r="AE723" s="163">
        <v>12.45</v>
      </c>
      <c r="AF723" s="164">
        <v>12.45</v>
      </c>
      <c r="AG723" s="253">
        <v>135</v>
      </c>
      <c r="AH723" s="165">
        <v>6.6669999999999998</v>
      </c>
      <c r="AI723" s="164">
        <v>6.6669999999999998</v>
      </c>
      <c r="AJ723" s="254">
        <v>483</v>
      </c>
      <c r="AK723" s="166">
        <v>9.5584999999999987</v>
      </c>
    </row>
    <row r="724" spans="1:37" ht="16.5" customHeight="1" thickBot="1" x14ac:dyDescent="0.35">
      <c r="A724" s="190" t="s">
        <v>216</v>
      </c>
      <c r="B724" s="252">
        <v>22120074</v>
      </c>
      <c r="C724" s="230" t="s">
        <v>516</v>
      </c>
      <c r="D724" s="230" t="s">
        <v>1222</v>
      </c>
      <c r="E724" s="155">
        <v>14</v>
      </c>
      <c r="F724" s="156">
        <v>16.5</v>
      </c>
      <c r="G724" s="157">
        <v>11</v>
      </c>
      <c r="H724" s="158">
        <v>11</v>
      </c>
      <c r="I724" s="155">
        <v>3.11</v>
      </c>
      <c r="J724" s="157">
        <v>18</v>
      </c>
      <c r="K724" s="155">
        <v>6.63</v>
      </c>
      <c r="L724" s="157">
        <v>12</v>
      </c>
      <c r="M724" s="158">
        <v>15</v>
      </c>
      <c r="N724" s="155">
        <v>76</v>
      </c>
      <c r="O724" s="159">
        <v>79</v>
      </c>
      <c r="P724" s="160">
        <v>0.96202531645569622</v>
      </c>
      <c r="Q724" s="157">
        <v>5</v>
      </c>
      <c r="R724" s="155">
        <v>37.5</v>
      </c>
      <c r="S724" s="157">
        <v>2.5</v>
      </c>
      <c r="T724" s="158">
        <v>7.5</v>
      </c>
      <c r="U724" s="161">
        <v>24.35</v>
      </c>
      <c r="V724" s="157">
        <v>5.75</v>
      </c>
      <c r="W724" s="155">
        <v>-2</v>
      </c>
      <c r="X724" s="157">
        <v>2</v>
      </c>
      <c r="Y724" s="155">
        <v>2</v>
      </c>
      <c r="Z724" s="157">
        <v>4</v>
      </c>
      <c r="AA724" s="158">
        <v>11.75</v>
      </c>
      <c r="AB724" s="154">
        <v>40.700000000000003</v>
      </c>
      <c r="AC724" s="157">
        <v>10</v>
      </c>
      <c r="AD724" s="162">
        <v>10</v>
      </c>
      <c r="AE724" s="163">
        <v>11.05</v>
      </c>
      <c r="AF724" s="164">
        <v>11.05</v>
      </c>
      <c r="AG724" s="253">
        <v>312</v>
      </c>
      <c r="AH724" s="165">
        <v>8.8889999999999993</v>
      </c>
      <c r="AI724" s="164">
        <v>8.8889999999999993</v>
      </c>
      <c r="AJ724" s="254">
        <v>231</v>
      </c>
      <c r="AK724" s="166">
        <v>9.9695</v>
      </c>
    </row>
    <row r="725" spans="1:37" ht="16.5" customHeight="1" thickBot="1" x14ac:dyDescent="0.35">
      <c r="A725" s="190" t="s">
        <v>216</v>
      </c>
      <c r="B725" s="252">
        <v>22120079</v>
      </c>
      <c r="C725" s="245" t="s">
        <v>898</v>
      </c>
      <c r="D725" s="245" t="s">
        <v>121</v>
      </c>
      <c r="E725" s="155">
        <v>19</v>
      </c>
      <c r="F725" s="156">
        <v>19</v>
      </c>
      <c r="G725" s="157">
        <v>16</v>
      </c>
      <c r="H725" s="158">
        <v>16</v>
      </c>
      <c r="I725" s="155">
        <v>3.27</v>
      </c>
      <c r="J725" s="157">
        <v>16</v>
      </c>
      <c r="K725" s="155">
        <v>7</v>
      </c>
      <c r="L725" s="157">
        <v>10</v>
      </c>
      <c r="M725" s="158">
        <v>13</v>
      </c>
      <c r="N725" s="155">
        <v>87</v>
      </c>
      <c r="O725" s="159">
        <v>75</v>
      </c>
      <c r="P725" s="160">
        <v>1.1599999999999999</v>
      </c>
      <c r="Q725" s="157">
        <v>6</v>
      </c>
      <c r="R725" s="155">
        <v>46.5</v>
      </c>
      <c r="S725" s="157">
        <v>4.5</v>
      </c>
      <c r="T725" s="158">
        <v>10.5</v>
      </c>
      <c r="U725" s="161">
        <v>24.15</v>
      </c>
      <c r="V725" s="157">
        <v>5.75</v>
      </c>
      <c r="W725" s="155">
        <v>1</v>
      </c>
      <c r="X725" s="157">
        <v>2.75</v>
      </c>
      <c r="Y725" s="155">
        <v>2</v>
      </c>
      <c r="Z725" s="157">
        <v>4</v>
      </c>
      <c r="AA725" s="158">
        <v>12.5</v>
      </c>
      <c r="AB725" s="154">
        <v>34.75</v>
      </c>
      <c r="AC725" s="157">
        <v>13</v>
      </c>
      <c r="AD725" s="162">
        <v>13</v>
      </c>
      <c r="AE725" s="163">
        <v>13</v>
      </c>
      <c r="AF725" s="164">
        <v>13</v>
      </c>
      <c r="AG725" s="253">
        <v>76</v>
      </c>
      <c r="AH725" s="165">
        <v>7.556</v>
      </c>
      <c r="AI725" s="164">
        <v>7.556</v>
      </c>
      <c r="AJ725" s="254">
        <v>384</v>
      </c>
      <c r="AK725" s="166">
        <v>10.278</v>
      </c>
    </row>
    <row r="726" spans="1:37" ht="16.5" customHeight="1" thickBot="1" x14ac:dyDescent="0.35">
      <c r="A726" s="190" t="s">
        <v>216</v>
      </c>
      <c r="B726" s="252">
        <v>22120090</v>
      </c>
      <c r="C726" s="230" t="s">
        <v>704</v>
      </c>
      <c r="D726" s="230" t="s">
        <v>705</v>
      </c>
      <c r="E726" s="155">
        <v>16</v>
      </c>
      <c r="F726" s="156">
        <v>17.5</v>
      </c>
      <c r="G726" s="157">
        <v>13</v>
      </c>
      <c r="H726" s="158">
        <v>13</v>
      </c>
      <c r="I726" s="155">
        <v>3.22</v>
      </c>
      <c r="J726" s="157">
        <v>17</v>
      </c>
      <c r="K726" s="155">
        <v>6.76</v>
      </c>
      <c r="L726" s="157">
        <v>11</v>
      </c>
      <c r="M726" s="158">
        <v>14</v>
      </c>
      <c r="N726" s="155">
        <v>122</v>
      </c>
      <c r="O726" s="159">
        <v>74</v>
      </c>
      <c r="P726" s="160">
        <v>1.6486486486486487</v>
      </c>
      <c r="Q726" s="157">
        <v>8.5</v>
      </c>
      <c r="R726" s="155">
        <v>40.5</v>
      </c>
      <c r="S726" s="157">
        <v>3</v>
      </c>
      <c r="T726" s="158">
        <v>11.5</v>
      </c>
      <c r="U726" s="161">
        <v>22.84</v>
      </c>
      <c r="V726" s="157">
        <v>6.5</v>
      </c>
      <c r="W726" s="155">
        <v>-4</v>
      </c>
      <c r="X726" s="157">
        <v>1.5</v>
      </c>
      <c r="Y726" s="155">
        <v>3</v>
      </c>
      <c r="Z726" s="157">
        <v>3.5</v>
      </c>
      <c r="AA726" s="158">
        <v>11.5</v>
      </c>
      <c r="AB726" s="154">
        <v>38.659999999999997</v>
      </c>
      <c r="AC726" s="157">
        <v>11</v>
      </c>
      <c r="AD726" s="162">
        <v>11</v>
      </c>
      <c r="AE726" s="163">
        <v>12.2</v>
      </c>
      <c r="AF726" s="164">
        <v>12.2</v>
      </c>
      <c r="AG726" s="253">
        <v>164</v>
      </c>
      <c r="AH726" s="165">
        <v>8.8889999999999993</v>
      </c>
      <c r="AI726" s="164">
        <v>8.8889999999999993</v>
      </c>
      <c r="AJ726" s="254">
        <v>231</v>
      </c>
      <c r="AK726" s="166">
        <v>10.544499999999999</v>
      </c>
    </row>
    <row r="727" spans="1:37" ht="16.5" customHeight="1" thickBot="1" x14ac:dyDescent="0.35">
      <c r="A727" s="190" t="s">
        <v>216</v>
      </c>
      <c r="B727" s="252">
        <v>22120139</v>
      </c>
      <c r="C727" s="229" t="s">
        <v>715</v>
      </c>
      <c r="D727" s="229" t="s">
        <v>72</v>
      </c>
      <c r="E727" s="155">
        <v>13</v>
      </c>
      <c r="F727" s="156">
        <v>16</v>
      </c>
      <c r="G727" s="157">
        <v>10</v>
      </c>
      <c r="H727" s="158">
        <v>10</v>
      </c>
      <c r="I727" s="155">
        <v>3.39</v>
      </c>
      <c r="J727" s="157">
        <v>14</v>
      </c>
      <c r="K727" s="155">
        <v>7.14</v>
      </c>
      <c r="L727" s="157">
        <v>9</v>
      </c>
      <c r="M727" s="158">
        <v>11.5</v>
      </c>
      <c r="N727" s="155">
        <v>65</v>
      </c>
      <c r="O727" s="159">
        <v>70</v>
      </c>
      <c r="P727" s="160">
        <v>0.9285714285714286</v>
      </c>
      <c r="Q727" s="157">
        <v>5</v>
      </c>
      <c r="R727" s="155">
        <v>42.2</v>
      </c>
      <c r="S727" s="157">
        <v>3.5</v>
      </c>
      <c r="T727" s="158">
        <v>8.5</v>
      </c>
      <c r="U727" s="161">
        <v>25.6</v>
      </c>
      <c r="V727" s="157">
        <v>5</v>
      </c>
      <c r="W727" s="155">
        <v>6</v>
      </c>
      <c r="X727" s="157">
        <v>3.5</v>
      </c>
      <c r="Y727" s="155">
        <v>8</v>
      </c>
      <c r="Z727" s="157">
        <v>1</v>
      </c>
      <c r="AA727" s="158">
        <v>9.5</v>
      </c>
      <c r="AB727" s="154">
        <v>38.6</v>
      </c>
      <c r="AC727" s="157">
        <v>11</v>
      </c>
      <c r="AD727" s="162">
        <v>11</v>
      </c>
      <c r="AE727" s="163">
        <v>10.1</v>
      </c>
      <c r="AF727" s="164">
        <v>10.1</v>
      </c>
      <c r="AG727" s="253">
        <v>419</v>
      </c>
      <c r="AH727" s="165">
        <v>9.3330000000000002</v>
      </c>
      <c r="AI727" s="164">
        <v>9.3330000000000002</v>
      </c>
      <c r="AJ727" s="254">
        <v>194</v>
      </c>
      <c r="AK727" s="166">
        <v>9.7164999999999999</v>
      </c>
    </row>
    <row r="728" spans="1:37" ht="16.5" customHeight="1" thickBot="1" x14ac:dyDescent="0.35">
      <c r="A728" s="190" t="s">
        <v>216</v>
      </c>
      <c r="B728" s="252">
        <v>22120144</v>
      </c>
      <c r="C728" s="234" t="s">
        <v>1159</v>
      </c>
      <c r="D728" s="234" t="s">
        <v>1206</v>
      </c>
      <c r="E728" s="155" t="s">
        <v>157</v>
      </c>
      <c r="F728" s="156" t="s">
        <v>157</v>
      </c>
      <c r="G728" s="157">
        <v>0</v>
      </c>
      <c r="H728" s="158">
        <v>0</v>
      </c>
      <c r="I728" s="155" t="s">
        <v>157</v>
      </c>
      <c r="J728" s="157">
        <v>0</v>
      </c>
      <c r="K728" s="155" t="s">
        <v>157</v>
      </c>
      <c r="L728" s="157">
        <v>0</v>
      </c>
      <c r="M728" s="158">
        <v>0</v>
      </c>
      <c r="N728" s="155" t="s">
        <v>157</v>
      </c>
      <c r="O728" s="159" t="s">
        <v>157</v>
      </c>
      <c r="P728" s="160" t="s">
        <v>480</v>
      </c>
      <c r="Q728" s="157">
        <v>0</v>
      </c>
      <c r="R728" s="155" t="s">
        <v>157</v>
      </c>
      <c r="S728" s="157">
        <v>0</v>
      </c>
      <c r="T728" s="158">
        <v>0</v>
      </c>
      <c r="U728" s="161" t="s">
        <v>157</v>
      </c>
      <c r="V728" s="157">
        <v>0</v>
      </c>
      <c r="W728" s="155" t="s">
        <v>157</v>
      </c>
      <c r="X728" s="157">
        <v>0</v>
      </c>
      <c r="Y728" s="155" t="s">
        <v>157</v>
      </c>
      <c r="Z728" s="157">
        <v>0</v>
      </c>
      <c r="AA728" s="158">
        <v>0</v>
      </c>
      <c r="AB728" s="154" t="s">
        <v>157</v>
      </c>
      <c r="AC728" s="157">
        <v>0</v>
      </c>
      <c r="AD728" s="162">
        <v>0</v>
      </c>
      <c r="AE728" s="163">
        <v>0</v>
      </c>
      <c r="AF728" s="164">
        <v>0</v>
      </c>
      <c r="AG728" s="253">
        <v>621</v>
      </c>
      <c r="AH728" s="165" t="s">
        <v>157</v>
      </c>
      <c r="AI728" s="164" t="s">
        <v>157</v>
      </c>
      <c r="AJ728" s="254">
        <v>599</v>
      </c>
      <c r="AK728" s="166" t="s">
        <v>481</v>
      </c>
    </row>
    <row r="729" spans="1:37" ht="16.5" customHeight="1" thickBot="1" x14ac:dyDescent="0.35">
      <c r="A729" s="190" t="s">
        <v>53</v>
      </c>
      <c r="B729" s="252">
        <v>22120154</v>
      </c>
      <c r="C729" s="229" t="s">
        <v>959</v>
      </c>
      <c r="D729" s="229" t="s">
        <v>960</v>
      </c>
      <c r="E729" s="155" t="s">
        <v>157</v>
      </c>
      <c r="F729" s="156" t="s">
        <v>157</v>
      </c>
      <c r="G729" s="157">
        <v>0</v>
      </c>
      <c r="H729" s="158">
        <v>0</v>
      </c>
      <c r="I729" s="155" t="s">
        <v>157</v>
      </c>
      <c r="J729" s="157">
        <v>0</v>
      </c>
      <c r="K729" s="155" t="s">
        <v>157</v>
      </c>
      <c r="L729" s="157">
        <v>0</v>
      </c>
      <c r="M729" s="158">
        <v>0</v>
      </c>
      <c r="N729" s="155" t="s">
        <v>157</v>
      </c>
      <c r="O729" s="159" t="s">
        <v>157</v>
      </c>
      <c r="P729" s="160" t="s">
        <v>480</v>
      </c>
      <c r="Q729" s="157">
        <v>0</v>
      </c>
      <c r="R729" s="155" t="s">
        <v>157</v>
      </c>
      <c r="S729" s="157">
        <v>0</v>
      </c>
      <c r="T729" s="158">
        <v>0</v>
      </c>
      <c r="U729" s="161" t="s">
        <v>157</v>
      </c>
      <c r="V729" s="157">
        <v>0</v>
      </c>
      <c r="W729" s="155" t="s">
        <v>157</v>
      </c>
      <c r="X729" s="157">
        <v>0</v>
      </c>
      <c r="Y729" s="155" t="s">
        <v>157</v>
      </c>
      <c r="Z729" s="157">
        <v>0</v>
      </c>
      <c r="AA729" s="158">
        <v>0</v>
      </c>
      <c r="AB729" s="154" t="s">
        <v>215</v>
      </c>
      <c r="AC729" s="157" t="s">
        <v>215</v>
      </c>
      <c r="AD729" s="162" t="s">
        <v>215</v>
      </c>
      <c r="AE729" s="163">
        <v>0</v>
      </c>
      <c r="AF729" s="164">
        <v>0</v>
      </c>
      <c r="AG729" s="253">
        <v>621</v>
      </c>
      <c r="AH729" s="165">
        <v>4.444</v>
      </c>
      <c r="AI729" s="164">
        <v>4.444</v>
      </c>
      <c r="AJ729" s="254">
        <v>601</v>
      </c>
      <c r="AK729" s="166">
        <v>2.222</v>
      </c>
    </row>
    <row r="730" spans="1:37" ht="16.5" customHeight="1" thickBot="1" x14ac:dyDescent="0.35">
      <c r="A730" s="190" t="s">
        <v>216</v>
      </c>
      <c r="B730" s="252">
        <v>22120233</v>
      </c>
      <c r="C730" s="230" t="s">
        <v>988</v>
      </c>
      <c r="D730" s="230" t="s">
        <v>989</v>
      </c>
      <c r="E730" s="155">
        <v>14</v>
      </c>
      <c r="F730" s="156">
        <v>16.5</v>
      </c>
      <c r="G730" s="157">
        <v>11</v>
      </c>
      <c r="H730" s="158">
        <v>11</v>
      </c>
      <c r="I730" s="155">
        <v>3.65</v>
      </c>
      <c r="J730" s="157">
        <v>9</v>
      </c>
      <c r="K730" s="155">
        <v>7.97</v>
      </c>
      <c r="L730" s="157">
        <v>3</v>
      </c>
      <c r="M730" s="158">
        <v>6</v>
      </c>
      <c r="N730" s="155">
        <v>23.5</v>
      </c>
      <c r="O730" s="159">
        <v>53</v>
      </c>
      <c r="P730" s="160">
        <v>0.44339622641509435</v>
      </c>
      <c r="Q730" s="157">
        <v>2.5</v>
      </c>
      <c r="R730" s="155">
        <v>28.7</v>
      </c>
      <c r="S730" s="157">
        <v>0</v>
      </c>
      <c r="T730" s="158">
        <v>2.5</v>
      </c>
      <c r="U730" s="161">
        <v>25.5</v>
      </c>
      <c r="V730" s="157">
        <v>5</v>
      </c>
      <c r="W730" s="155">
        <v>3.5</v>
      </c>
      <c r="X730" s="157">
        <v>3.25</v>
      </c>
      <c r="Y730" s="155">
        <v>8</v>
      </c>
      <c r="Z730" s="157">
        <v>1</v>
      </c>
      <c r="AA730" s="158">
        <v>9.25</v>
      </c>
      <c r="AB730" s="154">
        <v>0</v>
      </c>
      <c r="AC730" s="157">
        <v>0</v>
      </c>
      <c r="AD730" s="162">
        <v>0</v>
      </c>
      <c r="AE730" s="163">
        <v>5.75</v>
      </c>
      <c r="AF730" s="164">
        <v>5.75</v>
      </c>
      <c r="AG730" s="253">
        <v>611</v>
      </c>
      <c r="AH730" s="165">
        <v>7.1109999999999998</v>
      </c>
      <c r="AI730" s="164">
        <v>7.1109999999999998</v>
      </c>
      <c r="AJ730" s="254">
        <v>430</v>
      </c>
      <c r="AK730" s="166">
        <v>6.4305000000000003</v>
      </c>
    </row>
    <row r="731" spans="1:37" ht="16.5" customHeight="1" thickBot="1" x14ac:dyDescent="0.35">
      <c r="A731" s="190" t="s">
        <v>53</v>
      </c>
      <c r="B731" s="252">
        <v>22120237</v>
      </c>
      <c r="C731" s="234" t="s">
        <v>918</v>
      </c>
      <c r="D731" s="234" t="s">
        <v>120</v>
      </c>
      <c r="E731" s="155">
        <v>14</v>
      </c>
      <c r="F731" s="156">
        <v>16.5</v>
      </c>
      <c r="G731" s="157">
        <v>14</v>
      </c>
      <c r="H731" s="158">
        <v>14</v>
      </c>
      <c r="I731" s="155">
        <v>3.57</v>
      </c>
      <c r="J731" s="157">
        <v>15</v>
      </c>
      <c r="K731" s="155">
        <v>7.9</v>
      </c>
      <c r="L731" s="157">
        <v>10</v>
      </c>
      <c r="M731" s="158">
        <v>12.5</v>
      </c>
      <c r="N731" s="155">
        <v>35</v>
      </c>
      <c r="O731" s="159">
        <v>65</v>
      </c>
      <c r="P731" s="160">
        <v>0.53846153846153844</v>
      </c>
      <c r="Q731" s="157">
        <v>5</v>
      </c>
      <c r="R731" s="155">
        <v>31.4</v>
      </c>
      <c r="S731" s="157">
        <v>5</v>
      </c>
      <c r="T731" s="158">
        <v>10</v>
      </c>
      <c r="U731" s="161">
        <v>24.55</v>
      </c>
      <c r="V731" s="157">
        <v>6.5</v>
      </c>
      <c r="W731" s="155">
        <v>0</v>
      </c>
      <c r="X731" s="157">
        <v>2.5</v>
      </c>
      <c r="Y731" s="155">
        <v>4</v>
      </c>
      <c r="Z731" s="157">
        <v>3</v>
      </c>
      <c r="AA731" s="158">
        <v>12</v>
      </c>
      <c r="AB731" s="154">
        <v>43.16</v>
      </c>
      <c r="AC731" s="157">
        <v>12</v>
      </c>
      <c r="AD731" s="162">
        <v>12</v>
      </c>
      <c r="AE731" s="163">
        <v>12.1</v>
      </c>
      <c r="AF731" s="164">
        <v>12.1</v>
      </c>
      <c r="AG731" s="253">
        <v>181</v>
      </c>
      <c r="AH731" s="165">
        <v>8.4440000000000008</v>
      </c>
      <c r="AI731" s="164">
        <v>8.4440000000000008</v>
      </c>
      <c r="AJ731" s="254">
        <v>274</v>
      </c>
      <c r="AK731" s="166">
        <v>10.272</v>
      </c>
    </row>
    <row r="732" spans="1:37" ht="16.5" customHeight="1" thickBot="1" x14ac:dyDescent="0.35">
      <c r="A732" s="190" t="s">
        <v>216</v>
      </c>
      <c r="B732" s="252">
        <v>22120613</v>
      </c>
      <c r="C732" s="234" t="s">
        <v>1005</v>
      </c>
      <c r="D732" s="234" t="s">
        <v>1006</v>
      </c>
      <c r="E732" s="155">
        <v>15</v>
      </c>
      <c r="F732" s="156">
        <v>17</v>
      </c>
      <c r="G732" s="157">
        <v>12</v>
      </c>
      <c r="H732" s="158">
        <v>12</v>
      </c>
      <c r="I732" s="155">
        <v>3.27</v>
      </c>
      <c r="J732" s="157">
        <v>16</v>
      </c>
      <c r="K732" s="155">
        <v>6.87</v>
      </c>
      <c r="L732" s="157">
        <v>11</v>
      </c>
      <c r="M732" s="158">
        <v>13.5</v>
      </c>
      <c r="N732" s="155">
        <v>93</v>
      </c>
      <c r="O732" s="159">
        <v>84</v>
      </c>
      <c r="P732" s="160">
        <v>1.1071428571428572</v>
      </c>
      <c r="Q732" s="157">
        <v>6</v>
      </c>
      <c r="R732" s="155">
        <v>43.3</v>
      </c>
      <c r="S732" s="157">
        <v>4</v>
      </c>
      <c r="T732" s="158">
        <v>10</v>
      </c>
      <c r="U732" s="161">
        <v>24.9</v>
      </c>
      <c r="V732" s="157">
        <v>5.5</v>
      </c>
      <c r="W732" s="155">
        <v>-15</v>
      </c>
      <c r="X732" s="157">
        <v>0.25</v>
      </c>
      <c r="Y732" s="155">
        <v>3</v>
      </c>
      <c r="Z732" s="157">
        <v>3.5</v>
      </c>
      <c r="AA732" s="158">
        <v>9.25</v>
      </c>
      <c r="AB732" s="154">
        <v>39.090000000000003</v>
      </c>
      <c r="AC732" s="157">
        <v>11</v>
      </c>
      <c r="AD732" s="162">
        <v>11</v>
      </c>
      <c r="AE732" s="163">
        <v>11.15</v>
      </c>
      <c r="AF732" s="164">
        <v>11.15</v>
      </c>
      <c r="AG732" s="253">
        <v>300</v>
      </c>
      <c r="AH732" s="165">
        <v>7.1109999999999998</v>
      </c>
      <c r="AI732" s="164">
        <v>7.1109999999999998</v>
      </c>
      <c r="AJ732" s="254">
        <v>430</v>
      </c>
      <c r="AK732" s="166">
        <v>9.1304999999999996</v>
      </c>
    </row>
    <row r="733" spans="1:37" ht="16.5" customHeight="1" thickBot="1" x14ac:dyDescent="0.35">
      <c r="A733" s="190" t="s">
        <v>216</v>
      </c>
      <c r="B733" s="252">
        <v>22120840</v>
      </c>
      <c r="C733" s="245" t="s">
        <v>1192</v>
      </c>
      <c r="D733" s="245" t="s">
        <v>1208</v>
      </c>
      <c r="E733" s="155">
        <v>12</v>
      </c>
      <c r="F733" s="156">
        <v>15.5</v>
      </c>
      <c r="G733" s="157">
        <v>9</v>
      </c>
      <c r="H733" s="158">
        <v>9</v>
      </c>
      <c r="I733" s="155">
        <v>3.54</v>
      </c>
      <c r="J733" s="157">
        <v>11</v>
      </c>
      <c r="K733" s="155">
        <v>7.44</v>
      </c>
      <c r="L733" s="157">
        <v>7</v>
      </c>
      <c r="M733" s="158">
        <v>9</v>
      </c>
      <c r="N733" s="155">
        <v>58</v>
      </c>
      <c r="O733" s="159">
        <v>86</v>
      </c>
      <c r="P733" s="160">
        <v>0.67441860465116277</v>
      </c>
      <c r="Q733" s="157">
        <v>3.5</v>
      </c>
      <c r="R733" s="155">
        <v>35.200000000000003</v>
      </c>
      <c r="S733" s="157">
        <v>2</v>
      </c>
      <c r="T733" s="158">
        <v>5.5</v>
      </c>
      <c r="U733" s="161">
        <v>30.5</v>
      </c>
      <c r="V733" s="157">
        <v>2.5</v>
      </c>
      <c r="W733" s="155">
        <v>-3</v>
      </c>
      <c r="X733" s="157">
        <v>1.75</v>
      </c>
      <c r="Y733" s="155">
        <v>10</v>
      </c>
      <c r="Z733" s="157">
        <v>0</v>
      </c>
      <c r="AA733" s="158">
        <v>4.25</v>
      </c>
      <c r="AB733" s="154">
        <v>52.63</v>
      </c>
      <c r="AC733" s="157">
        <v>4</v>
      </c>
      <c r="AD733" s="162">
        <v>4</v>
      </c>
      <c r="AE733" s="163">
        <v>6.35</v>
      </c>
      <c r="AF733" s="164">
        <v>6.35</v>
      </c>
      <c r="AG733" s="253">
        <v>602</v>
      </c>
      <c r="AH733" s="165">
        <v>6.6669999999999998</v>
      </c>
      <c r="AI733" s="164">
        <v>6.6669999999999998</v>
      </c>
      <c r="AJ733" s="254">
        <v>483</v>
      </c>
      <c r="AK733" s="166">
        <v>6.5084999999999997</v>
      </c>
    </row>
    <row r="734" spans="1:37" ht="16.5" customHeight="1" thickBot="1" x14ac:dyDescent="0.35">
      <c r="A734" s="190" t="s">
        <v>216</v>
      </c>
      <c r="B734" s="252">
        <v>22121139</v>
      </c>
      <c r="C734" s="235" t="s">
        <v>560</v>
      </c>
      <c r="D734" s="235" t="s">
        <v>1209</v>
      </c>
      <c r="E734" s="155" t="s">
        <v>157</v>
      </c>
      <c r="F734" s="156" t="s">
        <v>157</v>
      </c>
      <c r="G734" s="157">
        <v>0</v>
      </c>
      <c r="H734" s="158">
        <v>0</v>
      </c>
      <c r="I734" s="155" t="s">
        <v>157</v>
      </c>
      <c r="J734" s="157">
        <v>0</v>
      </c>
      <c r="K734" s="155" t="s">
        <v>157</v>
      </c>
      <c r="L734" s="157">
        <v>0</v>
      </c>
      <c r="M734" s="158">
        <v>0</v>
      </c>
      <c r="N734" s="155" t="s">
        <v>157</v>
      </c>
      <c r="O734" s="159" t="s">
        <v>157</v>
      </c>
      <c r="P734" s="160" t="s">
        <v>480</v>
      </c>
      <c r="Q734" s="157">
        <v>0</v>
      </c>
      <c r="R734" s="155" t="s">
        <v>157</v>
      </c>
      <c r="S734" s="157">
        <v>0</v>
      </c>
      <c r="T734" s="158">
        <v>0</v>
      </c>
      <c r="U734" s="161" t="s">
        <v>157</v>
      </c>
      <c r="V734" s="157">
        <v>0</v>
      </c>
      <c r="W734" s="155" t="s">
        <v>157</v>
      </c>
      <c r="X734" s="157">
        <v>0</v>
      </c>
      <c r="Y734" s="155" t="s">
        <v>157</v>
      </c>
      <c r="Z734" s="157">
        <v>0</v>
      </c>
      <c r="AA734" s="158">
        <v>0</v>
      </c>
      <c r="AB734" s="154" t="s">
        <v>157</v>
      </c>
      <c r="AC734" s="157">
        <v>0</v>
      </c>
      <c r="AD734" s="162">
        <v>0</v>
      </c>
      <c r="AE734" s="163">
        <v>0</v>
      </c>
      <c r="AF734" s="164">
        <v>0</v>
      </c>
      <c r="AG734" s="253">
        <v>621</v>
      </c>
      <c r="AH734" s="165">
        <v>4.8890000000000002</v>
      </c>
      <c r="AI734" s="164">
        <v>4.8890000000000002</v>
      </c>
      <c r="AJ734" s="254">
        <v>587</v>
      </c>
      <c r="AK734" s="166">
        <v>2.4445000000000001</v>
      </c>
    </row>
    <row r="735" spans="1:37" ht="16.5" customHeight="1" thickBot="1" x14ac:dyDescent="0.35">
      <c r="A735" s="190" t="s">
        <v>216</v>
      </c>
      <c r="B735" s="252">
        <v>22121273</v>
      </c>
      <c r="C735" s="232" t="s">
        <v>919</v>
      </c>
      <c r="D735" s="232" t="s">
        <v>82</v>
      </c>
      <c r="E735" s="155">
        <v>17</v>
      </c>
      <c r="F735" s="156">
        <v>18</v>
      </c>
      <c r="G735" s="157">
        <v>14</v>
      </c>
      <c r="H735" s="158">
        <v>14</v>
      </c>
      <c r="I735" s="155">
        <v>3.2</v>
      </c>
      <c r="J735" s="157">
        <v>17</v>
      </c>
      <c r="K735" s="155">
        <v>6.88</v>
      </c>
      <c r="L735" s="157">
        <v>11</v>
      </c>
      <c r="M735" s="158">
        <v>14</v>
      </c>
      <c r="N735" s="155">
        <v>42</v>
      </c>
      <c r="O735" s="159">
        <v>58</v>
      </c>
      <c r="P735" s="160">
        <v>0.72413793103448276</v>
      </c>
      <c r="Q735" s="157">
        <v>4</v>
      </c>
      <c r="R735" s="155">
        <v>40.4</v>
      </c>
      <c r="S735" s="157">
        <v>3</v>
      </c>
      <c r="T735" s="158">
        <v>7</v>
      </c>
      <c r="U735" s="161">
        <v>24.07</v>
      </c>
      <c r="V735" s="157">
        <v>5.75</v>
      </c>
      <c r="W735" s="155">
        <v>-8</v>
      </c>
      <c r="X735" s="157">
        <v>1</v>
      </c>
      <c r="Y735" s="155">
        <v>10</v>
      </c>
      <c r="Z735" s="157">
        <v>0</v>
      </c>
      <c r="AA735" s="158">
        <v>6.75</v>
      </c>
      <c r="AB735" s="154">
        <v>74.27</v>
      </c>
      <c r="AC735" s="157">
        <v>1</v>
      </c>
      <c r="AD735" s="162">
        <v>1</v>
      </c>
      <c r="AE735" s="163">
        <v>8.5500000000000007</v>
      </c>
      <c r="AF735" s="164">
        <v>8.5500000000000007</v>
      </c>
      <c r="AG735" s="253">
        <v>534</v>
      </c>
      <c r="AH735" s="165">
        <v>5.3330000000000002</v>
      </c>
      <c r="AI735" s="164">
        <v>5.3330000000000002</v>
      </c>
      <c r="AJ735" s="254">
        <v>568</v>
      </c>
      <c r="AK735" s="166">
        <v>6.9415000000000004</v>
      </c>
    </row>
    <row r="736" spans="1:37" ht="16.5" customHeight="1" thickBot="1" x14ac:dyDescent="0.35">
      <c r="A736" s="190" t="s">
        <v>216</v>
      </c>
      <c r="B736" s="252">
        <v>22121412</v>
      </c>
      <c r="C736" s="231" t="s">
        <v>637</v>
      </c>
      <c r="D736" s="231" t="s">
        <v>131</v>
      </c>
      <c r="E736" s="155">
        <v>18</v>
      </c>
      <c r="F736" s="156">
        <v>18.5</v>
      </c>
      <c r="G736" s="157">
        <v>15</v>
      </c>
      <c r="H736" s="158">
        <v>15</v>
      </c>
      <c r="I736" s="155">
        <v>3.37</v>
      </c>
      <c r="J736" s="157">
        <v>14</v>
      </c>
      <c r="K736" s="155">
        <v>7.1</v>
      </c>
      <c r="L736" s="157">
        <v>9</v>
      </c>
      <c r="M736" s="158">
        <v>11.5</v>
      </c>
      <c r="N736" s="155">
        <v>103</v>
      </c>
      <c r="O736" s="159">
        <v>93</v>
      </c>
      <c r="P736" s="160">
        <v>1.10752688172043</v>
      </c>
      <c r="Q736" s="157">
        <v>6</v>
      </c>
      <c r="R736" s="155">
        <v>38.299999999999997</v>
      </c>
      <c r="S736" s="157">
        <v>2.5</v>
      </c>
      <c r="T736" s="158">
        <v>8.5</v>
      </c>
      <c r="U736" s="161">
        <v>34.85</v>
      </c>
      <c r="V736" s="157">
        <v>0.5</v>
      </c>
      <c r="W736" s="155">
        <v>2</v>
      </c>
      <c r="X736" s="157">
        <v>3</v>
      </c>
      <c r="Y736" s="155">
        <v>2</v>
      </c>
      <c r="Z736" s="157">
        <v>4</v>
      </c>
      <c r="AA736" s="158">
        <v>7.5</v>
      </c>
      <c r="AB736" s="154">
        <v>37.15</v>
      </c>
      <c r="AC736" s="157">
        <v>12</v>
      </c>
      <c r="AD736" s="162">
        <v>12</v>
      </c>
      <c r="AE736" s="163">
        <v>10.9</v>
      </c>
      <c r="AF736" s="164">
        <v>10.9</v>
      </c>
      <c r="AG736" s="253">
        <v>334</v>
      </c>
      <c r="AH736" s="165">
        <v>4.8890000000000002</v>
      </c>
      <c r="AI736" s="164">
        <v>4.8890000000000002</v>
      </c>
      <c r="AJ736" s="254">
        <v>587</v>
      </c>
      <c r="AK736" s="166">
        <v>7.8945000000000007</v>
      </c>
    </row>
    <row r="737" spans="1:37" ht="16.5" customHeight="1" thickBot="1" x14ac:dyDescent="0.35">
      <c r="A737" s="190" t="s">
        <v>216</v>
      </c>
      <c r="B737" s="252">
        <v>22121589</v>
      </c>
      <c r="C737" s="230" t="s">
        <v>510</v>
      </c>
      <c r="D737" s="230" t="s">
        <v>511</v>
      </c>
      <c r="E737" s="155">
        <v>17</v>
      </c>
      <c r="F737" s="156">
        <v>18</v>
      </c>
      <c r="G737" s="157">
        <v>14</v>
      </c>
      <c r="H737" s="158">
        <v>14</v>
      </c>
      <c r="I737" s="155">
        <v>3.24</v>
      </c>
      <c r="J737" s="157">
        <v>16</v>
      </c>
      <c r="K737" s="155">
        <v>7.03</v>
      </c>
      <c r="L737" s="157">
        <v>10</v>
      </c>
      <c r="M737" s="158">
        <v>13</v>
      </c>
      <c r="N737" s="155">
        <v>46</v>
      </c>
      <c r="O737" s="159">
        <v>61</v>
      </c>
      <c r="P737" s="160">
        <v>0.75409836065573765</v>
      </c>
      <c r="Q737" s="157">
        <v>4</v>
      </c>
      <c r="R737" s="155">
        <v>42.1</v>
      </c>
      <c r="S737" s="157">
        <v>3.5</v>
      </c>
      <c r="T737" s="158">
        <v>7.5</v>
      </c>
      <c r="U737" s="161">
        <v>26.15</v>
      </c>
      <c r="V737" s="157">
        <v>4.75</v>
      </c>
      <c r="W737" s="155">
        <v>-13</v>
      </c>
      <c r="X737" s="157">
        <v>0.5</v>
      </c>
      <c r="Y737" s="155">
        <v>10</v>
      </c>
      <c r="Z737" s="157">
        <v>0</v>
      </c>
      <c r="AA737" s="158">
        <v>5.25</v>
      </c>
      <c r="AB737" s="154">
        <v>46.61</v>
      </c>
      <c r="AC737" s="157">
        <v>7</v>
      </c>
      <c r="AD737" s="162">
        <v>7</v>
      </c>
      <c r="AE737" s="163">
        <v>9.35</v>
      </c>
      <c r="AF737" s="164">
        <v>9.35</v>
      </c>
      <c r="AG737" s="253">
        <v>488</v>
      </c>
      <c r="AH737" s="165">
        <v>8.8889999999999993</v>
      </c>
      <c r="AI737" s="164">
        <v>8.8889999999999993</v>
      </c>
      <c r="AJ737" s="254">
        <v>231</v>
      </c>
      <c r="AK737" s="166">
        <v>9.1194999999999986</v>
      </c>
    </row>
    <row r="738" spans="1:37" ht="16.5" customHeight="1" thickBot="1" x14ac:dyDescent="0.35">
      <c r="A738" s="190" t="s">
        <v>216</v>
      </c>
      <c r="B738" s="252">
        <v>22121793</v>
      </c>
      <c r="C738" s="235" t="s">
        <v>802</v>
      </c>
      <c r="D738" s="235" t="s">
        <v>1213</v>
      </c>
      <c r="E738" s="155" t="s">
        <v>157</v>
      </c>
      <c r="F738" s="156" t="s">
        <v>157</v>
      </c>
      <c r="G738" s="157">
        <v>0</v>
      </c>
      <c r="H738" s="158">
        <v>0</v>
      </c>
      <c r="I738" s="155" t="s">
        <v>157</v>
      </c>
      <c r="J738" s="157">
        <v>0</v>
      </c>
      <c r="K738" s="155" t="s">
        <v>157</v>
      </c>
      <c r="L738" s="157">
        <v>0</v>
      </c>
      <c r="M738" s="158">
        <v>0</v>
      </c>
      <c r="N738" s="155" t="s">
        <v>157</v>
      </c>
      <c r="O738" s="159" t="s">
        <v>157</v>
      </c>
      <c r="P738" s="160" t="s">
        <v>480</v>
      </c>
      <c r="Q738" s="157">
        <v>0</v>
      </c>
      <c r="R738" s="155" t="s">
        <v>157</v>
      </c>
      <c r="S738" s="157">
        <v>0</v>
      </c>
      <c r="T738" s="158">
        <v>0</v>
      </c>
      <c r="U738" s="161" t="s">
        <v>157</v>
      </c>
      <c r="V738" s="157">
        <v>0</v>
      </c>
      <c r="W738" s="155" t="s">
        <v>157</v>
      </c>
      <c r="X738" s="157">
        <v>0</v>
      </c>
      <c r="Y738" s="155" t="s">
        <v>157</v>
      </c>
      <c r="Z738" s="157">
        <v>0</v>
      </c>
      <c r="AA738" s="158">
        <v>0</v>
      </c>
      <c r="AB738" s="154" t="s">
        <v>157</v>
      </c>
      <c r="AC738" s="157">
        <v>0</v>
      </c>
      <c r="AD738" s="162">
        <v>0</v>
      </c>
      <c r="AE738" s="163">
        <v>0</v>
      </c>
      <c r="AF738" s="164">
        <v>0</v>
      </c>
      <c r="AG738" s="253">
        <v>621</v>
      </c>
      <c r="AH738" s="165" t="s">
        <v>157</v>
      </c>
      <c r="AI738" s="164" t="s">
        <v>157</v>
      </c>
      <c r="AJ738" s="254">
        <v>599</v>
      </c>
      <c r="AK738" s="166" t="s">
        <v>481</v>
      </c>
    </row>
    <row r="739" spans="1:37" ht="16.5" customHeight="1" thickBot="1" x14ac:dyDescent="0.35">
      <c r="A739" s="190" t="s">
        <v>53</v>
      </c>
      <c r="B739" s="252">
        <v>22121851</v>
      </c>
      <c r="C739" s="230" t="s">
        <v>770</v>
      </c>
      <c r="D739" s="230" t="s">
        <v>1212</v>
      </c>
      <c r="E739" s="155" t="s">
        <v>157</v>
      </c>
      <c r="F739" s="156" t="s">
        <v>157</v>
      </c>
      <c r="G739" s="157">
        <v>0</v>
      </c>
      <c r="H739" s="158">
        <v>0</v>
      </c>
      <c r="I739" s="155" t="s">
        <v>157</v>
      </c>
      <c r="J739" s="157">
        <v>0</v>
      </c>
      <c r="K739" s="155" t="s">
        <v>157</v>
      </c>
      <c r="L739" s="157">
        <v>0</v>
      </c>
      <c r="M739" s="158">
        <v>0</v>
      </c>
      <c r="N739" s="155" t="s">
        <v>157</v>
      </c>
      <c r="O739" s="159" t="s">
        <v>157</v>
      </c>
      <c r="P739" s="160" t="s">
        <v>480</v>
      </c>
      <c r="Q739" s="157">
        <v>0</v>
      </c>
      <c r="R739" s="155" t="s">
        <v>157</v>
      </c>
      <c r="S739" s="157">
        <v>0</v>
      </c>
      <c r="T739" s="158">
        <v>0</v>
      </c>
      <c r="U739" s="161" t="s">
        <v>157</v>
      </c>
      <c r="V739" s="157">
        <v>0</v>
      </c>
      <c r="W739" s="155" t="s">
        <v>157</v>
      </c>
      <c r="X739" s="157">
        <v>0</v>
      </c>
      <c r="Y739" s="155" t="s">
        <v>157</v>
      </c>
      <c r="Z739" s="157">
        <v>0</v>
      </c>
      <c r="AA739" s="158">
        <v>0</v>
      </c>
      <c r="AB739" s="154" t="s">
        <v>157</v>
      </c>
      <c r="AC739" s="157">
        <v>0</v>
      </c>
      <c r="AD739" s="162">
        <v>0</v>
      </c>
      <c r="AE739" s="163">
        <v>0</v>
      </c>
      <c r="AF739" s="164">
        <v>0</v>
      </c>
      <c r="AG739" s="253">
        <v>621</v>
      </c>
      <c r="AH739" s="165" t="s">
        <v>157</v>
      </c>
      <c r="AI739" s="164" t="s">
        <v>157</v>
      </c>
      <c r="AJ739" s="254">
        <v>599</v>
      </c>
      <c r="AK739" s="166" t="s">
        <v>481</v>
      </c>
    </row>
    <row r="740" spans="1:37" ht="16.5" customHeight="1" thickBot="1" x14ac:dyDescent="0.35">
      <c r="A740" s="190" t="s">
        <v>216</v>
      </c>
      <c r="B740" s="252">
        <v>22122426</v>
      </c>
      <c r="C740" s="245" t="s">
        <v>502</v>
      </c>
      <c r="D740" s="245" t="s">
        <v>503</v>
      </c>
      <c r="E740" s="155">
        <v>17</v>
      </c>
      <c r="F740" s="156">
        <v>18</v>
      </c>
      <c r="G740" s="157">
        <v>14</v>
      </c>
      <c r="H740" s="158">
        <v>14</v>
      </c>
      <c r="I740" s="155">
        <v>3.25</v>
      </c>
      <c r="J740" s="157">
        <v>16</v>
      </c>
      <c r="K740" s="155">
        <v>7.02</v>
      </c>
      <c r="L740" s="157">
        <v>10</v>
      </c>
      <c r="M740" s="158">
        <v>13</v>
      </c>
      <c r="N740" s="155">
        <v>70</v>
      </c>
      <c r="O740" s="159">
        <v>73</v>
      </c>
      <c r="P740" s="160">
        <v>0.95890410958904104</v>
      </c>
      <c r="Q740" s="157">
        <v>5</v>
      </c>
      <c r="R740" s="155">
        <v>57</v>
      </c>
      <c r="S740" s="157">
        <v>7.5</v>
      </c>
      <c r="T740" s="158">
        <v>12.5</v>
      </c>
      <c r="U740" s="161">
        <v>24.37</v>
      </c>
      <c r="V740" s="157">
        <v>5.75</v>
      </c>
      <c r="W740" s="155">
        <v>-6</v>
      </c>
      <c r="X740" s="157">
        <v>1.25</v>
      </c>
      <c r="Y740" s="155">
        <v>10</v>
      </c>
      <c r="Z740" s="157">
        <v>0</v>
      </c>
      <c r="AA740" s="158">
        <v>7</v>
      </c>
      <c r="AB740" s="154">
        <v>53.14</v>
      </c>
      <c r="AC740" s="157">
        <v>4</v>
      </c>
      <c r="AD740" s="162">
        <v>4</v>
      </c>
      <c r="AE740" s="163">
        <v>10.1</v>
      </c>
      <c r="AF740" s="164">
        <v>10.1</v>
      </c>
      <c r="AG740" s="253">
        <v>419</v>
      </c>
      <c r="AH740" s="165">
        <v>8.4440000000000008</v>
      </c>
      <c r="AI740" s="164">
        <v>8.4440000000000008</v>
      </c>
      <c r="AJ740" s="254">
        <v>274</v>
      </c>
      <c r="AK740" s="166">
        <v>9.2720000000000002</v>
      </c>
    </row>
    <row r="741" spans="1:37" ht="16.5" customHeight="1" thickBot="1" x14ac:dyDescent="0.35">
      <c r="A741" s="190" t="s">
        <v>216</v>
      </c>
      <c r="B741" s="252">
        <v>22122644</v>
      </c>
      <c r="C741" s="232" t="s">
        <v>1193</v>
      </c>
      <c r="D741" s="232" t="s">
        <v>29</v>
      </c>
      <c r="E741" s="155">
        <v>19</v>
      </c>
      <c r="F741" s="156">
        <v>19</v>
      </c>
      <c r="G741" s="157">
        <v>16</v>
      </c>
      <c r="H741" s="158">
        <v>16</v>
      </c>
      <c r="I741" s="155">
        <v>3.14</v>
      </c>
      <c r="J741" s="157">
        <v>18</v>
      </c>
      <c r="K741" s="155">
        <v>6.5</v>
      </c>
      <c r="L741" s="157">
        <v>13</v>
      </c>
      <c r="M741" s="158">
        <v>15.5</v>
      </c>
      <c r="N741" s="155">
        <v>58</v>
      </c>
      <c r="O741" s="159">
        <v>60</v>
      </c>
      <c r="P741" s="160">
        <v>0.96666666666666667</v>
      </c>
      <c r="Q741" s="157">
        <v>5</v>
      </c>
      <c r="R741" s="155">
        <v>48.5</v>
      </c>
      <c r="S741" s="157">
        <v>5</v>
      </c>
      <c r="T741" s="158">
        <v>10</v>
      </c>
      <c r="U741" s="161">
        <v>23.45</v>
      </c>
      <c r="V741" s="157">
        <v>6.25</v>
      </c>
      <c r="W741" s="155">
        <v>-3</v>
      </c>
      <c r="X741" s="157">
        <v>1.75</v>
      </c>
      <c r="Y741" s="155">
        <v>6</v>
      </c>
      <c r="Z741" s="157">
        <v>2</v>
      </c>
      <c r="AA741" s="158">
        <v>10</v>
      </c>
      <c r="AB741" s="154" t="s">
        <v>215</v>
      </c>
      <c r="AC741" s="157" t="s">
        <v>215</v>
      </c>
      <c r="AD741" s="162" t="s">
        <v>215</v>
      </c>
      <c r="AE741" s="163">
        <v>12.875</v>
      </c>
      <c r="AF741" s="164">
        <v>12.875</v>
      </c>
      <c r="AG741" s="253">
        <v>88</v>
      </c>
      <c r="AH741" s="165">
        <v>6.2220000000000004</v>
      </c>
      <c r="AI741" s="164">
        <v>6.2220000000000004</v>
      </c>
      <c r="AJ741" s="254">
        <v>519</v>
      </c>
      <c r="AK741" s="166">
        <v>9.5485000000000007</v>
      </c>
    </row>
    <row r="742" spans="1:37" ht="16.5" customHeight="1" thickBot="1" x14ac:dyDescent="0.35">
      <c r="A742" s="190" t="s">
        <v>216</v>
      </c>
      <c r="B742" s="252">
        <v>22122722</v>
      </c>
      <c r="C742" s="230" t="s">
        <v>1202</v>
      </c>
      <c r="D742" s="230" t="s">
        <v>605</v>
      </c>
      <c r="E742" s="155">
        <v>18</v>
      </c>
      <c r="F742" s="156">
        <v>18.5</v>
      </c>
      <c r="G742" s="157">
        <v>15</v>
      </c>
      <c r="H742" s="158">
        <v>15</v>
      </c>
      <c r="I742" s="155">
        <v>3.32</v>
      </c>
      <c r="J742" s="157">
        <v>15</v>
      </c>
      <c r="K742" s="155">
        <v>6.99</v>
      </c>
      <c r="L742" s="157">
        <v>10</v>
      </c>
      <c r="M742" s="158">
        <v>12.5</v>
      </c>
      <c r="N742" s="155">
        <v>49</v>
      </c>
      <c r="O742" s="159">
        <v>52</v>
      </c>
      <c r="P742" s="160">
        <v>0.94230769230769229</v>
      </c>
      <c r="Q742" s="157">
        <v>5</v>
      </c>
      <c r="R742" s="155">
        <v>40.4</v>
      </c>
      <c r="S742" s="157">
        <v>3</v>
      </c>
      <c r="T742" s="158">
        <v>8</v>
      </c>
      <c r="U742" s="161">
        <v>25</v>
      </c>
      <c r="V742" s="157">
        <v>5.25</v>
      </c>
      <c r="W742" s="155">
        <v>-6</v>
      </c>
      <c r="X742" s="157">
        <v>1.25</v>
      </c>
      <c r="Y742" s="155">
        <v>6</v>
      </c>
      <c r="Z742" s="157">
        <v>2</v>
      </c>
      <c r="AA742" s="158">
        <v>8.5</v>
      </c>
      <c r="AB742" s="154">
        <v>32.65</v>
      </c>
      <c r="AC742" s="157">
        <v>15</v>
      </c>
      <c r="AD742" s="162">
        <v>15</v>
      </c>
      <c r="AE742" s="163">
        <v>11.8</v>
      </c>
      <c r="AF742" s="164">
        <v>11.8</v>
      </c>
      <c r="AG742" s="253" t="b">
        <v>1</v>
      </c>
      <c r="AH742" s="165">
        <v>11.111000000000001</v>
      </c>
      <c r="AI742" s="164">
        <v>11.111000000000001</v>
      </c>
      <c r="AJ742" s="254">
        <v>62</v>
      </c>
      <c r="AK742" s="166">
        <v>11.455500000000001</v>
      </c>
    </row>
    <row r="743" spans="1:37" ht="16.5" customHeight="1" thickBot="1" x14ac:dyDescent="0.35">
      <c r="A743" s="190" t="s">
        <v>216</v>
      </c>
      <c r="B743" s="252">
        <v>22123367</v>
      </c>
      <c r="C743" s="234" t="s">
        <v>556</v>
      </c>
      <c r="D743" s="234" t="s">
        <v>1204</v>
      </c>
      <c r="E743" s="155">
        <v>18</v>
      </c>
      <c r="F743" s="156">
        <v>18.5</v>
      </c>
      <c r="G743" s="157">
        <v>15</v>
      </c>
      <c r="H743" s="158">
        <v>15</v>
      </c>
      <c r="I743" s="155">
        <v>3.01</v>
      </c>
      <c r="J743" s="157">
        <v>20</v>
      </c>
      <c r="K743" s="155">
        <v>6.41</v>
      </c>
      <c r="L743" s="157">
        <v>14</v>
      </c>
      <c r="M743" s="158">
        <v>17</v>
      </c>
      <c r="N743" s="155">
        <v>46</v>
      </c>
      <c r="O743" s="159">
        <v>62</v>
      </c>
      <c r="P743" s="160">
        <v>0.74193548387096775</v>
      </c>
      <c r="Q743" s="157">
        <v>4</v>
      </c>
      <c r="R743" s="155">
        <v>48.3</v>
      </c>
      <c r="S743" s="157">
        <v>5</v>
      </c>
      <c r="T743" s="158">
        <v>9</v>
      </c>
      <c r="U743" s="161">
        <v>26</v>
      </c>
      <c r="V743" s="157">
        <v>4.75</v>
      </c>
      <c r="W743" s="155">
        <v>0</v>
      </c>
      <c r="X743" s="157">
        <v>2.5</v>
      </c>
      <c r="Y743" s="155">
        <v>10</v>
      </c>
      <c r="Z743" s="157">
        <v>0</v>
      </c>
      <c r="AA743" s="158">
        <v>7.25</v>
      </c>
      <c r="AB743" s="154">
        <v>30.1</v>
      </c>
      <c r="AC743" s="157">
        <v>17</v>
      </c>
      <c r="AD743" s="162">
        <v>17</v>
      </c>
      <c r="AE743" s="163">
        <v>13.05</v>
      </c>
      <c r="AF743" s="164">
        <v>13.05</v>
      </c>
      <c r="AG743" s="253">
        <v>72</v>
      </c>
      <c r="AH743" s="165">
        <v>8</v>
      </c>
      <c r="AI743" s="164">
        <v>8</v>
      </c>
      <c r="AJ743" s="254">
        <v>331</v>
      </c>
      <c r="AK743" s="166">
        <v>10.525</v>
      </c>
    </row>
    <row r="744" spans="1:37" ht="16.5" customHeight="1" thickBot="1" x14ac:dyDescent="0.35">
      <c r="A744" s="190" t="s">
        <v>216</v>
      </c>
      <c r="B744" s="252">
        <v>22123372</v>
      </c>
      <c r="C744" s="230" t="s">
        <v>896</v>
      </c>
      <c r="D744" s="230" t="s">
        <v>897</v>
      </c>
      <c r="E744" s="155" t="s">
        <v>157</v>
      </c>
      <c r="F744" s="156" t="s">
        <v>157</v>
      </c>
      <c r="G744" s="157">
        <v>0</v>
      </c>
      <c r="H744" s="158">
        <v>0</v>
      </c>
      <c r="I744" s="155" t="s">
        <v>157</v>
      </c>
      <c r="J744" s="157">
        <v>0</v>
      </c>
      <c r="K744" s="155" t="s">
        <v>157</v>
      </c>
      <c r="L744" s="157">
        <v>0</v>
      </c>
      <c r="M744" s="158">
        <v>0</v>
      </c>
      <c r="N744" s="155" t="s">
        <v>157</v>
      </c>
      <c r="O744" s="159" t="s">
        <v>157</v>
      </c>
      <c r="P744" s="160" t="s">
        <v>480</v>
      </c>
      <c r="Q744" s="157">
        <v>0</v>
      </c>
      <c r="R744" s="155" t="s">
        <v>157</v>
      </c>
      <c r="S744" s="157">
        <v>0</v>
      </c>
      <c r="T744" s="158">
        <v>0</v>
      </c>
      <c r="U744" s="161" t="s">
        <v>157</v>
      </c>
      <c r="V744" s="157">
        <v>0</v>
      </c>
      <c r="W744" s="155" t="s">
        <v>157</v>
      </c>
      <c r="X744" s="157">
        <v>0</v>
      </c>
      <c r="Y744" s="155" t="s">
        <v>157</v>
      </c>
      <c r="Z744" s="157">
        <v>0</v>
      </c>
      <c r="AA744" s="158">
        <v>0</v>
      </c>
      <c r="AB744" s="154" t="s">
        <v>157</v>
      </c>
      <c r="AC744" s="157">
        <v>0</v>
      </c>
      <c r="AD744" s="162">
        <v>0</v>
      </c>
      <c r="AE744" s="163">
        <v>0</v>
      </c>
      <c r="AF744" s="164">
        <v>0</v>
      </c>
      <c r="AG744" s="253">
        <v>621</v>
      </c>
      <c r="AH744" s="165" t="s">
        <v>157</v>
      </c>
      <c r="AI744" s="164" t="s">
        <v>157</v>
      </c>
      <c r="AJ744" s="254">
        <v>599</v>
      </c>
      <c r="AK744" s="166" t="s">
        <v>481</v>
      </c>
    </row>
    <row r="745" spans="1:37" ht="16.5" customHeight="1" thickBot="1" x14ac:dyDescent="0.35">
      <c r="A745" s="190" t="s">
        <v>216</v>
      </c>
      <c r="B745" s="252">
        <v>50200386</v>
      </c>
      <c r="C745" s="230" t="s">
        <v>1178</v>
      </c>
      <c r="D745" s="230" t="s">
        <v>1207</v>
      </c>
      <c r="E745" s="155" t="s">
        <v>215</v>
      </c>
      <c r="F745" s="156" t="s">
        <v>215</v>
      </c>
      <c r="G745" s="157" t="s">
        <v>215</v>
      </c>
      <c r="H745" s="158" t="s">
        <v>215</v>
      </c>
      <c r="I745" s="155" t="s">
        <v>215</v>
      </c>
      <c r="J745" s="157" t="s">
        <v>215</v>
      </c>
      <c r="K745" s="155" t="s">
        <v>215</v>
      </c>
      <c r="L745" s="157" t="s">
        <v>215</v>
      </c>
      <c r="M745" s="158" t="s">
        <v>215</v>
      </c>
      <c r="N745" s="155">
        <v>95</v>
      </c>
      <c r="O745" s="159">
        <v>77</v>
      </c>
      <c r="P745" s="160">
        <v>1.2337662337662338</v>
      </c>
      <c r="Q745" s="157">
        <v>6.5</v>
      </c>
      <c r="R745" s="155" t="s">
        <v>215</v>
      </c>
      <c r="S745" s="157" t="s">
        <v>215</v>
      </c>
      <c r="T745" s="158">
        <v>13</v>
      </c>
      <c r="U745" s="161" t="s">
        <v>215</v>
      </c>
      <c r="V745" s="157" t="s">
        <v>215</v>
      </c>
      <c r="W745" s="155">
        <v>12</v>
      </c>
      <c r="X745" s="157">
        <v>4.25</v>
      </c>
      <c r="Y745" s="155">
        <v>4</v>
      </c>
      <c r="Z745" s="157">
        <v>3</v>
      </c>
      <c r="AA745" s="158">
        <v>14.5</v>
      </c>
      <c r="AB745" s="154" t="s">
        <v>215</v>
      </c>
      <c r="AC745" s="157" t="s">
        <v>215</v>
      </c>
      <c r="AD745" s="162" t="s">
        <v>215</v>
      </c>
      <c r="AE745" s="163">
        <v>13.75</v>
      </c>
      <c r="AF745" s="164">
        <v>13.75</v>
      </c>
      <c r="AG745" s="253">
        <v>36</v>
      </c>
      <c r="AH745" s="165">
        <v>12.888999999999999</v>
      </c>
      <c r="AI745" s="164">
        <v>12.888999999999999</v>
      </c>
      <c r="AJ745" s="254">
        <v>15</v>
      </c>
      <c r="AK745" s="166">
        <v>13.3195</v>
      </c>
    </row>
    <row r="746" spans="1:37" ht="19.5" customHeight="1" x14ac:dyDescent="0.2">
      <c r="A746" s="358"/>
      <c r="B746" s="360" t="s">
        <v>62</v>
      </c>
      <c r="C746" s="307"/>
      <c r="D746" s="307"/>
      <c r="E746" s="308" t="s">
        <v>220</v>
      </c>
      <c r="F746" s="309" t="s">
        <v>65</v>
      </c>
      <c r="G746" s="354" t="s">
        <v>0</v>
      </c>
      <c r="H746" s="325" t="s">
        <v>0</v>
      </c>
      <c r="I746" s="318" t="s">
        <v>11</v>
      </c>
      <c r="J746" s="350" t="s">
        <v>0</v>
      </c>
      <c r="K746" s="327" t="s">
        <v>11</v>
      </c>
      <c r="L746" s="354" t="s">
        <v>0</v>
      </c>
      <c r="M746" s="320" t="s">
        <v>0</v>
      </c>
      <c r="N746" s="327" t="s">
        <v>6</v>
      </c>
      <c r="O746" s="310" t="s">
        <v>6</v>
      </c>
      <c r="P746" s="356" t="s">
        <v>56</v>
      </c>
      <c r="Q746" s="354" t="s">
        <v>44</v>
      </c>
      <c r="R746" s="318" t="s">
        <v>7</v>
      </c>
      <c r="S746" s="350" t="s">
        <v>44</v>
      </c>
      <c r="T746" s="325" t="s">
        <v>0</v>
      </c>
      <c r="U746" s="318" t="s">
        <v>11</v>
      </c>
      <c r="V746" s="350" t="s">
        <v>42</v>
      </c>
      <c r="W746" s="327" t="s">
        <v>7</v>
      </c>
      <c r="X746" s="354" t="s">
        <v>41</v>
      </c>
      <c r="Y746" s="318" t="s">
        <v>221</v>
      </c>
      <c r="Z746" s="350" t="s">
        <v>41</v>
      </c>
      <c r="AA746" s="325" t="s">
        <v>43</v>
      </c>
      <c r="AB746" s="318" t="s">
        <v>11</v>
      </c>
      <c r="AC746" s="350" t="s">
        <v>0</v>
      </c>
      <c r="AD746" s="325" t="s">
        <v>43</v>
      </c>
      <c r="AE746" s="330" t="s">
        <v>9</v>
      </c>
      <c r="AF746" s="311"/>
      <c r="AG746" s="352" t="s">
        <v>28</v>
      </c>
      <c r="AH746" s="330" t="s">
        <v>9</v>
      </c>
      <c r="AI746" s="311"/>
      <c r="AJ746" s="352" t="s">
        <v>28</v>
      </c>
      <c r="AK746" s="323" t="s">
        <v>9</v>
      </c>
    </row>
    <row r="747" spans="1:37" ht="45" customHeight="1" thickBot="1" x14ac:dyDescent="0.25">
      <c r="A747" s="359"/>
      <c r="B747" s="361"/>
      <c r="C747" s="312" t="s">
        <v>158</v>
      </c>
      <c r="D747" s="312" t="s">
        <v>45</v>
      </c>
      <c r="E747" s="313" t="s">
        <v>3</v>
      </c>
      <c r="F747" s="314" t="s">
        <v>4</v>
      </c>
      <c r="G747" s="355"/>
      <c r="H747" s="326" t="s">
        <v>16</v>
      </c>
      <c r="I747" s="319" t="s">
        <v>154</v>
      </c>
      <c r="J747" s="351"/>
      <c r="K747" s="328" t="s">
        <v>10</v>
      </c>
      <c r="L747" s="355"/>
      <c r="M747" s="321" t="s">
        <v>46</v>
      </c>
      <c r="N747" s="329" t="s">
        <v>159</v>
      </c>
      <c r="O747" s="315" t="s">
        <v>55</v>
      </c>
      <c r="P747" s="357"/>
      <c r="Q747" s="355"/>
      <c r="R747" s="322" t="s">
        <v>49</v>
      </c>
      <c r="S747" s="351"/>
      <c r="T747" s="326" t="s">
        <v>5</v>
      </c>
      <c r="U747" s="319" t="s">
        <v>19</v>
      </c>
      <c r="V747" s="351"/>
      <c r="W747" s="328" t="s">
        <v>23</v>
      </c>
      <c r="X747" s="355"/>
      <c r="Y747" s="319" t="s">
        <v>219</v>
      </c>
      <c r="Z747" s="351"/>
      <c r="AA747" s="326" t="s">
        <v>47</v>
      </c>
      <c r="AB747" s="319" t="s">
        <v>26</v>
      </c>
      <c r="AC747" s="351"/>
      <c r="AD747" s="326" t="s">
        <v>25</v>
      </c>
      <c r="AE747" s="331" t="s">
        <v>63</v>
      </c>
      <c r="AF747" s="317"/>
      <c r="AG747" s="353"/>
      <c r="AH747" s="331" t="s">
        <v>66</v>
      </c>
      <c r="AI747" s="317"/>
      <c r="AJ747" s="353"/>
      <c r="AK747" s="324" t="s">
        <v>67</v>
      </c>
    </row>
    <row r="748" spans="1:37" ht="17.25" thickBot="1" x14ac:dyDescent="0.35">
      <c r="A748" s="177"/>
      <c r="B748" s="178"/>
      <c r="C748" s="179"/>
      <c r="D748" s="180"/>
      <c r="E748" s="181"/>
      <c r="F748" s="182"/>
      <c r="G748" s="183"/>
      <c r="H748" s="184"/>
      <c r="I748" s="181"/>
      <c r="J748" s="183"/>
      <c r="K748" s="181"/>
      <c r="L748" s="183"/>
      <c r="M748" s="184"/>
      <c r="N748" s="181"/>
      <c r="O748" s="181"/>
      <c r="P748" s="185"/>
      <c r="Q748" s="183"/>
      <c r="R748" s="181"/>
      <c r="S748" s="183"/>
      <c r="T748" s="184"/>
      <c r="U748" s="186"/>
      <c r="V748" s="183"/>
      <c r="W748" s="181"/>
      <c r="X748" s="183"/>
      <c r="Y748" s="181"/>
      <c r="Z748" s="183"/>
      <c r="AA748" s="184"/>
      <c r="AB748" s="187"/>
      <c r="AC748" s="183"/>
      <c r="AD748" s="184"/>
      <c r="AE748" s="188"/>
      <c r="AF748" s="188"/>
      <c r="AG748" s="193"/>
      <c r="AH748" s="189"/>
      <c r="AI748" s="188"/>
      <c r="AJ748" s="194"/>
      <c r="AK748" s="191"/>
    </row>
    <row r="749" spans="1:37" s="261" customFormat="1" ht="20.25" customHeight="1" x14ac:dyDescent="0.25">
      <c r="A749" s="370" t="s">
        <v>61</v>
      </c>
      <c r="B749" s="370"/>
      <c r="C749" s="262"/>
      <c r="D749" s="262"/>
      <c r="E749" s="210">
        <v>15.398467432950191</v>
      </c>
      <c r="F749" s="211">
        <v>17.199233716475096</v>
      </c>
      <c r="G749" s="219">
        <v>11.686643835616438</v>
      </c>
      <c r="H749" s="221">
        <v>11.686643835616438</v>
      </c>
      <c r="I749" s="222">
        <v>3.2955319148936151</v>
      </c>
      <c r="J749" s="223">
        <v>14.537132987910191</v>
      </c>
      <c r="K749" s="224">
        <v>7.0982785299806546</v>
      </c>
      <c r="L749" s="223">
        <v>9.3523316062176161</v>
      </c>
      <c r="M749" s="221">
        <v>11.944732297063902</v>
      </c>
      <c r="N749" s="224">
        <v>56.751915708812263</v>
      </c>
      <c r="O749" s="224">
        <v>67.345559845559848</v>
      </c>
      <c r="P749" s="224">
        <v>0.65132744061952907</v>
      </c>
      <c r="Q749" s="223">
        <v>4.348040885860307</v>
      </c>
      <c r="R749" s="224">
        <v>40.991047619047627</v>
      </c>
      <c r="S749" s="223">
        <v>3.8406837606837612</v>
      </c>
      <c r="T749" s="221">
        <v>8.2087837837837849</v>
      </c>
      <c r="U749" s="224">
        <v>25.455650485436909</v>
      </c>
      <c r="V749" s="223">
        <v>4.7776816608996544</v>
      </c>
      <c r="W749" s="224">
        <v>-4.4075144508670521</v>
      </c>
      <c r="X749" s="223">
        <v>1.6545376712328768</v>
      </c>
      <c r="Y749" s="224">
        <v>6.0344168260038238</v>
      </c>
      <c r="Z749" s="223">
        <v>1.779109589041096</v>
      </c>
      <c r="AA749" s="221">
        <v>8.220940170940171</v>
      </c>
      <c r="AB749" s="224">
        <v>43.634632034632055</v>
      </c>
      <c r="AC749" s="223">
        <v>8.0558608058608066</v>
      </c>
      <c r="AD749" s="221">
        <v>8.0558608058608066</v>
      </c>
      <c r="AE749" s="212">
        <v>9.8680704467353983</v>
      </c>
      <c r="AF749" s="210">
        <f>AVERAGE(AF4:AF745)</f>
        <v>9.8845144607843149</v>
      </c>
      <c r="AG749" s="369"/>
      <c r="AH749" s="210">
        <v>8.5043165584415554</v>
      </c>
      <c r="AI749" s="210">
        <f>AVERAGE(AI4:AI745)</f>
        <v>8.5033085621970894</v>
      </c>
      <c r="AJ749" s="369"/>
      <c r="AK749" s="212">
        <v>9.5993337385197179</v>
      </c>
    </row>
    <row r="750" spans="1:37" s="261" customFormat="1" ht="20.25" customHeight="1" x14ac:dyDescent="0.25">
      <c r="A750" s="370" t="s">
        <v>59</v>
      </c>
      <c r="B750" s="370"/>
      <c r="C750" s="262"/>
      <c r="D750" s="262"/>
      <c r="E750" s="213">
        <v>11.391666666666667</v>
      </c>
      <c r="F750" s="214">
        <v>15.195833333333333</v>
      </c>
      <c r="G750" s="217">
        <v>10.278195488721805</v>
      </c>
      <c r="H750" s="226">
        <v>10.278195488721805</v>
      </c>
      <c r="I750" s="213">
        <v>3.597711864406778</v>
      </c>
      <c r="J750" s="227">
        <v>13.282442748091603</v>
      </c>
      <c r="K750" s="213">
        <v>7.9317796610169529</v>
      </c>
      <c r="L750" s="227">
        <v>8.4122137404580144</v>
      </c>
      <c r="M750" s="226">
        <v>10.847328244274809</v>
      </c>
      <c r="N750" s="213">
        <v>35.434959349593498</v>
      </c>
      <c r="O750" s="213">
        <v>60.065040650406502</v>
      </c>
      <c r="P750" s="213">
        <v>0.45957417106943887</v>
      </c>
      <c r="Q750" s="227">
        <v>4.8845588235294111</v>
      </c>
      <c r="R750" s="213">
        <v>31.544628099173565</v>
      </c>
      <c r="S750" s="227">
        <v>4.6455223880597014</v>
      </c>
      <c r="T750" s="226">
        <v>9.5818840579710134</v>
      </c>
      <c r="U750" s="213">
        <v>27.258898305084752</v>
      </c>
      <c r="V750" s="227">
        <v>4.7061068702290072</v>
      </c>
      <c r="W750" s="213">
        <v>-0.15126050420168066</v>
      </c>
      <c r="X750" s="227">
        <v>2.2067669172932329</v>
      </c>
      <c r="Y750" s="213">
        <v>5.2</v>
      </c>
      <c r="Z750" s="227">
        <v>2.1654135338345863</v>
      </c>
      <c r="AA750" s="226">
        <v>9.125</v>
      </c>
      <c r="AB750" s="213">
        <v>48.435686274509798</v>
      </c>
      <c r="AC750" s="227">
        <v>8.0702479338842981</v>
      </c>
      <c r="AD750" s="226">
        <v>8.0702479338842981</v>
      </c>
      <c r="AE750" s="215">
        <v>9.8784468750000052</v>
      </c>
      <c r="AF750" s="213">
        <f>AVERAGEIF($A$4:$A$745, "F", AF4:AF745)</f>
        <v>9.8846968750000066</v>
      </c>
      <c r="AG750" s="369"/>
      <c r="AH750" s="213">
        <v>8.5805034013605486</v>
      </c>
      <c r="AI750" s="213">
        <f>AVERAGEIF($A$4:$A$745, "F", AI4:AI745)</f>
        <v>8.5805034013605486</v>
      </c>
      <c r="AJ750" s="369"/>
      <c r="AK750" s="215">
        <v>9.6782431972789151</v>
      </c>
    </row>
    <row r="751" spans="1:37" s="261" customFormat="1" ht="20.25" customHeight="1" thickBot="1" x14ac:dyDescent="0.3">
      <c r="A751" s="370" t="s">
        <v>60</v>
      </c>
      <c r="B751" s="370"/>
      <c r="C751" s="262"/>
      <c r="D751" s="262"/>
      <c r="E751" s="192">
        <v>16.594527363184081</v>
      </c>
      <c r="F751" s="216">
        <v>17.797263681592039</v>
      </c>
      <c r="G751" s="220">
        <v>12.101995565410199</v>
      </c>
      <c r="H751" s="218">
        <v>12.101995565410199</v>
      </c>
      <c r="I751" s="225">
        <v>3.2061654135338338</v>
      </c>
      <c r="J751" s="220">
        <v>14.904017857142858</v>
      </c>
      <c r="K751" s="225">
        <v>6.8517794486215484</v>
      </c>
      <c r="L751" s="220">
        <v>9.6272321428571423</v>
      </c>
      <c r="M751" s="218">
        <v>12.265625</v>
      </c>
      <c r="N751" s="225">
        <v>63.323308270676691</v>
      </c>
      <c r="O751" s="225">
        <v>69.612658227848101</v>
      </c>
      <c r="P751" s="225">
        <v>0.71168006330660916</v>
      </c>
      <c r="Q751" s="220">
        <v>4.1862527716186255</v>
      </c>
      <c r="R751" s="225">
        <v>43.820297029702985</v>
      </c>
      <c r="S751" s="220">
        <v>3.6015521064301552</v>
      </c>
      <c r="T751" s="218">
        <v>7.7914096916299567</v>
      </c>
      <c r="U751" s="225">
        <v>24.919672544080633</v>
      </c>
      <c r="V751" s="220">
        <v>4.798657718120805</v>
      </c>
      <c r="W751" s="225">
        <v>-5.6737500000000001</v>
      </c>
      <c r="X751" s="220">
        <v>1.4916851441241685</v>
      </c>
      <c r="Y751" s="225">
        <v>6.2828784119106702</v>
      </c>
      <c r="Z751" s="220">
        <v>1.6651884700665189</v>
      </c>
      <c r="AA751" s="218">
        <v>7.9523281596452327</v>
      </c>
      <c r="AB751" s="225">
        <v>42.274333333333345</v>
      </c>
      <c r="AC751" s="220">
        <v>8.0517647058823538</v>
      </c>
      <c r="AD751" s="218">
        <v>8.0517647058823538</v>
      </c>
      <c r="AE751" s="153">
        <v>9.8648715478484412</v>
      </c>
      <c r="AF751" s="192">
        <f>AVERAGEIF($A$4:$A$745, "M", AF4:AF745)</f>
        <v>9.8844583333333471</v>
      </c>
      <c r="AG751" s="369"/>
      <c r="AH751" s="192">
        <v>8.4804371002132228</v>
      </c>
      <c r="AI751" s="192">
        <f>AVERAGEIF($A$4:$A$745, "M", AI4:AI745)</f>
        <v>8.4792669491525459</v>
      </c>
      <c r="AJ751" s="369"/>
      <c r="AK751" s="153">
        <v>9.5746535460992863</v>
      </c>
    </row>
    <row r="752" spans="1:37" ht="13.5" x14ac:dyDescent="0.2">
      <c r="B752" s="195"/>
      <c r="C752" s="196"/>
      <c r="D752" s="197"/>
      <c r="E752" s="198"/>
      <c r="F752" s="198"/>
      <c r="G752" s="199"/>
      <c r="H752" s="200"/>
      <c r="I752" s="199"/>
      <c r="J752" s="199"/>
      <c r="K752" s="200"/>
      <c r="L752" s="198"/>
      <c r="M752" s="201"/>
      <c r="N752" s="198"/>
      <c r="O752" s="198"/>
      <c r="P752" s="202"/>
      <c r="Q752" s="198"/>
      <c r="R752" s="201"/>
      <c r="S752" s="199"/>
      <c r="T752" s="200"/>
      <c r="U752" s="199"/>
      <c r="V752" s="199"/>
      <c r="W752" s="199"/>
      <c r="X752" s="199"/>
      <c r="Y752" s="200"/>
      <c r="Z752" s="203"/>
      <c r="AA752" s="200"/>
      <c r="AB752" s="200"/>
      <c r="AC752" s="204"/>
      <c r="AD752" s="205"/>
      <c r="AE752" s="206"/>
      <c r="AF752" s="207"/>
      <c r="AG752" s="208"/>
      <c r="AH752" s="209"/>
      <c r="AI752" s="209"/>
      <c r="AJ752" s="208"/>
      <c r="AK752" s="209"/>
    </row>
    <row r="753" spans="2:37" ht="13.5" x14ac:dyDescent="0.2">
      <c r="B753" s="195"/>
      <c r="C753" s="196"/>
      <c r="D753" s="197"/>
      <c r="E753" s="198"/>
      <c r="F753" s="198"/>
      <c r="G753" s="199"/>
      <c r="H753" s="200"/>
      <c r="I753" s="199"/>
      <c r="J753" s="199"/>
      <c r="K753" s="200"/>
      <c r="L753" s="198"/>
      <c r="M753" s="201"/>
      <c r="N753" s="198"/>
      <c r="O753" s="198"/>
      <c r="P753" s="202"/>
      <c r="Q753" s="198"/>
      <c r="R753" s="201"/>
      <c r="S753" s="199"/>
      <c r="T753" s="200"/>
      <c r="U753" s="199"/>
      <c r="V753" s="199"/>
      <c r="W753" s="199"/>
      <c r="X753" s="199"/>
      <c r="Y753" s="200"/>
      <c r="Z753" s="203"/>
      <c r="AA753" s="200"/>
      <c r="AB753" s="200"/>
      <c r="AC753" s="204"/>
      <c r="AD753" s="205"/>
      <c r="AE753" s="206"/>
      <c r="AF753" s="207"/>
      <c r="AG753" s="208"/>
      <c r="AH753" s="209"/>
      <c r="AI753" s="209"/>
      <c r="AJ753" s="208"/>
      <c r="AK753" s="209"/>
    </row>
    <row r="754" spans="2:37" x14ac:dyDescent="0.2">
      <c r="B754" s="368"/>
      <c r="C754" s="368"/>
      <c r="D754" s="368"/>
      <c r="E754" s="368"/>
      <c r="F754" s="368"/>
      <c r="G754" s="368"/>
      <c r="H754" s="368"/>
      <c r="I754" s="368"/>
      <c r="J754" s="368"/>
      <c r="K754" s="368"/>
      <c r="L754" s="368"/>
      <c r="M754" s="368"/>
      <c r="N754" s="368"/>
      <c r="O754" s="368"/>
      <c r="P754" s="368"/>
      <c r="Q754" s="368"/>
      <c r="R754" s="368"/>
      <c r="S754" s="368"/>
      <c r="T754" s="368"/>
      <c r="U754" s="368"/>
      <c r="V754" s="368"/>
      <c r="W754" s="368"/>
      <c r="X754" s="368"/>
      <c r="Y754" s="368"/>
      <c r="Z754" s="368"/>
      <c r="AA754" s="368"/>
      <c r="AB754" s="368"/>
      <c r="AC754" s="368"/>
      <c r="AD754" s="368"/>
      <c r="AE754" s="368"/>
      <c r="AF754" s="368"/>
      <c r="AG754" s="368"/>
      <c r="AH754" s="368"/>
      <c r="AI754" s="368"/>
      <c r="AJ754" s="368"/>
      <c r="AK754" s="368"/>
    </row>
    <row r="755" spans="2:37" x14ac:dyDescent="0.2">
      <c r="B755" s="368"/>
      <c r="C755" s="368"/>
      <c r="D755" s="368"/>
      <c r="E755" s="368"/>
      <c r="F755" s="368"/>
      <c r="G755" s="368"/>
      <c r="H755" s="368"/>
      <c r="I755" s="368"/>
      <c r="J755" s="368"/>
      <c r="K755" s="368"/>
      <c r="L755" s="368"/>
      <c r="M755" s="368"/>
      <c r="N755" s="368"/>
      <c r="O755" s="368"/>
      <c r="P755" s="368"/>
      <c r="Q755" s="368"/>
      <c r="R755" s="368"/>
      <c r="S755" s="368"/>
      <c r="T755" s="368"/>
      <c r="U755" s="368"/>
      <c r="V755" s="368"/>
      <c r="W755" s="368"/>
      <c r="X755" s="368"/>
      <c r="Y755" s="368"/>
      <c r="Z755" s="368"/>
      <c r="AA755" s="368"/>
      <c r="AB755" s="368"/>
      <c r="AC755" s="368"/>
      <c r="AD755" s="368"/>
      <c r="AE755" s="368"/>
      <c r="AF755" s="368"/>
      <c r="AG755" s="368"/>
      <c r="AH755" s="368"/>
      <c r="AI755" s="368"/>
      <c r="AJ755" s="368"/>
      <c r="AK755" s="368"/>
    </row>
    <row r="756" spans="2:37" x14ac:dyDescent="0.2">
      <c r="B756" s="368"/>
      <c r="C756" s="368"/>
      <c r="D756" s="368"/>
      <c r="E756" s="368"/>
      <c r="F756" s="368"/>
      <c r="G756" s="368"/>
      <c r="H756" s="368"/>
      <c r="I756" s="368"/>
      <c r="J756" s="368"/>
      <c r="K756" s="368"/>
      <c r="L756" s="368"/>
      <c r="M756" s="368"/>
      <c r="N756" s="368"/>
      <c r="O756" s="368"/>
      <c r="P756" s="368"/>
      <c r="Q756" s="368"/>
      <c r="R756" s="368"/>
      <c r="S756" s="368"/>
      <c r="T756" s="368"/>
      <c r="U756" s="368"/>
      <c r="V756" s="368"/>
      <c r="W756" s="368"/>
      <c r="X756" s="368"/>
      <c r="Y756" s="368"/>
      <c r="Z756" s="368"/>
      <c r="AA756" s="368"/>
      <c r="AB756" s="368"/>
      <c r="AC756" s="368"/>
      <c r="AD756" s="368"/>
      <c r="AE756" s="368"/>
      <c r="AF756" s="368"/>
      <c r="AG756" s="368"/>
      <c r="AH756" s="368"/>
      <c r="AI756" s="368"/>
      <c r="AJ756" s="368"/>
      <c r="AK756" s="368"/>
    </row>
  </sheetData>
  <sortState ref="A4:AK735">
    <sortCondition ref="B4:B735"/>
  </sortState>
  <mergeCells count="99">
    <mergeCell ref="V506:V507"/>
    <mergeCell ref="X506:X507"/>
    <mergeCell ref="J506:J507"/>
    <mergeCell ref="L506:L507"/>
    <mergeCell ref="P506:P507"/>
    <mergeCell ref="Q506:Q507"/>
    <mergeCell ref="S506:S507"/>
    <mergeCell ref="Z506:Z507"/>
    <mergeCell ref="AC506:AC507"/>
    <mergeCell ref="AC251:AC252"/>
    <mergeCell ref="AG251:AG252"/>
    <mergeCell ref="AJ251:AJ252"/>
    <mergeCell ref="Z503:Z504"/>
    <mergeCell ref="AC503:AC504"/>
    <mergeCell ref="AG503:AG504"/>
    <mergeCell ref="AG254:AG255"/>
    <mergeCell ref="AJ254:AJ255"/>
    <mergeCell ref="AG506:AG507"/>
    <mergeCell ref="AJ506:AJ507"/>
    <mergeCell ref="AJ503:AJ504"/>
    <mergeCell ref="A505:AK505"/>
    <mergeCell ref="A506:A507"/>
    <mergeCell ref="B506:B507"/>
    <mergeCell ref="Q503:Q504"/>
    <mergeCell ref="S503:S504"/>
    <mergeCell ref="V503:V504"/>
    <mergeCell ref="X503:X504"/>
    <mergeCell ref="A503:A504"/>
    <mergeCell ref="B503:B504"/>
    <mergeCell ref="G503:G504"/>
    <mergeCell ref="J503:J504"/>
    <mergeCell ref="L503:L504"/>
    <mergeCell ref="Q251:Q252"/>
    <mergeCell ref="S251:S252"/>
    <mergeCell ref="V251:V252"/>
    <mergeCell ref="X251:X252"/>
    <mergeCell ref="Z251:Z252"/>
    <mergeCell ref="C2:C3"/>
    <mergeCell ref="A253:AK253"/>
    <mergeCell ref="A254:A255"/>
    <mergeCell ref="B254:B255"/>
    <mergeCell ref="C254:C255"/>
    <mergeCell ref="D254:D255"/>
    <mergeCell ref="G254:G255"/>
    <mergeCell ref="J254:J255"/>
    <mergeCell ref="L254:L255"/>
    <mergeCell ref="P254:P255"/>
    <mergeCell ref="Q254:Q255"/>
    <mergeCell ref="S254:S255"/>
    <mergeCell ref="V254:V255"/>
    <mergeCell ref="X254:X255"/>
    <mergeCell ref="Z254:Z255"/>
    <mergeCell ref="AC254:AC255"/>
    <mergeCell ref="AC2:AC3"/>
    <mergeCell ref="AG2:AG3"/>
    <mergeCell ref="AJ2:AJ3"/>
    <mergeCell ref="A1:AK1"/>
    <mergeCell ref="A2:A3"/>
    <mergeCell ref="B2:B3"/>
    <mergeCell ref="G2:G3"/>
    <mergeCell ref="J2:J3"/>
    <mergeCell ref="L2:L3"/>
    <mergeCell ref="P2:P3"/>
    <mergeCell ref="Q2:Q3"/>
    <mergeCell ref="S2:S3"/>
    <mergeCell ref="V2:V3"/>
    <mergeCell ref="X2:X3"/>
    <mergeCell ref="Z2:Z3"/>
    <mergeCell ref="D2:D3"/>
    <mergeCell ref="B754:AK756"/>
    <mergeCell ref="AG749:AG751"/>
    <mergeCell ref="AJ749:AJ751"/>
    <mergeCell ref="A751:B751"/>
    <mergeCell ref="A749:B749"/>
    <mergeCell ref="A750:B750"/>
    <mergeCell ref="P251:P252"/>
    <mergeCell ref="A746:A747"/>
    <mergeCell ref="B746:B747"/>
    <mergeCell ref="G746:G747"/>
    <mergeCell ref="J746:J747"/>
    <mergeCell ref="L746:L747"/>
    <mergeCell ref="P746:P747"/>
    <mergeCell ref="A251:A252"/>
    <mergeCell ref="B251:B252"/>
    <mergeCell ref="G251:G252"/>
    <mergeCell ref="J251:J252"/>
    <mergeCell ref="L251:L252"/>
    <mergeCell ref="P503:P504"/>
    <mergeCell ref="C506:C507"/>
    <mergeCell ref="D506:D507"/>
    <mergeCell ref="G506:G507"/>
    <mergeCell ref="AC746:AC747"/>
    <mergeCell ref="AG746:AG747"/>
    <mergeCell ref="AJ746:AJ747"/>
    <mergeCell ref="Q746:Q747"/>
    <mergeCell ref="S746:S747"/>
    <mergeCell ref="V746:V747"/>
    <mergeCell ref="X746:X747"/>
    <mergeCell ref="Z746:Z747"/>
  </mergeCells>
  <printOptions horizontalCentered="1"/>
  <pageMargins left="0.39370078740157483" right="0.39370078740157483" top="0.11811023622047245" bottom="0.11811023622047245" header="0.31496062992125984" footer="0.31496062992125984"/>
  <pageSetup paperSize="8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71"/>
  <sheetViews>
    <sheetView zoomScale="80" zoomScaleNormal="80" workbookViewId="0">
      <pane xSplit="4" topLeftCell="N1" activePane="topRight" state="frozen"/>
      <selection pane="topRight" activeCell="AA19" sqref="AA19"/>
    </sheetView>
  </sheetViews>
  <sheetFormatPr baseColWidth="10" defaultColWidth="11.42578125" defaultRowHeight="13.5" x14ac:dyDescent="0.25"/>
  <cols>
    <col min="1" max="1" width="6" style="24" customWidth="1"/>
    <col min="2" max="2" width="12.7109375" style="25" bestFit="1" customWidth="1"/>
    <col min="3" max="3" width="27.42578125" style="26" bestFit="1" customWidth="1"/>
    <col min="4" max="4" width="21.28515625" style="27" bestFit="1" customWidth="1"/>
    <col min="5" max="6" width="11.28515625" style="28" customWidth="1"/>
    <col min="7" max="7" width="5.5703125" style="28" customWidth="1"/>
    <col min="8" max="8" width="11.7109375" style="29" customWidth="1"/>
    <col min="9" max="9" width="11.7109375" style="28" customWidth="1"/>
    <col min="10" max="10" width="5" style="28" customWidth="1"/>
    <col min="11" max="11" width="11.28515625" style="30" customWidth="1"/>
    <col min="12" max="12" width="5" style="28" customWidth="1"/>
    <col min="13" max="13" width="11.7109375" style="30" customWidth="1"/>
    <col min="14" max="14" width="11.28515625" style="28" customWidth="1"/>
    <col min="15" max="15" width="8.7109375" style="28" customWidth="1"/>
    <col min="16" max="16" width="8.7109375" style="24" customWidth="1"/>
    <col min="17" max="17" width="5" style="28" customWidth="1"/>
    <col min="18" max="18" width="11.42578125" style="30" customWidth="1"/>
    <col min="19" max="19" width="5" style="28" customWidth="1"/>
    <col min="20" max="20" width="11.7109375" style="29" customWidth="1"/>
    <col min="21" max="21" width="11.28515625" style="28" customWidth="1"/>
    <col min="22" max="22" width="5" style="28" customWidth="1"/>
    <col min="23" max="23" width="11.28515625" style="28" customWidth="1"/>
    <col min="24" max="24" width="5" style="28" customWidth="1"/>
    <col min="25" max="25" width="11.28515625" style="30" customWidth="1"/>
    <col min="26" max="26" width="5" style="94" customWidth="1"/>
    <col min="27" max="27" width="11.7109375" style="29" customWidth="1"/>
    <col min="28" max="28" width="11.28515625" style="30" customWidth="1"/>
    <col min="29" max="29" width="5" style="95" customWidth="1"/>
    <col min="30" max="30" width="11.7109375" style="85" customWidth="1"/>
    <col min="31" max="31" width="15.7109375" style="86" customWidth="1"/>
    <col min="32" max="32" width="7.140625" style="86" customWidth="1"/>
    <col min="33" max="33" width="6.28515625" style="25" customWidth="1"/>
    <col min="34" max="34" width="15.7109375" style="90" customWidth="1"/>
    <col min="35" max="35" width="7.28515625" style="90" customWidth="1"/>
    <col min="36" max="36" width="11.28515625" style="25" customWidth="1"/>
    <col min="37" max="37" width="15.7109375" style="90" customWidth="1"/>
    <col min="38" max="16384" width="11.42578125" style="25"/>
  </cols>
  <sheetData>
    <row r="1" spans="1:37" ht="45" customHeight="1" x14ac:dyDescent="0.8">
      <c r="A1" s="384" t="s">
        <v>27</v>
      </c>
      <c r="B1" s="78" t="s">
        <v>487</v>
      </c>
      <c r="C1" s="79"/>
      <c r="D1" s="79"/>
      <c r="E1" s="59" t="s">
        <v>3</v>
      </c>
      <c r="F1" s="60" t="s">
        <v>4</v>
      </c>
      <c r="G1" s="382" t="s">
        <v>0</v>
      </c>
      <c r="H1" s="61" t="s">
        <v>16</v>
      </c>
      <c r="I1" s="62" t="s">
        <v>154</v>
      </c>
      <c r="J1" s="382" t="s">
        <v>0</v>
      </c>
      <c r="K1" s="62" t="s">
        <v>10</v>
      </c>
      <c r="L1" s="382" t="s">
        <v>0</v>
      </c>
      <c r="M1" s="61" t="s">
        <v>46</v>
      </c>
      <c r="N1" s="63" t="s">
        <v>48</v>
      </c>
      <c r="O1" s="289" t="s">
        <v>55</v>
      </c>
      <c r="P1" s="385" t="s">
        <v>56</v>
      </c>
      <c r="Q1" s="382" t="s">
        <v>44</v>
      </c>
      <c r="R1" s="63" t="s">
        <v>49</v>
      </c>
      <c r="S1" s="382" t="s">
        <v>44</v>
      </c>
      <c r="T1" s="61" t="s">
        <v>5</v>
      </c>
      <c r="U1" s="62" t="s">
        <v>19</v>
      </c>
      <c r="V1" s="382" t="s">
        <v>42</v>
      </c>
      <c r="W1" s="62" t="s">
        <v>23</v>
      </c>
      <c r="X1" s="382" t="s">
        <v>41</v>
      </c>
      <c r="Y1" s="62" t="s">
        <v>24</v>
      </c>
      <c r="Z1" s="382" t="s">
        <v>41</v>
      </c>
      <c r="AA1" s="61" t="s">
        <v>47</v>
      </c>
      <c r="AB1" s="62" t="s">
        <v>26</v>
      </c>
      <c r="AC1" s="382" t="s">
        <v>0</v>
      </c>
      <c r="AD1" s="71" t="s">
        <v>25</v>
      </c>
      <c r="AE1" s="73" t="s">
        <v>63</v>
      </c>
      <c r="AF1" s="80"/>
      <c r="AG1" s="379" t="s">
        <v>28</v>
      </c>
      <c r="AH1" s="73" t="s">
        <v>66</v>
      </c>
      <c r="AI1" s="80"/>
      <c r="AJ1" s="379" t="s">
        <v>28</v>
      </c>
      <c r="AK1" s="70" t="s">
        <v>67</v>
      </c>
    </row>
    <row r="2" spans="1:37" ht="16.5" customHeight="1" thickBot="1" x14ac:dyDescent="0.35">
      <c r="A2" s="384"/>
      <c r="B2" s="97" t="s">
        <v>62</v>
      </c>
      <c r="C2" s="31" t="s">
        <v>158</v>
      </c>
      <c r="D2" s="34" t="s">
        <v>45</v>
      </c>
      <c r="E2" s="64" t="s">
        <v>64</v>
      </c>
      <c r="F2" s="65" t="s">
        <v>65</v>
      </c>
      <c r="G2" s="383"/>
      <c r="H2" s="66" t="s">
        <v>0</v>
      </c>
      <c r="I2" s="67" t="s">
        <v>11</v>
      </c>
      <c r="J2" s="383"/>
      <c r="K2" s="67" t="s">
        <v>11</v>
      </c>
      <c r="L2" s="383"/>
      <c r="M2" s="66" t="s">
        <v>0</v>
      </c>
      <c r="N2" s="67" t="s">
        <v>6</v>
      </c>
      <c r="O2" s="68" t="s">
        <v>6</v>
      </c>
      <c r="P2" s="386"/>
      <c r="Q2" s="383"/>
      <c r="R2" s="67" t="s">
        <v>7</v>
      </c>
      <c r="S2" s="383"/>
      <c r="T2" s="66" t="s">
        <v>0</v>
      </c>
      <c r="U2" s="67" t="s">
        <v>11</v>
      </c>
      <c r="V2" s="383"/>
      <c r="W2" s="67" t="s">
        <v>7</v>
      </c>
      <c r="X2" s="383"/>
      <c r="Y2" s="67" t="s">
        <v>8</v>
      </c>
      <c r="Z2" s="383"/>
      <c r="AA2" s="66" t="s">
        <v>43</v>
      </c>
      <c r="AB2" s="67" t="s">
        <v>11</v>
      </c>
      <c r="AC2" s="383"/>
      <c r="AD2" s="72" t="s">
        <v>1</v>
      </c>
      <c r="AE2" s="74" t="s">
        <v>9</v>
      </c>
      <c r="AF2" s="81"/>
      <c r="AG2" s="380"/>
      <c r="AH2" s="74" t="s">
        <v>9</v>
      </c>
      <c r="AI2" s="81"/>
      <c r="AJ2" s="380"/>
      <c r="AK2" s="69" t="s">
        <v>9</v>
      </c>
    </row>
    <row r="3" spans="1:37" ht="16.5" customHeight="1" thickBot="1" x14ac:dyDescent="0.3">
      <c r="A3" s="110" t="s">
        <v>216</v>
      </c>
      <c r="B3" s="267">
        <v>21710237</v>
      </c>
      <c r="C3" s="266" t="s">
        <v>642</v>
      </c>
      <c r="D3" s="266" t="s">
        <v>503</v>
      </c>
      <c r="E3" s="292">
        <f>VLOOKUP(B3,[2]END!$B$3:$G$734,6,FALSE)</f>
        <v>14</v>
      </c>
      <c r="F3" s="91">
        <f t="shared" ref="F3:F66" si="0">IF(E3="ABJ", "ABJ",IF(E3="ABI","ABI",IF(E3="DSP","DSP",IF(E3="VAL","VAL",(VLOOKUP(E3,tpstest,2))))))</f>
        <v>16.5</v>
      </c>
      <c r="G3" s="92">
        <f t="shared" ref="G3:G66" si="1">IF(F3="ABJ","ABJ",IF(F3="ABI",0,IF(F3="DSP","DSP",IF(F3="VAL","VAL",(IF(A3="F",VLOOKUP(F3,endurfille,2),VLOOKUP(F3,endurgarçon,2)))))))</f>
        <v>11</v>
      </c>
      <c r="H3" s="82">
        <f t="shared" ref="H3:H66" si="2">IF(G3="VAL","VALIDÉ",G3)</f>
        <v>11</v>
      </c>
      <c r="I3" s="292">
        <f>VLOOKUP(B3,[2]VIT!$B$3:$F$734,5,FALSE)</f>
        <v>3.2</v>
      </c>
      <c r="J3" s="92">
        <f t="shared" ref="J3:J66" si="3">IF(I3="ABJ","ABJ",IF(I3="ABI",0,IF(I3="DSP","DSP",IF(I3="VAL","VAL",(IF(A3="F",VLOOKUP(I3,VIT20MF,2),VLOOKUP(I3,Vit20MG,2)))))))</f>
        <v>17</v>
      </c>
      <c r="K3" s="292">
        <f>VLOOKUP(B3,[2]VIT!$B$3:$G$734,6,FALSE)</f>
        <v>6.75</v>
      </c>
      <c r="L3" s="92">
        <f t="shared" ref="L3:L66" si="4">IF(K3="ABJ","ABJ",IF(K3="ABI",0,IF(K3="DSP","DSP",IF(K3="VAL","VAL",(IF(A3="F",VLOOKUP(K3,vit50mf,2),VLOOKUP(K3,vit50mg,2)))))))</f>
        <v>12</v>
      </c>
      <c r="M3" s="82">
        <f t="shared" ref="M3:M29" si="5">IF(OR(J3="ABJ",L3="ABJ"),"ABJ",IF(OR(J3="DSP",L3="DSP"),"DSP",IF(L3="VAL","VALIDÉ",(J3+L3)/2)))</f>
        <v>14.5</v>
      </c>
      <c r="N3" s="258">
        <f>VLOOKUP(B3,[2]DVC!$B$3:$G$734,6,FALSE)</f>
        <v>109</v>
      </c>
      <c r="O3" s="345">
        <f>VLOOKUP(B3,'[2]Taille-Poids'!$B$3:$G$734,6,FALSE)</f>
        <v>92</v>
      </c>
      <c r="P3" s="93">
        <f t="shared" ref="P3:P66" si="6">IF(O3="ABI", "POIDS",IF(N3="COVID","COVID",IF(OR(N3="DSP",N3="ABI",N3="VAL",N3=0),0,N3/O3)))</f>
        <v>1.1847826086956521</v>
      </c>
      <c r="Q3" s="92">
        <f t="shared" ref="Q3:Q66" si="7">IF(N3="ABJ","ABJ",IF(N3="DSP","DSP",IF(N3="ABI",0,IF(P3="POIDS",0,IF(N3="VAL","VAL",IF(A3="F",VLOOKUP(P3,forcefille,2),VLOOKUP(P3,forcegarçon,2)))))))</f>
        <v>6</v>
      </c>
      <c r="R3" s="258">
        <f>VLOOKUP(B3,[2]DV!$B$3:$H$735,7,FALSE)</f>
        <v>49.6</v>
      </c>
      <c r="S3" s="92">
        <f t="shared" ref="S3:S66" si="8">IF(R3="ABJ","ABJ",IF(R3="ABI",0,IF(R3="DSP","DSP",IF(R3="VAL","VAL",IF(A3="F",VLOOKUP(R3,détfille,2),VLOOKUP(R3,détgarçon,2))))))</f>
        <v>5.5</v>
      </c>
      <c r="T3" s="82">
        <f t="shared" ref="T3:T66" si="9">IF(OR(Q3="ABJ",S3="ABJ"),"ABJ",IF(OR(Q3="VAL",S3="VAL"),"VALIDÉ",IF(AND(Q3="DSP",S3="DSP"),"DSP",IF(Q3="DSP",S3*2,IF(S3="DSP",Q3*2,(Q3+S3))))))</f>
        <v>11.5</v>
      </c>
      <c r="U3" s="259">
        <f>VLOOKUP(B3,[2]COORD!$B$3:$I$734,8,FALSE)</f>
        <v>22.3</v>
      </c>
      <c r="V3" s="92">
        <f t="shared" ref="V3:V66" si="10">IF(U3="ABJ","ABJ",IF(U3="ABI",0,IF(U3="DSP","DSP",IF(U3="VAL","VAL",IF(A3="F",VLOOKUP(U3,coorfille,2),VLOOKUP(U3,coorgarçon,2))))))</f>
        <v>6.75</v>
      </c>
      <c r="W3" s="292">
        <f>VLOOKUP(B3,[2]SOUP!$B$3:$F$734,5,FALSE)</f>
        <v>-4</v>
      </c>
      <c r="X3" s="92">
        <f t="shared" ref="X3:X66" si="11">IF(W3="ABJ","ABJ",IF(W3="ABI",0,IF(W3="DSP","DSP",IF(W3="VAL","VAL",IF(A3="F",VLOOKUP(W3,SouplesseFille,2),VLOOKUP(W3,SouplesseGarçon,2))))))</f>
        <v>1.5</v>
      </c>
      <c r="Y3" s="292">
        <f>VLOOKUP(B3,[2]EQU!$B$3:$F$734,5,FALSE)</f>
        <v>4</v>
      </c>
      <c r="Z3" s="92">
        <f t="shared" ref="Z3:Z66" si="12">IF(Y3="ABJ","ABJ",IF(Y3="ABI",0,IF(Y3="DSP","DSP",IF(Y3="VAL","VAL",IF(A3="F",VLOOKUP(Y3,eqfille,2),VLOOKUP(Y3,eqgarçon,2))))))</f>
        <v>3</v>
      </c>
      <c r="AA3" s="82">
        <f t="shared" ref="AA3:AA29" si="13">IF(OR(V3="ABJ",X3="ABJ",Z3="ABJ"),"ABJ",IF(AND(V3="DSP",X3="DSP",Z3="DSP"),"DSP",IF(AND(V3="DSP",X3="DSP"),Z3*4,IF(AND(V3="DSP",Z3="DSP"),X3*4,IF(AND(X3="DSP",Z3="DSP"),V3*2,IF(V3="DSP",(X3+Z3)*2,IF(X3="DSP",V3+Z3*2,IF(Z3="DSP",V3+X3*2,IF(Z3="VAL","VALIDÉ",V3+X3+Z3)))))))))</f>
        <v>11.25</v>
      </c>
      <c r="AB3" s="260">
        <f>VLOOKUP(B3,[2]Natation!$A$2:$E$610,5,FALSE)</f>
        <v>30.72</v>
      </c>
      <c r="AC3" s="92">
        <f t="shared" ref="AC3:AC66" si="14">IF(AB3="ABJ","ABJ",IF(AB3="ABI",0,IF(AB3="DNF",0,IF(AB3="DSP","DSP",IF(AB3="VAL","VAL",(IF(A3="F",VLOOKUP(AB3,nagefille,2),VLOOKUP(AB3,nagegarçon,2))))))))</f>
        <v>16</v>
      </c>
      <c r="AD3" s="83">
        <f t="shared" ref="AD3:AD66" si="15">IF(AC3="VAL","VALIDÉ",AC3)</f>
        <v>16</v>
      </c>
      <c r="AE3" s="294">
        <f>IF(AND(H3="DSP",M3="DSP",T3="DSP",AA3="DSP",AD3="DSP"),"DSP",IF(AND(H3="DSP",M3="DSP",T3="DSP",AA3="DSP"),AD3,IF(AND(H3="DSP",M3="DSP",T3="DSP",AD3="DSP"),AA3,IF(AND(H3="DSP",M3="DSP",AA3="DSP",AD3="DSP"),T3,IF(AND(H3="DSP",T3="DSP",AA3="DSP",AD3="DSP"),M3,IF(AND(M3="DSP",T3="DSP",AA3="DSP",AD3="DSP"),H3,IF(AND(T3="DSP",AA3="DSP",AD3="DSP"),(H3+M3)/2,IF(AND(M3="DSP",AA3="DSP",AD3="DSP"),(H3+T3)/2,IF(AND(H3="DSP",AA3="DSP",AD3="DSP"),(M3+T3)/2,IF(AND(M3="DSP",T3="DSP",AD3="DSP"),(H3+AA3)/2,IF(AND(H3="DSP",T3="DSP",AD3="DSP"),(M3+AA3)/2,IF(AND(H3="DSP",M3="DSP",AD3="DSP"),(T3+AA3)/2,IF(AND(M3="DSP",T3="DSP",AA3="DSP"),(H3+AD3)/2,IF(AND(H3="DSP",T3="DSP",AA3="DSP"),(M3+AD3)/2,IF(AND(H3="DSP",M3="DSP",AA3="DSP"),(T3+AD3)/2,IF(AND(H3="DSP",M3="DSP",T3="DSP"),(AA3+AD3)/2,IF(AND(H3="DSP",M3="DSP"),(T3+AA3+AD3)/3,IF(AND(H3="DSP",T3="DSP"),(M3+AA3+AD3)/3,IF(AND(M3="DSP",T3="DSP"),(H3+AA3+AD3)/3,IF(AND(H3="DSP",AA3="DSP"),(M3+T3+AD3)/3,IF(AND(M3="DSP",AA3="DSP"),(H3+T3+AD3)/3,IF(AND(T3="DSP",AA3="DSP"),(H3+M3+AD3)/3,IF(AND(H3="DSP",AD3="DSP"),(M3+T3+AA3)/3,IF(AND(M3="DSP",AD3="DSP"),(H3+T3+AA3)/3,IF(AND(T3="DSP",AD3="DSP"),(H3+M3+AA3)/3,IF(AND(AA3="DSP",AD3="DSP"),(H3+M3+T3)/3,IF(H3="DSP",(M3+T3+AA3+AD3)/4,IF(M3="DSP",(H3+T3+AA3+AD3)/4,IF(T3="DSP",(H3+M3+AA3+AD3)/4,IF(AA3="DSP",(H3+M3+T3+AD3)/4,IF(AD3="DSP",(H3+M3+T3+AA3)/4,SUM(H3+M3+T3+AA3+AD3)/5)))))))))))))))))))))))))))))))</f>
        <v>12.85</v>
      </c>
      <c r="AF3" s="84">
        <v>12.85</v>
      </c>
      <c r="AG3" s="87">
        <f t="shared" ref="AG3:AG66" si="16">IFERROR(RANK(AF3,$AF$3:$AF$734,0),611)</f>
        <v>90</v>
      </c>
      <c r="AH3" s="75">
        <f>IFERROR(VLOOKUP(B3,'Notes écrit'!$A$3:$C$734,3,FALSE),"ABI")</f>
        <v>11.555999999999999</v>
      </c>
      <c r="AI3" s="84">
        <v>11.555999999999999</v>
      </c>
      <c r="AJ3" s="88">
        <f t="shared" ref="AJ3:AJ66" si="17">IFERROR(RANK(AI3,$AI$3:$AI$734,0),599)</f>
        <v>45</v>
      </c>
      <c r="AK3" s="136">
        <f>IF(AH3="ABI","DEF",IF(AE3="DSP",AH3,AVERAGE(AE3,AH3)))</f>
        <v>12.202999999999999</v>
      </c>
    </row>
    <row r="4" spans="1:37" s="96" customFormat="1" ht="16.5" customHeight="1" thickBot="1" x14ac:dyDescent="0.3">
      <c r="A4" s="110" t="s">
        <v>216</v>
      </c>
      <c r="B4" s="267">
        <v>21715774</v>
      </c>
      <c r="C4" s="266" t="s">
        <v>251</v>
      </c>
      <c r="D4" s="266" t="s">
        <v>81</v>
      </c>
      <c r="E4" s="292" t="s">
        <v>476</v>
      </c>
      <c r="F4" s="91" t="str">
        <f t="shared" si="0"/>
        <v>VAL</v>
      </c>
      <c r="G4" s="92" t="str">
        <f t="shared" si="1"/>
        <v>VAL</v>
      </c>
      <c r="H4" s="82" t="str">
        <f t="shared" si="2"/>
        <v>VALIDÉ</v>
      </c>
      <c r="I4" s="292" t="s">
        <v>476</v>
      </c>
      <c r="J4" s="92" t="str">
        <f t="shared" si="3"/>
        <v>VAL</v>
      </c>
      <c r="K4" s="292" t="s">
        <v>476</v>
      </c>
      <c r="L4" s="92" t="str">
        <f t="shared" si="4"/>
        <v>VAL</v>
      </c>
      <c r="M4" s="82" t="str">
        <f t="shared" si="5"/>
        <v>VALIDÉ</v>
      </c>
      <c r="N4" s="292" t="s">
        <v>476</v>
      </c>
      <c r="O4" s="296" t="s">
        <v>476</v>
      </c>
      <c r="P4" s="93">
        <f t="shared" si="6"/>
        <v>0</v>
      </c>
      <c r="Q4" s="92" t="str">
        <f t="shared" si="7"/>
        <v>VAL</v>
      </c>
      <c r="R4" s="292" t="s">
        <v>476</v>
      </c>
      <c r="S4" s="92" t="str">
        <f t="shared" si="8"/>
        <v>VAL</v>
      </c>
      <c r="T4" s="82" t="str">
        <f t="shared" si="9"/>
        <v>VALIDÉ</v>
      </c>
      <c r="U4" s="292" t="s">
        <v>476</v>
      </c>
      <c r="V4" s="92" t="str">
        <f t="shared" si="10"/>
        <v>VAL</v>
      </c>
      <c r="W4" s="292" t="s">
        <v>476</v>
      </c>
      <c r="X4" s="92" t="str">
        <f t="shared" si="11"/>
        <v>VAL</v>
      </c>
      <c r="Y4" s="292" t="s">
        <v>476</v>
      </c>
      <c r="Z4" s="92" t="str">
        <f t="shared" si="12"/>
        <v>VAL</v>
      </c>
      <c r="AA4" s="82" t="str">
        <f t="shared" si="13"/>
        <v>VALIDÉ</v>
      </c>
      <c r="AB4" s="292" t="s">
        <v>476</v>
      </c>
      <c r="AC4" s="92" t="str">
        <f t="shared" si="14"/>
        <v>VAL</v>
      </c>
      <c r="AD4" s="83" t="str">
        <f t="shared" si="15"/>
        <v>VALIDÉ</v>
      </c>
      <c r="AE4" s="294" t="s">
        <v>477</v>
      </c>
      <c r="AF4" s="84" t="s">
        <v>477</v>
      </c>
      <c r="AG4" s="87">
        <f t="shared" si="16"/>
        <v>611</v>
      </c>
      <c r="AH4" s="343" t="s">
        <v>477</v>
      </c>
      <c r="AI4" s="84" t="s">
        <v>477</v>
      </c>
      <c r="AJ4" s="88">
        <f t="shared" si="17"/>
        <v>599</v>
      </c>
      <c r="AK4" s="136" t="s">
        <v>477</v>
      </c>
    </row>
    <row r="5" spans="1:37" s="96" customFormat="1" ht="16.5" customHeight="1" thickBot="1" x14ac:dyDescent="0.3">
      <c r="A5" s="110" t="s">
        <v>53</v>
      </c>
      <c r="B5" s="267">
        <v>21805418</v>
      </c>
      <c r="C5" s="266" t="s">
        <v>553</v>
      </c>
      <c r="D5" s="266" t="s">
        <v>554</v>
      </c>
      <c r="E5" s="292">
        <f>VLOOKUP(B5,[2]END!$B$3:$G$734,6,FALSE)</f>
        <v>9</v>
      </c>
      <c r="F5" s="91">
        <f t="shared" si="0"/>
        <v>14</v>
      </c>
      <c r="G5" s="92">
        <f t="shared" si="1"/>
        <v>9</v>
      </c>
      <c r="H5" s="82">
        <f t="shared" si="2"/>
        <v>9</v>
      </c>
      <c r="I5" s="292">
        <f>VLOOKUP(B5,[2]VIT!$B$3:$F$734,5,FALSE)</f>
        <v>3.4</v>
      </c>
      <c r="J5" s="92">
        <f t="shared" si="3"/>
        <v>18</v>
      </c>
      <c r="K5" s="292">
        <f>VLOOKUP(B5,[2]VIT!$B$3:$G$734,6,FALSE)</f>
        <v>7.64</v>
      </c>
      <c r="L5" s="92">
        <f t="shared" si="4"/>
        <v>11</v>
      </c>
      <c r="M5" s="82">
        <f t="shared" si="5"/>
        <v>14.5</v>
      </c>
      <c r="N5" s="258">
        <f>VLOOKUP(B5,[2]DVC!$B$3:$G$734,6,FALSE)</f>
        <v>33.5</v>
      </c>
      <c r="O5" s="297">
        <f>VLOOKUP(B5,'[2]Taille-Poids'!$B$3:$G$734,6,FALSE)</f>
        <v>54</v>
      </c>
      <c r="P5" s="93">
        <f t="shared" si="6"/>
        <v>0.62037037037037035</v>
      </c>
      <c r="Q5" s="92">
        <f t="shared" si="7"/>
        <v>6</v>
      </c>
      <c r="R5" s="258">
        <f>VLOOKUP(B5,[2]DV!$B$3:$H$735,7,FALSE)</f>
        <v>38.4</v>
      </c>
      <c r="S5" s="92">
        <f t="shared" si="8"/>
        <v>7</v>
      </c>
      <c r="T5" s="82">
        <f t="shared" si="9"/>
        <v>13</v>
      </c>
      <c r="U5" s="259">
        <f>VLOOKUP(B5,[2]COORD!$B$3:$I$734,8,FALSE)</f>
        <v>25.6</v>
      </c>
      <c r="V5" s="92">
        <f t="shared" si="10"/>
        <v>6</v>
      </c>
      <c r="W5" s="292">
        <f>VLOOKUP(B5,[2]SOUP!$B$3:$F$734,5,FALSE)</f>
        <v>12</v>
      </c>
      <c r="X5" s="92">
        <f t="shared" si="11"/>
        <v>4.25</v>
      </c>
      <c r="Y5" s="292">
        <f>VLOOKUP(B5,[2]EQU!$B$3:$F$734,5,FALSE)</f>
        <v>3</v>
      </c>
      <c r="Z5" s="92">
        <f t="shared" si="12"/>
        <v>3.5</v>
      </c>
      <c r="AA5" s="82">
        <f t="shared" si="13"/>
        <v>13.75</v>
      </c>
      <c r="AB5" s="260">
        <f>VLOOKUP(B5,[2]Natation!$A$2:$E$610,5,FALSE)</f>
        <v>41.16</v>
      </c>
      <c r="AC5" s="92">
        <f t="shared" si="14"/>
        <v>13</v>
      </c>
      <c r="AD5" s="83">
        <f t="shared" si="15"/>
        <v>13</v>
      </c>
      <c r="AE5" s="294">
        <f>IF(AND(H5="DSP",M5="DSP",T5="DSP",AA5="DSP",AD5="DSP"),"DSP",IF(AND(H5="DSP",M5="DSP",T5="DSP",AA5="DSP"),AD5,IF(AND(H5="DSP",M5="DSP",T5="DSP",AD5="DSP"),AA5,IF(AND(H5="DSP",M5="DSP",AA5="DSP",AD5="DSP"),T5,IF(AND(H5="DSP",T5="DSP",AA5="DSP",AD5="DSP"),M5,IF(AND(M5="DSP",T5="DSP",AA5="DSP",AD5="DSP"),H5,IF(AND(T5="DSP",AA5="DSP",AD5="DSP"),(H5+M5)/2,IF(AND(M5="DSP",AA5="DSP",AD5="DSP"),(H5+T5)/2,IF(AND(H5="DSP",AA5="DSP",AD5="DSP"),(M5+T5)/2,IF(AND(M5="DSP",T5="DSP",AD5="DSP"),(H5+AA5)/2,IF(AND(H5="DSP",T5="DSP",AD5="DSP"),(M5+AA5)/2,IF(AND(H5="DSP",M5="DSP",AD5="DSP"),(T5+AA5)/2,IF(AND(M5="DSP",T5="DSP",AA5="DSP"),(H5+AD5)/2,IF(AND(H5="DSP",T5="DSP",AA5="DSP"),(M5+AD5)/2,IF(AND(H5="DSP",M5="DSP",AA5="DSP"),(T5+AD5)/2,IF(AND(H5="DSP",M5="DSP",T5="DSP"),(AA5+AD5)/2,IF(AND(H5="DSP",M5="DSP"),(T5+AA5+AD5)/3,IF(AND(H5="DSP",T5="DSP"),(M5+AA5+AD5)/3,IF(AND(M5="DSP",T5="DSP"),(H5+AA5+AD5)/3,IF(AND(H5="DSP",AA5="DSP"),(M5+T5+AD5)/3,IF(AND(M5="DSP",AA5="DSP"),(H5+T5+AD5)/3,IF(AND(T5="DSP",AA5="DSP"),(H5+M5+AD5)/3,IF(AND(H5="DSP",AD5="DSP"),(M5+T5+AA5)/3,IF(AND(M5="DSP",AD5="DSP"),(H5+T5+AA5)/3,IF(AND(T5="DSP",AD5="DSP"),(H5+M5+AA5)/3,IF(AND(AA5="DSP",AD5="DSP"),(H5+M5+T5)/3,IF(H5="DSP",(M5+T5+AA5+AD5)/4,IF(M5="DSP",(H5+T5+AA5+AD5)/4,IF(T5="DSP",(H5+M5+AA5+AD5)/4,IF(AA5="DSP",(H5+M5+T5+AD5)/4,IF(AD5="DSP",(H5+M5+T5+AA5)/4,SUM(H5+M5+T5+AA5+AD5)/5)))))))))))))))))))))))))))))))</f>
        <v>12.65</v>
      </c>
      <c r="AF5" s="84">
        <v>12.65</v>
      </c>
      <c r="AG5" s="87">
        <f t="shared" si="16"/>
        <v>109</v>
      </c>
      <c r="AH5" s="75">
        <f>IFERROR(VLOOKUP(B5,'Notes écrit'!$A$3:$C$734,3,FALSE),"ABI")</f>
        <v>10.222</v>
      </c>
      <c r="AI5" s="84">
        <v>10.222</v>
      </c>
      <c r="AJ5" s="88">
        <f t="shared" si="17"/>
        <v>123</v>
      </c>
      <c r="AK5" s="136">
        <f t="shared" ref="AK5:AK13" si="18">IF(AH5="ABI","DEF",IF(AE5="DSP",AH5,AVERAGE(AE5,AH5)))</f>
        <v>11.436</v>
      </c>
    </row>
    <row r="6" spans="1:37" s="96" customFormat="1" ht="16.5" customHeight="1" thickBot="1" x14ac:dyDescent="0.3">
      <c r="A6" s="110" t="s">
        <v>216</v>
      </c>
      <c r="B6" s="267">
        <v>21806458</v>
      </c>
      <c r="C6" s="266" t="s">
        <v>622</v>
      </c>
      <c r="D6" s="266" t="s">
        <v>623</v>
      </c>
      <c r="E6" s="292">
        <f>VLOOKUP(B6,[2]END!$B$3:$G$734,6,FALSE)</f>
        <v>15</v>
      </c>
      <c r="F6" s="91">
        <f t="shared" si="0"/>
        <v>17</v>
      </c>
      <c r="G6" s="92">
        <f t="shared" si="1"/>
        <v>12</v>
      </c>
      <c r="H6" s="82">
        <f t="shared" si="2"/>
        <v>12</v>
      </c>
      <c r="I6" s="292">
        <f>VLOOKUP(B6,[2]VIT!$B$3:$F$734,5,FALSE)</f>
        <v>3.14</v>
      </c>
      <c r="J6" s="92">
        <f t="shared" si="3"/>
        <v>18</v>
      </c>
      <c r="K6" s="292">
        <f>VLOOKUP(B6,[2]VIT!$B$3:$G$734,6,FALSE)</f>
        <v>6.57</v>
      </c>
      <c r="L6" s="92">
        <f t="shared" si="4"/>
        <v>13</v>
      </c>
      <c r="M6" s="82">
        <f t="shared" si="5"/>
        <v>15.5</v>
      </c>
      <c r="N6" s="258">
        <f>VLOOKUP(B6,[2]DVC!$B$3:$G$734,6,FALSE)</f>
        <v>100</v>
      </c>
      <c r="O6" s="297">
        <f>VLOOKUP(B6,'[2]Taille-Poids'!$B$3:$G$734,6,FALSE)</f>
        <v>75</v>
      </c>
      <c r="P6" s="93">
        <f t="shared" si="6"/>
        <v>1.3333333333333333</v>
      </c>
      <c r="Q6" s="92">
        <f t="shared" si="7"/>
        <v>7</v>
      </c>
      <c r="R6" s="258">
        <f>VLOOKUP(B6,[2]DV!$B$3:$H$735,7,FALSE)</f>
        <v>56</v>
      </c>
      <c r="S6" s="92">
        <f t="shared" si="8"/>
        <v>7</v>
      </c>
      <c r="T6" s="82">
        <f t="shared" si="9"/>
        <v>14</v>
      </c>
      <c r="U6" s="259">
        <f>VLOOKUP(B6,[2]COORD!$B$3:$I$734,8,FALSE)</f>
        <v>21.35</v>
      </c>
      <c r="V6" s="92">
        <f t="shared" si="10"/>
        <v>7.25</v>
      </c>
      <c r="W6" s="292">
        <f>VLOOKUP(B6,[2]SOUP!$B$3:$F$734,5,FALSE)</f>
        <v>5</v>
      </c>
      <c r="X6" s="92">
        <f t="shared" si="11"/>
        <v>3.5</v>
      </c>
      <c r="Y6" s="292">
        <f>VLOOKUP(B6,[2]EQU!$B$3:$F$734,5,FALSE)</f>
        <v>5</v>
      </c>
      <c r="Z6" s="92">
        <f t="shared" si="12"/>
        <v>2.5</v>
      </c>
      <c r="AA6" s="82">
        <f t="shared" si="13"/>
        <v>13.25</v>
      </c>
      <c r="AB6" s="260">
        <f>VLOOKUP(B6,[2]Natation!$A$2:$E$610,5,FALSE)</f>
        <v>35.159999999999997</v>
      </c>
      <c r="AC6" s="92">
        <f t="shared" si="14"/>
        <v>13</v>
      </c>
      <c r="AD6" s="83">
        <f t="shared" si="15"/>
        <v>13</v>
      </c>
      <c r="AE6" s="294">
        <f>IF(AND(H6="DSP",M6="DSP",T6="DSP",AA6="DSP",AD6="DSP"),"DSP",IF(AND(H6="DSP",M6="DSP",T6="DSP",AA6="DSP"),AD6,IF(AND(H6="DSP",M6="DSP",T6="DSP",AD6="DSP"),AA6,IF(AND(H6="DSP",M6="DSP",AA6="DSP",AD6="DSP"),T6,IF(AND(H6="DSP",T6="DSP",AA6="DSP",AD6="DSP"),M6,IF(AND(M6="DSP",T6="DSP",AA6="DSP",AD6="DSP"),H6,IF(AND(T6="DSP",AA6="DSP",AD6="DSP"),(H6+M6)/2,IF(AND(M6="DSP",AA6="DSP",AD6="DSP"),(H6+T6)/2,IF(AND(H6="DSP",AA6="DSP",AD6="DSP"),(M6+T6)/2,IF(AND(M6="DSP",T6="DSP",AD6="DSP"),(H6+AA6)/2,IF(AND(H6="DSP",T6="DSP",AD6="DSP"),(M6+AA6)/2,IF(AND(H6="DSP",M6="DSP",AD6="DSP"),(T6+AA6)/2,IF(AND(M6="DSP",T6="DSP",AA6="DSP"),(H6+AD6)/2,IF(AND(H6="DSP",T6="DSP",AA6="DSP"),(M6+AD6)/2,IF(AND(H6="DSP",M6="DSP",AA6="DSP"),(T6+AD6)/2,IF(AND(H6="DSP",M6="DSP",T6="DSP"),(AA6+AD6)/2,IF(AND(H6="DSP",M6="DSP"),(T6+AA6+AD6)/3,IF(AND(H6="DSP",T6="DSP"),(M6+AA6+AD6)/3,IF(AND(M6="DSP",T6="DSP"),(H6+AA6+AD6)/3,IF(AND(H6="DSP",AA6="DSP"),(M6+T6+AD6)/3,IF(AND(M6="DSP",AA6="DSP"),(H6+T6+AD6)/3,IF(AND(T6="DSP",AA6="DSP"),(H6+M6+AD6)/3,IF(AND(H6="DSP",AD6="DSP"),(M6+T6+AA6)/3,IF(AND(M6="DSP",AD6="DSP"),(H6+T6+AA6)/3,IF(AND(T6="DSP",AD6="DSP"),(H6+M6+AA6)/3,IF(AND(AA6="DSP",AD6="DSP"),(H6+M6+T6)/3,IF(H6="DSP",(M6+T6+AA6+AD6)/4,IF(M6="DSP",(H6+T6+AA6+AD6)/4,IF(T6="DSP",(H6+M6+AA6+AD6)/4,IF(AA6="DSP",(H6+M6+T6+AD6)/4,IF(AD6="DSP",(H6+M6+T6+AA6)/4,SUM(H6+M6+T6+AA6+AD6)/5)))))))))))))))))))))))))))))))</f>
        <v>13.55</v>
      </c>
      <c r="AF6" s="84">
        <v>13.55</v>
      </c>
      <c r="AG6" s="87">
        <f t="shared" si="16"/>
        <v>48</v>
      </c>
      <c r="AH6" s="75">
        <f>IFERROR(VLOOKUP(B6,'Notes écrit'!$A$3:$C$734,3,FALSE),"ABI")</f>
        <v>8.8889999999999993</v>
      </c>
      <c r="AI6" s="84">
        <v>8.8889999999999993</v>
      </c>
      <c r="AJ6" s="88">
        <f t="shared" si="17"/>
        <v>231</v>
      </c>
      <c r="AK6" s="136">
        <f t="shared" si="18"/>
        <v>11.2195</v>
      </c>
    </row>
    <row r="7" spans="1:37" s="96" customFormat="1" ht="16.5" customHeight="1" thickBot="1" x14ac:dyDescent="0.3">
      <c r="A7" s="110" t="s">
        <v>53</v>
      </c>
      <c r="B7" s="267">
        <v>21814620</v>
      </c>
      <c r="C7" s="266" t="s">
        <v>850</v>
      </c>
      <c r="D7" s="266" t="s">
        <v>851</v>
      </c>
      <c r="E7" s="292">
        <f>VLOOKUP(B7,[2]END!$B$3:$G$734,6,FALSE)</f>
        <v>15</v>
      </c>
      <c r="F7" s="91">
        <f t="shared" si="0"/>
        <v>17</v>
      </c>
      <c r="G7" s="92">
        <f t="shared" si="1"/>
        <v>15</v>
      </c>
      <c r="H7" s="82">
        <f t="shared" si="2"/>
        <v>15</v>
      </c>
      <c r="I7" s="292">
        <f>VLOOKUP(B7,[2]VIT!$B$3:$F$734,5,FALSE)</f>
        <v>3.43</v>
      </c>
      <c r="J7" s="92">
        <f t="shared" si="3"/>
        <v>18</v>
      </c>
      <c r="K7" s="292">
        <f>VLOOKUP(B7,[2]VIT!$B$3:$G$734,6,FALSE)</f>
        <v>7.44</v>
      </c>
      <c r="L7" s="92">
        <f t="shared" si="4"/>
        <v>13</v>
      </c>
      <c r="M7" s="82">
        <f t="shared" si="5"/>
        <v>15.5</v>
      </c>
      <c r="N7" s="258">
        <f>VLOOKUP(B7,[2]DVC!$B$3:$G$734,6,FALSE)</f>
        <v>52</v>
      </c>
      <c r="O7" s="297">
        <f>VLOOKUP(B7,'[2]Taille-Poids'!$B$3:$G$734,6,FALSE)</f>
        <v>54</v>
      </c>
      <c r="P7" s="93">
        <f t="shared" si="6"/>
        <v>0.96296296296296291</v>
      </c>
      <c r="Q7" s="92">
        <f t="shared" si="7"/>
        <v>7.5</v>
      </c>
      <c r="R7" s="258">
        <f>VLOOKUP(B7,[2]DV!$B$3:$H$735,7,FALSE)</f>
        <v>31.3</v>
      </c>
      <c r="S7" s="92">
        <f t="shared" si="8"/>
        <v>5</v>
      </c>
      <c r="T7" s="82">
        <f t="shared" si="9"/>
        <v>12.5</v>
      </c>
      <c r="U7" s="259">
        <f>VLOOKUP(B7,[2]COORD!$B$3:$I$734,8,FALSE)</f>
        <v>27.5</v>
      </c>
      <c r="V7" s="92">
        <f t="shared" si="10"/>
        <v>5</v>
      </c>
      <c r="W7" s="292">
        <f>VLOOKUP(B7,[2]SOUP!$B$3:$F$734,5,FALSE)</f>
        <v>5</v>
      </c>
      <c r="X7" s="92">
        <f t="shared" si="11"/>
        <v>3.5</v>
      </c>
      <c r="Y7" s="292">
        <f>VLOOKUP(B7,[2]EQU!$B$3:$F$734,5,FALSE)</f>
        <v>1</v>
      </c>
      <c r="Z7" s="92">
        <f t="shared" si="12"/>
        <v>4.5</v>
      </c>
      <c r="AA7" s="82">
        <f t="shared" si="13"/>
        <v>13</v>
      </c>
      <c r="AB7" s="260">
        <f>VLOOKUP(B7,[2]Natation!$A$2:$E$610,5,FALSE)</f>
        <v>38.15</v>
      </c>
      <c r="AC7" s="92">
        <f t="shared" si="14"/>
        <v>15</v>
      </c>
      <c r="AD7" s="83">
        <f t="shared" si="15"/>
        <v>15</v>
      </c>
      <c r="AE7" s="294">
        <f>IF(AND(H7="DSP",M7="DSP",T7="DSP",AA7="DSP",AD7="DSP"),"DSP",IF(AND(H7="DSP",M7="DSP",T7="DSP",AA7="DSP"),AD7,IF(AND(H7="DSP",M7="DSP",T7="DSP",AD7="DSP"),AA7,IF(AND(H7="DSP",M7="DSP",AA7="DSP",AD7="DSP"),T7,IF(AND(H7="DSP",T7="DSP",AA7="DSP",AD7="DSP"),M7,IF(AND(M7="DSP",T7="DSP",AA7="DSP",AD7="DSP"),H7,IF(AND(T7="DSP",AA7="DSP",AD7="DSP"),(H7+M7)/2,IF(AND(M7="DSP",AA7="DSP",AD7="DSP"),(H7+T7)/2,IF(AND(H7="DSP",AA7="DSP",AD7="DSP"),(M7+T7)/2,IF(AND(M7="DSP",T7="DSP",AD7="DSP"),(H7+AA7)/2,IF(AND(H7="DSP",T7="DSP",AD7="DSP"),(M7+AA7)/2,IF(AND(H7="DSP",M7="DSP",AD7="DSP"),(T7+AA7)/2,IF(AND(M7="DSP",T7="DSP",AA7="DSP"),(H7+AD7)/2,IF(AND(H7="DSP",T7="DSP",AA7="DSP"),(M7+AD7)/2,IF(AND(H7="DSP",M7="DSP",AA7="DSP"),(T7+AD7)/2,IF(AND(H7="DSP",M7="DSP",T7="DSP"),(AA7+AD7)/2,IF(AND(H7="DSP",M7="DSP"),(T7+AA7+AD7)/3,IF(AND(H7="DSP",T7="DSP"),(M7+AA7+AD7)/3,IF(AND(M7="DSP",T7="DSP"),(H7+AA7+AD7)/3,IF(AND(H7="DSP",AA7="DSP"),(M7+T7+AD7)/3,IF(AND(M7="DSP",AA7="DSP"),(H7+T7+AD7)/3,IF(AND(T7="DSP",AA7="DSP"),(H7+M7+AD7)/3,IF(AND(H7="DSP",AD7="DSP"),(M7+T7+AA7)/3,IF(AND(M7="DSP",AD7="DSP"),(H7+T7+AA7)/3,IF(AND(T7="DSP",AD7="DSP"),(H7+M7+AA7)/3,IF(AND(AA7="DSP",AD7="DSP"),(H7+M7+T7)/3,IF(H7="DSP",(M7+T7+AA7+AD7)/4,IF(M7="DSP",(H7+T7+AA7+AD7)/4,IF(T7="DSP",(H7+M7+AA7+AD7)/4,IF(AA7="DSP",(H7+M7+T7+AD7)/4,IF(AD7="DSP",(H7+M7+T7+AA7)/4,SUM(H7+M7+T7+AA7+AD7)/5)))))))))))))))))))))))))))))))</f>
        <v>14.2</v>
      </c>
      <c r="AF7" s="84">
        <v>14.2</v>
      </c>
      <c r="AG7" s="87">
        <f t="shared" si="16"/>
        <v>16</v>
      </c>
      <c r="AH7" s="75">
        <f>IFERROR(VLOOKUP(B7,'Notes écrit'!$A$3:$C$734,3,FALSE),"ABI")</f>
        <v>7.556</v>
      </c>
      <c r="AI7" s="84">
        <v>7.556</v>
      </c>
      <c r="AJ7" s="88">
        <f t="shared" si="17"/>
        <v>384</v>
      </c>
      <c r="AK7" s="136">
        <f t="shared" si="18"/>
        <v>10.878</v>
      </c>
    </row>
    <row r="8" spans="1:37" s="96" customFormat="1" ht="16.5" customHeight="1" thickBot="1" x14ac:dyDescent="0.3">
      <c r="A8" s="110" t="s">
        <v>53</v>
      </c>
      <c r="B8" s="267">
        <v>21815151</v>
      </c>
      <c r="C8" s="266" t="s">
        <v>1065</v>
      </c>
      <c r="D8" s="266" t="s">
        <v>1066</v>
      </c>
      <c r="E8" s="292" t="str">
        <f>VLOOKUP(B8,[2]END!$B$3:$G$734,6,FALSE)</f>
        <v>ABI</v>
      </c>
      <c r="F8" s="91" t="str">
        <f t="shared" si="0"/>
        <v>ABI</v>
      </c>
      <c r="G8" s="92">
        <f t="shared" si="1"/>
        <v>0</v>
      </c>
      <c r="H8" s="82">
        <f t="shared" si="2"/>
        <v>0</v>
      </c>
      <c r="I8" s="292" t="str">
        <f>VLOOKUP(B8,[2]VIT!$B$3:$F$734,5,FALSE)</f>
        <v>ABI</v>
      </c>
      <c r="J8" s="92">
        <f t="shared" si="3"/>
        <v>0</v>
      </c>
      <c r="K8" s="292" t="str">
        <f>VLOOKUP(B8,[2]VIT!$B$3:$G$734,6,FALSE)</f>
        <v>ABI</v>
      </c>
      <c r="L8" s="92">
        <f t="shared" si="4"/>
        <v>0</v>
      </c>
      <c r="M8" s="82">
        <f t="shared" si="5"/>
        <v>0</v>
      </c>
      <c r="N8" s="258" t="str">
        <f>VLOOKUP(B8,[2]DVC!$B$3:$G$734,6,FALSE)</f>
        <v>ABI</v>
      </c>
      <c r="O8" s="297" t="str">
        <f>VLOOKUP(B8,'[2]Taille-Poids'!$B$3:$G$734,6,FALSE)</f>
        <v>ABI</v>
      </c>
      <c r="P8" s="93" t="str">
        <f t="shared" si="6"/>
        <v>POIDS</v>
      </c>
      <c r="Q8" s="92">
        <f t="shared" si="7"/>
        <v>0</v>
      </c>
      <c r="R8" s="258" t="str">
        <f>VLOOKUP(B8,[2]DV!$B$3:$H$735,7,FALSE)</f>
        <v>ABI</v>
      </c>
      <c r="S8" s="92">
        <f t="shared" si="8"/>
        <v>0</v>
      </c>
      <c r="T8" s="82">
        <f t="shared" si="9"/>
        <v>0</v>
      </c>
      <c r="U8" s="259" t="str">
        <f>VLOOKUP(B8,[2]COORD!$B$3:$I$734,8,FALSE)</f>
        <v>ABI</v>
      </c>
      <c r="V8" s="92">
        <f t="shared" si="10"/>
        <v>0</v>
      </c>
      <c r="W8" s="292" t="str">
        <f>VLOOKUP(B8,[2]SOUP!$B$3:$F$734,5,FALSE)</f>
        <v>ABI</v>
      </c>
      <c r="X8" s="92">
        <f t="shared" si="11"/>
        <v>0</v>
      </c>
      <c r="Y8" s="292" t="str">
        <f>VLOOKUP(B8,[2]EQU!$B$3:$F$734,5,FALSE)</f>
        <v>ABI</v>
      </c>
      <c r="Z8" s="92">
        <f t="shared" si="12"/>
        <v>0</v>
      </c>
      <c r="AA8" s="82">
        <f t="shared" si="13"/>
        <v>0</v>
      </c>
      <c r="AB8" s="260" t="str">
        <f>VLOOKUP(B8,[2]Natation!$A$2:$E$610,5,FALSE)</f>
        <v>ABI</v>
      </c>
      <c r="AC8" s="92">
        <f t="shared" si="14"/>
        <v>0</v>
      </c>
      <c r="AD8" s="83">
        <f t="shared" si="15"/>
        <v>0</v>
      </c>
      <c r="AE8" s="294">
        <f>IF(AND(H8="DSP",M8="DSP",T8="DSP",AA8="DSP",AD8="DSP"),"DSP",IF(AND(H8="DSP",M8="DSP",T8="DSP",AA8="DSP"),AD8,IF(AND(H8="DSP",M8="DSP",T8="DSP",AD8="DSP"),AA8,IF(AND(H8="DSP",M8="DSP",AA8="DSP",AD8="DSP"),T8,IF(AND(H8="DSP",T8="DSP",AA8="DSP",AD8="DSP"),M8,IF(AND(M8="DSP",T8="DSP",AA8="DSP",AD8="DSP"),H8,IF(AND(T8="DSP",AA8="DSP",AD8="DSP"),(H8+M8)/2,IF(AND(M8="DSP",AA8="DSP",AD8="DSP"),(H8+T8)/2,IF(AND(H8="DSP",AA8="DSP",AD8="DSP"),(M8+T8)/2,IF(AND(M8="DSP",T8="DSP",AD8="DSP"),(H8+AA8)/2,IF(AND(H8="DSP",T8="DSP",AD8="DSP"),(M8+AA8)/2,IF(AND(H8="DSP",M8="DSP",AD8="DSP"),(T8+AA8)/2,IF(AND(M8="DSP",T8="DSP",AA8="DSP"),(H8+AD8)/2,IF(AND(H8="DSP",T8="DSP",AA8="DSP"),(M8+AD8)/2,IF(AND(H8="DSP",M8="DSP",AA8="DSP"),(T8+AD8)/2,IF(AND(H8="DSP",M8="DSP",T8="DSP"),(AA8+AD8)/2,IF(AND(H8="DSP",M8="DSP"),(T8+AA8+AD8)/3,IF(AND(H8="DSP",T8="DSP"),(M8+AA8+AD8)/3,IF(AND(M8="DSP",T8="DSP"),(H8+AA8+AD8)/3,IF(AND(H8="DSP",AA8="DSP"),(M8+T8+AD8)/3,IF(AND(M8="DSP",AA8="DSP"),(H8+T8+AD8)/3,IF(AND(T8="DSP",AA8="DSP"),(H8+M8+AD8)/3,IF(AND(H8="DSP",AD8="DSP"),(M8+T8+AA8)/3,IF(AND(M8="DSP",AD8="DSP"),(H8+T8+AA8)/3,IF(AND(T8="DSP",AD8="DSP"),(H8+M8+AA8)/3,IF(AND(AA8="DSP",AD8="DSP"),(H8+M8+T8)/3,IF(H8="DSP",(M8+T8+AA8+AD8)/4,IF(M8="DSP",(H8+T8+AA8+AD8)/4,IF(T8="DSP",(H8+M8+AA8+AD8)/4,IF(AA8="DSP",(H8+M8+T8+AD8)/4,IF(AD8="DSP",(H8+M8+T8+AA8)/4,SUM(H8+M8+T8+AA8+AD8)/5)))))))))))))))))))))))))))))))</f>
        <v>0</v>
      </c>
      <c r="AF8" s="84">
        <v>0</v>
      </c>
      <c r="AG8" s="87">
        <f t="shared" si="16"/>
        <v>621</v>
      </c>
      <c r="AH8" s="75" t="str">
        <f>IFERROR(VLOOKUP(B8,'Notes écrit'!$A$3:$C$734,3,FALSE),"ABI")</f>
        <v>ABI</v>
      </c>
      <c r="AI8" s="84" t="s">
        <v>157</v>
      </c>
      <c r="AJ8" s="88">
        <f t="shared" si="17"/>
        <v>599</v>
      </c>
      <c r="AK8" s="136" t="str">
        <f t="shared" si="18"/>
        <v>DEF</v>
      </c>
    </row>
    <row r="9" spans="1:37" s="96" customFormat="1" ht="16.5" customHeight="1" thickBot="1" x14ac:dyDescent="0.3">
      <c r="A9" s="110" t="s">
        <v>216</v>
      </c>
      <c r="B9" s="267">
        <v>21815822</v>
      </c>
      <c r="C9" s="266" t="s">
        <v>1153</v>
      </c>
      <c r="D9" s="266" t="s">
        <v>574</v>
      </c>
      <c r="E9" s="292">
        <f>VLOOKUP(B9,[2]END!$B$3:$G$734,6,FALSE)</f>
        <v>11</v>
      </c>
      <c r="F9" s="91">
        <f t="shared" si="0"/>
        <v>15</v>
      </c>
      <c r="G9" s="92">
        <f t="shared" si="1"/>
        <v>8</v>
      </c>
      <c r="H9" s="82">
        <f t="shared" si="2"/>
        <v>8</v>
      </c>
      <c r="I9" s="292">
        <f>VLOOKUP(B9,[2]VIT!$B$3:$F$734,5,FALSE)</f>
        <v>3.5</v>
      </c>
      <c r="J9" s="92">
        <f t="shared" si="3"/>
        <v>12</v>
      </c>
      <c r="K9" s="292">
        <f>VLOOKUP(B9,[2]VIT!$B$3:$G$734,6,FALSE)</f>
        <v>7.47</v>
      </c>
      <c r="L9" s="92">
        <f t="shared" si="4"/>
        <v>6</v>
      </c>
      <c r="M9" s="82">
        <f t="shared" si="5"/>
        <v>9</v>
      </c>
      <c r="N9" s="258">
        <f>VLOOKUP(B9,[2]DVC!$B$3:$G$734,6,FALSE)</f>
        <v>87</v>
      </c>
      <c r="O9" s="297">
        <f>VLOOKUP(B9,'[2]Taille-Poids'!$B$3:$G$734,6,FALSE)</f>
        <v>79</v>
      </c>
      <c r="P9" s="93">
        <f t="shared" si="6"/>
        <v>1.1012658227848102</v>
      </c>
      <c r="Q9" s="92">
        <f t="shared" si="7"/>
        <v>6</v>
      </c>
      <c r="R9" s="258">
        <f>VLOOKUP(B9,[2]DV!$B$3:$H$735,7,FALSE)</f>
        <v>40.1</v>
      </c>
      <c r="S9" s="92">
        <f t="shared" si="8"/>
        <v>3</v>
      </c>
      <c r="T9" s="82">
        <f t="shared" si="9"/>
        <v>9</v>
      </c>
      <c r="U9" s="259">
        <f>VLOOKUP(B9,[2]COORD!$B$3:$I$734,8,FALSE)</f>
        <v>26.5</v>
      </c>
      <c r="V9" s="92">
        <f t="shared" si="10"/>
        <v>4.5</v>
      </c>
      <c r="W9" s="292">
        <f>VLOOKUP(B9,[2]SOUP!$B$3:$F$734,5,FALSE)</f>
        <v>-11</v>
      </c>
      <c r="X9" s="92">
        <f t="shared" si="11"/>
        <v>0.75</v>
      </c>
      <c r="Y9" s="292">
        <f>VLOOKUP(B9,[2]EQU!$B$3:$F$734,5,FALSE)</f>
        <v>10</v>
      </c>
      <c r="Z9" s="92">
        <f t="shared" si="12"/>
        <v>0</v>
      </c>
      <c r="AA9" s="82">
        <f t="shared" si="13"/>
        <v>5.25</v>
      </c>
      <c r="AB9" s="260">
        <f>VLOOKUP(B9,[2]Natation!$A$2:$E$610,5,FALSE)</f>
        <v>49.38</v>
      </c>
      <c r="AC9" s="92">
        <f t="shared" si="14"/>
        <v>6</v>
      </c>
      <c r="AD9" s="83">
        <f t="shared" si="15"/>
        <v>6</v>
      </c>
      <c r="AE9" s="294">
        <f>IF(AND(H9="DSP",M9="DSP",T9="DSP",AA9="DSP",AD9="DSP"),"DSP",IF(AND(H9="DSP",M9="DSP",T9="DSP",AA9="DSP"),AD9,IF(AND(H9="DSP",M9="DSP",T9="DSP",AD9="DSP"),AA9,IF(AND(H9="DSP",M9="DSP",AA9="DSP",AD9="DSP"),T9,IF(AND(H9="DSP",T9="DSP",AA9="DSP",AD9="DSP"),M9,IF(AND(M9="DSP",T9="DSP",AA9="DSP",AD9="DSP"),H9,IF(AND(T9="DSP",AA9="DSP",AD9="DSP"),(H9+M9)/2,IF(AND(M9="DSP",AA9="DSP",AD9="DSP"),(H9+T9)/2,IF(AND(H9="DSP",AA9="DSP",AD9="DSP"),(M9+T9)/2,IF(AND(M9="DSP",T9="DSP",AD9="DSP"),(H9+AA9)/2,IF(AND(H9="DSP",T9="DSP",AD9="DSP"),(M9+AA9)/2,IF(AND(H9="DSP",M9="DSP",AD9="DSP"),(T9+AA9)/2,IF(AND(M9="DSP",T9="DSP",AA9="DSP"),(H9+AD9)/2,IF(AND(H9="DSP",T9="DSP",AA9="DSP"),(M9+AD9)/2,IF(AND(H9="DSP",M9="DSP",AA9="DSP"),(T9+AD9)/2,IF(AND(H9="DSP",M9="DSP",T9="DSP"),(AA9+AD9)/2,IF(AND(H9="DSP",M9="DSP"),(T9+AA9+AD9)/3,IF(AND(H9="DSP",T9="DSP"),(M9+AA9+AD9)/3,IF(AND(M9="DSP",T9="DSP"),(H9+AA9+AD9)/3,IF(AND(H9="DSP",AA9="DSP"),(M9+T9+AD9)/3,IF(AND(M9="DSP",AA9="DSP"),(H9+T9+AD9)/3,IF(AND(T9="DSP",AA9="DSP"),(H9+M9+AD9)/3,IF(AND(H9="DSP",AD9="DSP"),(M9+T9+AA9)/3,IF(AND(M9="DSP",AD9="DSP"),(H9+T9+AA9)/3,IF(AND(T9="DSP",AD9="DSP"),(H9+M9+AA9)/3,IF(AND(AA9="DSP",AD9="DSP"),(H9+M9+T9)/3,IF(H9="DSP",(M9+T9+AA9+AD9)/4,IF(M9="DSP",(H9+T9+AA9+AD9)/4,IF(T9="DSP",(H9+M9+AA9+AD9)/4,IF(AA9="DSP",(H9+M9+T9+AD9)/4,IF(AD9="DSP",(H9+M9+T9+AA9)/4,SUM(H9+M9+T9+AA9+AD9)/5)))))))))))))))))))))))))))))))</f>
        <v>7.45</v>
      </c>
      <c r="AF9" s="84">
        <v>7.45</v>
      </c>
      <c r="AG9" s="87">
        <f t="shared" si="16"/>
        <v>579</v>
      </c>
      <c r="AH9" s="75">
        <f>IFERROR(VLOOKUP(B9,'Notes écrit'!$A$3:$C$734,3,FALSE),"ABI")</f>
        <v>8.4440000000000008</v>
      </c>
      <c r="AI9" s="84">
        <v>8.4440000000000008</v>
      </c>
      <c r="AJ9" s="88">
        <f t="shared" si="17"/>
        <v>274</v>
      </c>
      <c r="AK9" s="136">
        <f t="shared" si="18"/>
        <v>7.947000000000001</v>
      </c>
    </row>
    <row r="10" spans="1:37" s="96" customFormat="1" ht="16.5" customHeight="1" thickBot="1" x14ac:dyDescent="0.3">
      <c r="A10" s="110" t="s">
        <v>216</v>
      </c>
      <c r="B10" s="267">
        <v>21819964</v>
      </c>
      <c r="C10" s="286" t="s">
        <v>171</v>
      </c>
      <c r="D10" s="286" t="s">
        <v>172</v>
      </c>
      <c r="E10" s="292" t="s">
        <v>476</v>
      </c>
      <c r="F10" s="91" t="str">
        <f t="shared" si="0"/>
        <v>VAL</v>
      </c>
      <c r="G10" s="92" t="str">
        <f t="shared" si="1"/>
        <v>VAL</v>
      </c>
      <c r="H10" s="82" t="str">
        <f t="shared" si="2"/>
        <v>VALIDÉ</v>
      </c>
      <c r="I10" s="292" t="s">
        <v>476</v>
      </c>
      <c r="J10" s="92" t="str">
        <f t="shared" si="3"/>
        <v>VAL</v>
      </c>
      <c r="K10" s="292" t="s">
        <v>476</v>
      </c>
      <c r="L10" s="92" t="str">
        <f t="shared" si="4"/>
        <v>VAL</v>
      </c>
      <c r="M10" s="82" t="str">
        <f t="shared" si="5"/>
        <v>VALIDÉ</v>
      </c>
      <c r="N10" s="292" t="s">
        <v>476</v>
      </c>
      <c r="O10" s="296" t="s">
        <v>476</v>
      </c>
      <c r="P10" s="93">
        <f t="shared" si="6"/>
        <v>0</v>
      </c>
      <c r="Q10" s="92" t="str">
        <f t="shared" si="7"/>
        <v>VAL</v>
      </c>
      <c r="R10" s="292" t="s">
        <v>476</v>
      </c>
      <c r="S10" s="92" t="str">
        <f t="shared" si="8"/>
        <v>VAL</v>
      </c>
      <c r="T10" s="82" t="str">
        <f t="shared" si="9"/>
        <v>VALIDÉ</v>
      </c>
      <c r="U10" s="292" t="s">
        <v>476</v>
      </c>
      <c r="V10" s="92" t="str">
        <f t="shared" si="10"/>
        <v>VAL</v>
      </c>
      <c r="W10" s="292" t="s">
        <v>476</v>
      </c>
      <c r="X10" s="92" t="str">
        <f t="shared" si="11"/>
        <v>VAL</v>
      </c>
      <c r="Y10" s="292" t="s">
        <v>476</v>
      </c>
      <c r="Z10" s="92" t="str">
        <f t="shared" si="12"/>
        <v>VAL</v>
      </c>
      <c r="AA10" s="82" t="str">
        <f t="shared" si="13"/>
        <v>VALIDÉ</v>
      </c>
      <c r="AB10" s="292" t="s">
        <v>476</v>
      </c>
      <c r="AC10" s="92" t="str">
        <f t="shared" si="14"/>
        <v>VAL</v>
      </c>
      <c r="AD10" s="83" t="str">
        <f t="shared" si="15"/>
        <v>VALIDÉ</v>
      </c>
      <c r="AE10" s="294">
        <v>12.15</v>
      </c>
      <c r="AF10" s="84">
        <v>12.15</v>
      </c>
      <c r="AG10" s="87">
        <f t="shared" si="16"/>
        <v>171</v>
      </c>
      <c r="AH10" s="75" t="str">
        <f>IFERROR(VLOOKUP(B10,'Notes écrit'!$A$3:$C$734,3,FALSE),"ABI")</f>
        <v>ABI</v>
      </c>
      <c r="AI10" s="84" t="s">
        <v>157</v>
      </c>
      <c r="AJ10" s="88">
        <f t="shared" si="17"/>
        <v>599</v>
      </c>
      <c r="AK10" s="136" t="str">
        <f t="shared" si="18"/>
        <v>DEF</v>
      </c>
    </row>
    <row r="11" spans="1:37" s="96" customFormat="1" ht="16.5" customHeight="1" thickBot="1" x14ac:dyDescent="0.3">
      <c r="A11" s="110" t="s">
        <v>216</v>
      </c>
      <c r="B11" s="267">
        <v>21902474</v>
      </c>
      <c r="C11" s="266" t="s">
        <v>911</v>
      </c>
      <c r="D11" s="266" t="s">
        <v>912</v>
      </c>
      <c r="E11" s="292">
        <f>VLOOKUP(B11,[2]END!$B$3:$G$734,6,FALSE)</f>
        <v>16</v>
      </c>
      <c r="F11" s="91">
        <f t="shared" si="0"/>
        <v>17.5</v>
      </c>
      <c r="G11" s="92">
        <f t="shared" si="1"/>
        <v>13</v>
      </c>
      <c r="H11" s="82">
        <f t="shared" si="2"/>
        <v>13</v>
      </c>
      <c r="I11" s="292">
        <f>VLOOKUP(B11,[2]VIT!$B$3:$F$734,5,FALSE)</f>
        <v>3.13</v>
      </c>
      <c r="J11" s="92">
        <f t="shared" si="3"/>
        <v>18</v>
      </c>
      <c r="K11" s="292">
        <f>VLOOKUP(B11,[2]VIT!$B$3:$G$734,6,FALSE)</f>
        <v>6.67</v>
      </c>
      <c r="L11" s="92">
        <f t="shared" si="4"/>
        <v>12</v>
      </c>
      <c r="M11" s="82">
        <f t="shared" si="5"/>
        <v>15</v>
      </c>
      <c r="N11" s="258">
        <f>VLOOKUP(B11,[2]DVC!$B$3:$G$734,6,FALSE)</f>
        <v>50</v>
      </c>
      <c r="O11" s="297">
        <f>VLOOKUP(B11,'[2]Taille-Poids'!$B$3:$G$734,6,FALSE)</f>
        <v>71</v>
      </c>
      <c r="P11" s="93">
        <f t="shared" si="6"/>
        <v>0.70422535211267601</v>
      </c>
      <c r="Q11" s="92">
        <f t="shared" si="7"/>
        <v>4</v>
      </c>
      <c r="R11" s="258">
        <f>VLOOKUP(B11,[2]DV!$B$3:$H$735,7,FALSE)</f>
        <v>56.3</v>
      </c>
      <c r="S11" s="92">
        <f t="shared" si="8"/>
        <v>7</v>
      </c>
      <c r="T11" s="82">
        <f t="shared" si="9"/>
        <v>11</v>
      </c>
      <c r="U11" s="259">
        <f>VLOOKUP(B11,[2]COORD!$B$3:$I$734,8,FALSE)</f>
        <v>22.3</v>
      </c>
      <c r="V11" s="92">
        <f t="shared" si="10"/>
        <v>6.75</v>
      </c>
      <c r="W11" s="292">
        <f>VLOOKUP(B11,[2]SOUP!$B$3:$F$734,5,FALSE)</f>
        <v>0</v>
      </c>
      <c r="X11" s="92">
        <f t="shared" si="11"/>
        <v>2.5</v>
      </c>
      <c r="Y11" s="292">
        <f>VLOOKUP(B11,[2]EQU!$B$3:$F$734,5,FALSE)</f>
        <v>10</v>
      </c>
      <c r="Z11" s="92">
        <f t="shared" si="12"/>
        <v>0</v>
      </c>
      <c r="AA11" s="82">
        <f t="shared" si="13"/>
        <v>9.25</v>
      </c>
      <c r="AB11" s="260">
        <f>VLOOKUP(B11,[2]Natation!$A$2:$E$610,5,FALSE)</f>
        <v>39.86</v>
      </c>
      <c r="AC11" s="92">
        <f t="shared" si="14"/>
        <v>10</v>
      </c>
      <c r="AD11" s="83">
        <f t="shared" si="15"/>
        <v>10</v>
      </c>
      <c r="AE11" s="294">
        <f>IF(AND(H11="DSP",M11="DSP",T11="DSP",AA11="DSP",AD11="DSP"),"DSP",IF(AND(H11="DSP",M11="DSP",T11="DSP",AA11="DSP"),AD11,IF(AND(H11="DSP",M11="DSP",T11="DSP",AD11="DSP"),AA11,IF(AND(H11="DSP",M11="DSP",AA11="DSP",AD11="DSP"),T11,IF(AND(H11="DSP",T11="DSP",AA11="DSP",AD11="DSP"),M11,IF(AND(M11="DSP",T11="DSP",AA11="DSP",AD11="DSP"),H11,IF(AND(T11="DSP",AA11="DSP",AD11="DSP"),(H11+M11)/2,IF(AND(M11="DSP",AA11="DSP",AD11="DSP"),(H11+T11)/2,IF(AND(H11="DSP",AA11="DSP",AD11="DSP"),(M11+T11)/2,IF(AND(M11="DSP",T11="DSP",AD11="DSP"),(H11+AA11)/2,IF(AND(H11="DSP",T11="DSP",AD11="DSP"),(M11+AA11)/2,IF(AND(H11="DSP",M11="DSP",AD11="DSP"),(T11+AA11)/2,IF(AND(M11="DSP",T11="DSP",AA11="DSP"),(H11+AD11)/2,IF(AND(H11="DSP",T11="DSP",AA11="DSP"),(M11+AD11)/2,IF(AND(H11="DSP",M11="DSP",AA11="DSP"),(T11+AD11)/2,IF(AND(H11="DSP",M11="DSP",T11="DSP"),(AA11+AD11)/2,IF(AND(H11="DSP",M11="DSP"),(T11+AA11+AD11)/3,IF(AND(H11="DSP",T11="DSP"),(M11+AA11+AD11)/3,IF(AND(M11="DSP",T11="DSP"),(H11+AA11+AD11)/3,IF(AND(H11="DSP",AA11="DSP"),(M11+T11+AD11)/3,IF(AND(M11="DSP",AA11="DSP"),(H11+T11+AD11)/3,IF(AND(T11="DSP",AA11="DSP"),(H11+M11+AD11)/3,IF(AND(H11="DSP",AD11="DSP"),(M11+T11+AA11)/3,IF(AND(M11="DSP",AD11="DSP"),(H11+T11+AA11)/3,IF(AND(T11="DSP",AD11="DSP"),(H11+M11+AA11)/3,IF(AND(AA11="DSP",AD11="DSP"),(H11+M11+T11)/3,IF(H11="DSP",(M11+T11+AA11+AD11)/4,IF(M11="DSP",(H11+T11+AA11+AD11)/4,IF(T11="DSP",(H11+M11+AA11+AD11)/4,IF(AA11="DSP",(H11+M11+T11+AD11)/4,IF(AD11="DSP",(H11+M11+T11+AA11)/4,SUM(H11+M11+T11+AA11+AD11)/5)))))))))))))))))))))))))))))))</f>
        <v>11.65</v>
      </c>
      <c r="AF11" s="84">
        <v>11.65</v>
      </c>
      <c r="AG11" s="87">
        <f t="shared" si="16"/>
        <v>239</v>
      </c>
      <c r="AH11" s="75">
        <f>IFERROR(VLOOKUP(B11,'Notes écrit'!$A$3:$C$734,3,FALSE),"ABI")</f>
        <v>8.4440000000000008</v>
      </c>
      <c r="AI11" s="84">
        <v>8.4440000000000008</v>
      </c>
      <c r="AJ11" s="88">
        <f t="shared" si="17"/>
        <v>274</v>
      </c>
      <c r="AK11" s="136">
        <f t="shared" si="18"/>
        <v>10.047000000000001</v>
      </c>
    </row>
    <row r="12" spans="1:37" s="96" customFormat="1" ht="16.5" customHeight="1" thickBot="1" x14ac:dyDescent="0.3">
      <c r="A12" s="110" t="s">
        <v>216</v>
      </c>
      <c r="B12" s="267">
        <v>21903666</v>
      </c>
      <c r="C12" s="266" t="s">
        <v>257</v>
      </c>
      <c r="D12" s="266" t="s">
        <v>138</v>
      </c>
      <c r="E12" s="292">
        <f>VLOOKUP(B12,[2]END!$B$3:$G$734,6,FALSE)</f>
        <v>13</v>
      </c>
      <c r="F12" s="91">
        <f t="shared" si="0"/>
        <v>16</v>
      </c>
      <c r="G12" s="92">
        <f t="shared" si="1"/>
        <v>10</v>
      </c>
      <c r="H12" s="82">
        <f t="shared" si="2"/>
        <v>10</v>
      </c>
      <c r="I12" s="292">
        <f>VLOOKUP(B12,[2]VIT!$B$3:$F$734,5,FALSE)</f>
        <v>3.47</v>
      </c>
      <c r="J12" s="92">
        <f t="shared" si="3"/>
        <v>12</v>
      </c>
      <c r="K12" s="292">
        <f>VLOOKUP(B12,[2]VIT!$B$3:$G$734,6,FALSE)</f>
        <v>7.51</v>
      </c>
      <c r="L12" s="92">
        <f t="shared" si="4"/>
        <v>6</v>
      </c>
      <c r="M12" s="82">
        <f t="shared" si="5"/>
        <v>9</v>
      </c>
      <c r="N12" s="258" t="str">
        <f>VLOOKUP(B12,[2]DVC!$B$3:$G$734,6,FALSE)</f>
        <v>ABI</v>
      </c>
      <c r="O12" s="297">
        <f>VLOOKUP(B12,'[2]Taille-Poids'!$B$3:$G$734,6,FALSE)</f>
        <v>91</v>
      </c>
      <c r="P12" s="93">
        <f t="shared" si="6"/>
        <v>0</v>
      </c>
      <c r="Q12" s="92">
        <f t="shared" si="7"/>
        <v>0</v>
      </c>
      <c r="R12" s="258">
        <f>VLOOKUP(B12,[2]DV!$B$3:$H$735,7,FALSE)</f>
        <v>36.799999999999997</v>
      </c>
      <c r="S12" s="92">
        <f t="shared" si="8"/>
        <v>2</v>
      </c>
      <c r="T12" s="82">
        <f t="shared" si="9"/>
        <v>2</v>
      </c>
      <c r="U12" s="259">
        <f>VLOOKUP(B12,[2]COORD!$B$3:$I$734,8,FALSE)</f>
        <v>27</v>
      </c>
      <c r="V12" s="92">
        <f t="shared" si="10"/>
        <v>4.25</v>
      </c>
      <c r="W12" s="292">
        <f>VLOOKUP(B12,[2]SOUP!$B$3:$F$734,5,FALSE)</f>
        <v>-7</v>
      </c>
      <c r="X12" s="92">
        <f t="shared" si="11"/>
        <v>1.25</v>
      </c>
      <c r="Y12" s="292">
        <f>VLOOKUP(B12,[2]EQU!$B$3:$F$734,5,FALSE)</f>
        <v>10</v>
      </c>
      <c r="Z12" s="92">
        <f t="shared" si="12"/>
        <v>0</v>
      </c>
      <c r="AA12" s="82">
        <f t="shared" si="13"/>
        <v>5.5</v>
      </c>
      <c r="AB12" s="260">
        <f>VLOOKUP(B12,[2]Natation!$A$2:$E$610,5,FALSE)</f>
        <v>40.22</v>
      </c>
      <c r="AC12" s="92">
        <f t="shared" si="14"/>
        <v>10</v>
      </c>
      <c r="AD12" s="83">
        <f t="shared" si="15"/>
        <v>10</v>
      </c>
      <c r="AE12" s="294">
        <f>IF(AND(H12="DSP",M12="DSP",T12="DSP",AA12="DSP",AD12="DSP"),"DSP",IF(AND(H12="DSP",M12="DSP",T12="DSP",AA12="DSP"),AD12,IF(AND(H12="DSP",M12="DSP",T12="DSP",AD12="DSP"),AA12,IF(AND(H12="DSP",M12="DSP",AA12="DSP",AD12="DSP"),T12,IF(AND(H12="DSP",T12="DSP",AA12="DSP",AD12="DSP"),M12,IF(AND(M12="DSP",T12="DSP",AA12="DSP",AD12="DSP"),H12,IF(AND(T12="DSP",AA12="DSP",AD12="DSP"),(H12+M12)/2,IF(AND(M12="DSP",AA12="DSP",AD12="DSP"),(H12+T12)/2,IF(AND(H12="DSP",AA12="DSP",AD12="DSP"),(M12+T12)/2,IF(AND(M12="DSP",T12="DSP",AD12="DSP"),(H12+AA12)/2,IF(AND(H12="DSP",T12="DSP",AD12="DSP"),(M12+AA12)/2,IF(AND(H12="DSP",M12="DSP",AD12="DSP"),(T12+AA12)/2,IF(AND(M12="DSP",T12="DSP",AA12="DSP"),(H12+AD12)/2,IF(AND(H12="DSP",T12="DSP",AA12="DSP"),(M12+AD12)/2,IF(AND(H12="DSP",M12="DSP",AA12="DSP"),(T12+AD12)/2,IF(AND(H12="DSP",M12="DSP",T12="DSP"),(AA12+AD12)/2,IF(AND(H12="DSP",M12="DSP"),(T12+AA12+AD12)/3,IF(AND(H12="DSP",T12="DSP"),(M12+AA12+AD12)/3,IF(AND(M12="DSP",T12="DSP"),(H12+AA12+AD12)/3,IF(AND(H12="DSP",AA12="DSP"),(M12+T12+AD12)/3,IF(AND(M12="DSP",AA12="DSP"),(H12+T12+AD12)/3,IF(AND(T12="DSP",AA12="DSP"),(H12+M12+AD12)/3,IF(AND(H12="DSP",AD12="DSP"),(M12+T12+AA12)/3,IF(AND(M12="DSP",AD12="DSP"),(H12+T12+AA12)/3,IF(AND(T12="DSP",AD12="DSP"),(H12+M12+AA12)/3,IF(AND(AA12="DSP",AD12="DSP"),(H12+M12+T12)/3,IF(H12="DSP",(M12+T12+AA12+AD12)/4,IF(M12="DSP",(H12+T12+AA12+AD12)/4,IF(T12="DSP",(H12+M12+AA12+AD12)/4,IF(AA12="DSP",(H12+M12+T12+AD12)/4,IF(AD12="DSP",(H12+M12+T12+AA12)/4,SUM(H12+M12+T12+AA12+AD12)/5)))))))))))))))))))))))))))))))</f>
        <v>7.3</v>
      </c>
      <c r="AF12" s="84">
        <v>7.3</v>
      </c>
      <c r="AG12" s="87">
        <f t="shared" si="16"/>
        <v>586</v>
      </c>
      <c r="AH12" s="75">
        <f>IFERROR(VLOOKUP(B12,'Notes écrit'!$A$3:$C$734,3,FALSE),"ABI")</f>
        <v>10.222</v>
      </c>
      <c r="AI12" s="84">
        <v>10.222</v>
      </c>
      <c r="AJ12" s="88">
        <f t="shared" si="17"/>
        <v>123</v>
      </c>
      <c r="AK12" s="136">
        <f t="shared" si="18"/>
        <v>8.7609999999999992</v>
      </c>
    </row>
    <row r="13" spans="1:37" s="96" customFormat="1" ht="16.5" customHeight="1" thickBot="1" x14ac:dyDescent="0.3">
      <c r="A13" s="110" t="s">
        <v>216</v>
      </c>
      <c r="B13" s="267">
        <v>21904341</v>
      </c>
      <c r="C13" s="266" t="s">
        <v>1110</v>
      </c>
      <c r="D13" s="266" t="s">
        <v>29</v>
      </c>
      <c r="E13" s="293" t="s">
        <v>215</v>
      </c>
      <c r="F13" s="91" t="str">
        <f t="shared" si="0"/>
        <v>DSP</v>
      </c>
      <c r="G13" s="92" t="str">
        <f t="shared" si="1"/>
        <v>DSP</v>
      </c>
      <c r="H13" s="82" t="str">
        <f t="shared" si="2"/>
        <v>DSP</v>
      </c>
      <c r="I13" s="293" t="s">
        <v>215</v>
      </c>
      <c r="J13" s="92" t="str">
        <f t="shared" si="3"/>
        <v>DSP</v>
      </c>
      <c r="K13" s="293" t="s">
        <v>215</v>
      </c>
      <c r="L13" s="92" t="str">
        <f t="shared" si="4"/>
        <v>DSP</v>
      </c>
      <c r="M13" s="82" t="str">
        <f t="shared" si="5"/>
        <v>DSP</v>
      </c>
      <c r="N13" s="293" t="s">
        <v>215</v>
      </c>
      <c r="O13" s="299" t="s">
        <v>215</v>
      </c>
      <c r="P13" s="93">
        <f t="shared" si="6"/>
        <v>0</v>
      </c>
      <c r="Q13" s="92" t="str">
        <f t="shared" si="7"/>
        <v>DSP</v>
      </c>
      <c r="R13" s="293" t="s">
        <v>215</v>
      </c>
      <c r="S13" s="92" t="str">
        <f t="shared" si="8"/>
        <v>DSP</v>
      </c>
      <c r="T13" s="82" t="str">
        <f t="shared" si="9"/>
        <v>DSP</v>
      </c>
      <c r="U13" s="293" t="s">
        <v>215</v>
      </c>
      <c r="V13" s="92" t="str">
        <f t="shared" si="10"/>
        <v>DSP</v>
      </c>
      <c r="W13" s="293" t="s">
        <v>215</v>
      </c>
      <c r="X13" s="92" t="str">
        <f t="shared" si="11"/>
        <v>DSP</v>
      </c>
      <c r="Y13" s="293" t="s">
        <v>215</v>
      </c>
      <c r="Z13" s="92" t="str">
        <f t="shared" si="12"/>
        <v>DSP</v>
      </c>
      <c r="AA13" s="82" t="str">
        <f t="shared" si="13"/>
        <v>DSP</v>
      </c>
      <c r="AB13" s="260">
        <f>VLOOKUP(B13,[2]Natation!$A$2:$E$610,5,FALSE)</f>
        <v>32.18</v>
      </c>
      <c r="AC13" s="92">
        <f t="shared" si="14"/>
        <v>15</v>
      </c>
      <c r="AD13" s="83">
        <f t="shared" si="15"/>
        <v>15</v>
      </c>
      <c r="AE13" s="294">
        <f>IF(AND(H13="DSP",M13="DSP",T13="DSP",AA13="DSP",AD13="DSP"),"DSP",IF(AND(H13="DSP",M13="DSP",T13="DSP",AA13="DSP"),AD13,IF(AND(H13="DSP",M13="DSP",T13="DSP",AD13="DSP"),AA13,IF(AND(H13="DSP",M13="DSP",AA13="DSP",AD13="DSP"),T13,IF(AND(H13="DSP",T13="DSP",AA13="DSP",AD13="DSP"),M13,IF(AND(M13="DSP",T13="DSP",AA13="DSP",AD13="DSP"),H13,IF(AND(T13="DSP",AA13="DSP",AD13="DSP"),(H13+M13)/2,IF(AND(M13="DSP",AA13="DSP",AD13="DSP"),(H13+T13)/2,IF(AND(H13="DSP",AA13="DSP",AD13="DSP"),(M13+T13)/2,IF(AND(M13="DSP",T13="DSP",AD13="DSP"),(H13+AA13)/2,IF(AND(H13="DSP",T13="DSP",AD13="DSP"),(M13+AA13)/2,IF(AND(H13="DSP",M13="DSP",AD13="DSP"),(T13+AA13)/2,IF(AND(M13="DSP",T13="DSP",AA13="DSP"),(H13+AD13)/2,IF(AND(H13="DSP",T13="DSP",AA13="DSP"),(M13+AD13)/2,IF(AND(H13="DSP",M13="DSP",AA13="DSP"),(T13+AD13)/2,IF(AND(H13="DSP",M13="DSP",T13="DSP"),(AA13+AD13)/2,IF(AND(H13="DSP",M13="DSP"),(T13+AA13+AD13)/3,IF(AND(H13="DSP",T13="DSP"),(M13+AA13+AD13)/3,IF(AND(M13="DSP",T13="DSP"),(H13+AA13+AD13)/3,IF(AND(H13="DSP",AA13="DSP"),(M13+T13+AD13)/3,IF(AND(M13="DSP",AA13="DSP"),(H13+T13+AD13)/3,IF(AND(T13="DSP",AA13="DSP"),(H13+M13+AD13)/3,IF(AND(H13="DSP",AD13="DSP"),(M13+T13+AA13)/3,IF(AND(M13="DSP",AD13="DSP"),(H13+T13+AA13)/3,IF(AND(T13="DSP",AD13="DSP"),(H13+M13+AA13)/3,IF(AND(AA13="DSP",AD13="DSP"),(H13+M13+T13)/3,IF(H13="DSP",(M13+T13+AA13+AD13)/4,IF(M13="DSP",(H13+T13+AA13+AD13)/4,IF(T13="DSP",(H13+M13+AA13+AD13)/4,IF(AA13="DSP",(H13+M13+T13+AD13)/4,IF(AD13="DSP",(H13+M13+T13+AA13)/4,SUM(H13+M13+T13+AA13+AD13)/5)))))))))))))))))))))))))))))))</f>
        <v>15</v>
      </c>
      <c r="AF13" s="84">
        <v>15</v>
      </c>
      <c r="AG13" s="87">
        <f t="shared" si="16"/>
        <v>4</v>
      </c>
      <c r="AH13" s="75">
        <f>IFERROR(VLOOKUP(B13,'Notes écrit'!$A$3:$C$734,3,FALSE),"ABI")</f>
        <v>12.444000000000001</v>
      </c>
      <c r="AI13" s="84">
        <v>12.444000000000001</v>
      </c>
      <c r="AJ13" s="88">
        <f t="shared" si="17"/>
        <v>22</v>
      </c>
      <c r="AK13" s="136">
        <f t="shared" si="18"/>
        <v>13.722000000000001</v>
      </c>
    </row>
    <row r="14" spans="1:37" s="96" customFormat="1" ht="16.5" customHeight="1" thickBot="1" x14ac:dyDescent="0.3">
      <c r="A14" s="110" t="s">
        <v>216</v>
      </c>
      <c r="B14" s="267">
        <v>21905617</v>
      </c>
      <c r="C14" s="266" t="s">
        <v>652</v>
      </c>
      <c r="D14" s="266" t="s">
        <v>138</v>
      </c>
      <c r="E14" s="292" t="s">
        <v>476</v>
      </c>
      <c r="F14" s="91" t="str">
        <f t="shared" si="0"/>
        <v>VAL</v>
      </c>
      <c r="G14" s="92" t="str">
        <f t="shared" si="1"/>
        <v>VAL</v>
      </c>
      <c r="H14" s="82" t="str">
        <f t="shared" si="2"/>
        <v>VALIDÉ</v>
      </c>
      <c r="I14" s="292" t="s">
        <v>476</v>
      </c>
      <c r="J14" s="92" t="str">
        <f t="shared" si="3"/>
        <v>VAL</v>
      </c>
      <c r="K14" s="292" t="s">
        <v>476</v>
      </c>
      <c r="L14" s="92" t="str">
        <f t="shared" si="4"/>
        <v>VAL</v>
      </c>
      <c r="M14" s="82" t="str">
        <f t="shared" si="5"/>
        <v>VALIDÉ</v>
      </c>
      <c r="N14" s="292" t="s">
        <v>476</v>
      </c>
      <c r="O14" s="296" t="s">
        <v>476</v>
      </c>
      <c r="P14" s="93">
        <f t="shared" si="6"/>
        <v>0</v>
      </c>
      <c r="Q14" s="92" t="str">
        <f t="shared" si="7"/>
        <v>VAL</v>
      </c>
      <c r="R14" s="292" t="s">
        <v>476</v>
      </c>
      <c r="S14" s="92" t="str">
        <f t="shared" si="8"/>
        <v>VAL</v>
      </c>
      <c r="T14" s="82" t="str">
        <f t="shared" si="9"/>
        <v>VALIDÉ</v>
      </c>
      <c r="U14" s="292" t="s">
        <v>476</v>
      </c>
      <c r="V14" s="92" t="str">
        <f t="shared" si="10"/>
        <v>VAL</v>
      </c>
      <c r="W14" s="292" t="s">
        <v>476</v>
      </c>
      <c r="X14" s="92" t="str">
        <f t="shared" si="11"/>
        <v>VAL</v>
      </c>
      <c r="Y14" s="292" t="s">
        <v>476</v>
      </c>
      <c r="Z14" s="92" t="str">
        <f t="shared" si="12"/>
        <v>VAL</v>
      </c>
      <c r="AA14" s="82" t="str">
        <f t="shared" si="13"/>
        <v>VALIDÉ</v>
      </c>
      <c r="AB14" s="292" t="s">
        <v>476</v>
      </c>
      <c r="AC14" s="92" t="str">
        <f t="shared" si="14"/>
        <v>VAL</v>
      </c>
      <c r="AD14" s="83" t="str">
        <f t="shared" si="15"/>
        <v>VALIDÉ</v>
      </c>
      <c r="AE14" s="294" t="s">
        <v>477</v>
      </c>
      <c r="AF14" s="84" t="s">
        <v>477</v>
      </c>
      <c r="AG14" s="87">
        <f t="shared" si="16"/>
        <v>611</v>
      </c>
      <c r="AH14" s="343" t="s">
        <v>477</v>
      </c>
      <c r="AI14" s="84" t="s">
        <v>477</v>
      </c>
      <c r="AJ14" s="88">
        <f t="shared" si="17"/>
        <v>599</v>
      </c>
      <c r="AK14" s="136" t="s">
        <v>477</v>
      </c>
    </row>
    <row r="15" spans="1:37" s="96" customFormat="1" ht="16.5" customHeight="1" thickBot="1" x14ac:dyDescent="0.3">
      <c r="A15" s="110" t="s">
        <v>216</v>
      </c>
      <c r="B15" s="267">
        <v>21905629</v>
      </c>
      <c r="C15" s="266" t="s">
        <v>682</v>
      </c>
      <c r="D15" s="266" t="s">
        <v>77</v>
      </c>
      <c r="E15" s="292" t="s">
        <v>476</v>
      </c>
      <c r="F15" s="91" t="str">
        <f t="shared" si="0"/>
        <v>VAL</v>
      </c>
      <c r="G15" s="92" t="str">
        <f t="shared" si="1"/>
        <v>VAL</v>
      </c>
      <c r="H15" s="82" t="str">
        <f t="shared" si="2"/>
        <v>VALIDÉ</v>
      </c>
      <c r="I15" s="292" t="s">
        <v>476</v>
      </c>
      <c r="J15" s="92" t="str">
        <f t="shared" si="3"/>
        <v>VAL</v>
      </c>
      <c r="K15" s="292" t="s">
        <v>476</v>
      </c>
      <c r="L15" s="92" t="str">
        <f t="shared" si="4"/>
        <v>VAL</v>
      </c>
      <c r="M15" s="82" t="str">
        <f t="shared" si="5"/>
        <v>VALIDÉ</v>
      </c>
      <c r="N15" s="292" t="s">
        <v>476</v>
      </c>
      <c r="O15" s="296" t="s">
        <v>476</v>
      </c>
      <c r="P15" s="93">
        <f t="shared" si="6"/>
        <v>0</v>
      </c>
      <c r="Q15" s="92" t="str">
        <f t="shared" si="7"/>
        <v>VAL</v>
      </c>
      <c r="R15" s="292" t="s">
        <v>476</v>
      </c>
      <c r="S15" s="92" t="str">
        <f t="shared" si="8"/>
        <v>VAL</v>
      </c>
      <c r="T15" s="82" t="str">
        <f t="shared" si="9"/>
        <v>VALIDÉ</v>
      </c>
      <c r="U15" s="292" t="s">
        <v>476</v>
      </c>
      <c r="V15" s="92" t="str">
        <f t="shared" si="10"/>
        <v>VAL</v>
      </c>
      <c r="W15" s="292" t="s">
        <v>476</v>
      </c>
      <c r="X15" s="92" t="str">
        <f t="shared" si="11"/>
        <v>VAL</v>
      </c>
      <c r="Y15" s="292" t="s">
        <v>476</v>
      </c>
      <c r="Z15" s="92" t="str">
        <f t="shared" si="12"/>
        <v>VAL</v>
      </c>
      <c r="AA15" s="82" t="str">
        <f t="shared" si="13"/>
        <v>VALIDÉ</v>
      </c>
      <c r="AB15" s="292" t="s">
        <v>476</v>
      </c>
      <c r="AC15" s="92" t="str">
        <f t="shared" si="14"/>
        <v>VAL</v>
      </c>
      <c r="AD15" s="83" t="str">
        <f t="shared" si="15"/>
        <v>VALIDÉ</v>
      </c>
      <c r="AE15" s="294" t="s">
        <v>477</v>
      </c>
      <c r="AF15" s="84" t="s">
        <v>477</v>
      </c>
      <c r="AG15" s="87">
        <f t="shared" si="16"/>
        <v>611</v>
      </c>
      <c r="AH15" s="343" t="s">
        <v>477</v>
      </c>
      <c r="AI15" s="84" t="s">
        <v>477</v>
      </c>
      <c r="AJ15" s="88">
        <f t="shared" si="17"/>
        <v>599</v>
      </c>
      <c r="AK15" s="136" t="s">
        <v>477</v>
      </c>
    </row>
    <row r="16" spans="1:37" s="96" customFormat="1" ht="16.5" customHeight="1" thickBot="1" x14ac:dyDescent="0.3">
      <c r="A16" s="110" t="s">
        <v>216</v>
      </c>
      <c r="B16" s="267">
        <v>21905701</v>
      </c>
      <c r="C16" s="266" t="s">
        <v>304</v>
      </c>
      <c r="D16" s="266" t="s">
        <v>193</v>
      </c>
      <c r="E16" s="292" t="s">
        <v>476</v>
      </c>
      <c r="F16" s="91" t="str">
        <f t="shared" si="0"/>
        <v>VAL</v>
      </c>
      <c r="G16" s="92" t="str">
        <f t="shared" si="1"/>
        <v>VAL</v>
      </c>
      <c r="H16" s="82" t="str">
        <f t="shared" si="2"/>
        <v>VALIDÉ</v>
      </c>
      <c r="I16" s="292" t="s">
        <v>476</v>
      </c>
      <c r="J16" s="92" t="str">
        <f t="shared" si="3"/>
        <v>VAL</v>
      </c>
      <c r="K16" s="292" t="s">
        <v>476</v>
      </c>
      <c r="L16" s="92" t="str">
        <f t="shared" si="4"/>
        <v>VAL</v>
      </c>
      <c r="M16" s="82" t="str">
        <f t="shared" si="5"/>
        <v>VALIDÉ</v>
      </c>
      <c r="N16" s="292" t="s">
        <v>476</v>
      </c>
      <c r="O16" s="296" t="s">
        <v>476</v>
      </c>
      <c r="P16" s="93">
        <f t="shared" si="6"/>
        <v>0</v>
      </c>
      <c r="Q16" s="92" t="str">
        <f t="shared" si="7"/>
        <v>VAL</v>
      </c>
      <c r="R16" s="292" t="s">
        <v>476</v>
      </c>
      <c r="S16" s="92" t="str">
        <f t="shared" si="8"/>
        <v>VAL</v>
      </c>
      <c r="T16" s="82" t="str">
        <f t="shared" si="9"/>
        <v>VALIDÉ</v>
      </c>
      <c r="U16" s="292" t="s">
        <v>476</v>
      </c>
      <c r="V16" s="92" t="str">
        <f t="shared" si="10"/>
        <v>VAL</v>
      </c>
      <c r="W16" s="292" t="s">
        <v>476</v>
      </c>
      <c r="X16" s="92" t="str">
        <f t="shared" si="11"/>
        <v>VAL</v>
      </c>
      <c r="Y16" s="292" t="s">
        <v>476</v>
      </c>
      <c r="Z16" s="92" t="str">
        <f t="shared" si="12"/>
        <v>VAL</v>
      </c>
      <c r="AA16" s="82" t="str">
        <f t="shared" si="13"/>
        <v>VALIDÉ</v>
      </c>
      <c r="AB16" s="292" t="s">
        <v>476</v>
      </c>
      <c r="AC16" s="92" t="str">
        <f t="shared" si="14"/>
        <v>VAL</v>
      </c>
      <c r="AD16" s="83" t="str">
        <f t="shared" si="15"/>
        <v>VALIDÉ</v>
      </c>
      <c r="AE16" s="294" t="s">
        <v>477</v>
      </c>
      <c r="AF16" s="84" t="s">
        <v>477</v>
      </c>
      <c r="AG16" s="87">
        <f t="shared" si="16"/>
        <v>611</v>
      </c>
      <c r="AH16" s="343" t="s">
        <v>477</v>
      </c>
      <c r="AI16" s="84" t="s">
        <v>477</v>
      </c>
      <c r="AJ16" s="88">
        <f t="shared" si="17"/>
        <v>599</v>
      </c>
      <c r="AK16" s="136" t="s">
        <v>477</v>
      </c>
    </row>
    <row r="17" spans="1:37" s="96" customFormat="1" ht="16.5" customHeight="1" thickBot="1" x14ac:dyDescent="0.3">
      <c r="A17" s="110" t="s">
        <v>53</v>
      </c>
      <c r="B17" s="267">
        <v>21905808</v>
      </c>
      <c r="C17" s="266" t="s">
        <v>428</v>
      </c>
      <c r="D17" s="266" t="s">
        <v>429</v>
      </c>
      <c r="E17" s="292">
        <f>VLOOKUP(B17,[2]END!$B$3:$G$734,6,FALSE)</f>
        <v>15</v>
      </c>
      <c r="F17" s="91">
        <f t="shared" si="0"/>
        <v>17</v>
      </c>
      <c r="G17" s="92">
        <f t="shared" si="1"/>
        <v>15</v>
      </c>
      <c r="H17" s="82">
        <f t="shared" si="2"/>
        <v>15</v>
      </c>
      <c r="I17" s="292">
        <f>VLOOKUP(B17,[2]VIT!$B$3:$F$734,5,FALSE)</f>
        <v>3.69</v>
      </c>
      <c r="J17" s="92">
        <f t="shared" si="3"/>
        <v>13</v>
      </c>
      <c r="K17" s="292">
        <f>VLOOKUP(B17,[2]VIT!$B$3:$G$734,6,FALSE)</f>
        <v>7.95</v>
      </c>
      <c r="L17" s="92">
        <f t="shared" si="4"/>
        <v>9</v>
      </c>
      <c r="M17" s="82">
        <f t="shared" si="5"/>
        <v>11</v>
      </c>
      <c r="N17" s="258">
        <f>VLOOKUP(B17,[2]DVC!$B$3:$G$734,6,FALSE)</f>
        <v>29</v>
      </c>
      <c r="O17" s="297">
        <f>VLOOKUP(B17,'[2]Taille-Poids'!$B$3:$G$734,6,FALSE)</f>
        <v>54</v>
      </c>
      <c r="P17" s="93">
        <f t="shared" si="6"/>
        <v>0.53703703703703709</v>
      </c>
      <c r="Q17" s="92">
        <f t="shared" si="7"/>
        <v>5</v>
      </c>
      <c r="R17" s="258">
        <f>VLOOKUP(B17,[2]DV!$B$3:$H$735,7,FALSE)</f>
        <v>26.7</v>
      </c>
      <c r="S17" s="92">
        <f t="shared" si="8"/>
        <v>4</v>
      </c>
      <c r="T17" s="82">
        <f t="shared" si="9"/>
        <v>9</v>
      </c>
      <c r="U17" s="259">
        <f>VLOOKUP(B17,[2]COORD!$B$3:$I$734,8,FALSE)</f>
        <v>24.6</v>
      </c>
      <c r="V17" s="92">
        <f t="shared" si="10"/>
        <v>6.5</v>
      </c>
      <c r="W17" s="292">
        <f>VLOOKUP(B17,[2]SOUP!$B$3:$F$734,5,FALSE)</f>
        <v>-6</v>
      </c>
      <c r="X17" s="92">
        <f t="shared" si="11"/>
        <v>1.25</v>
      </c>
      <c r="Y17" s="292">
        <f>VLOOKUP(B17,[2]EQU!$B$3:$F$734,5,FALSE)</f>
        <v>5</v>
      </c>
      <c r="Z17" s="92">
        <f t="shared" si="12"/>
        <v>2.5</v>
      </c>
      <c r="AA17" s="82">
        <f t="shared" si="13"/>
        <v>10.25</v>
      </c>
      <c r="AB17" s="260">
        <f>VLOOKUP(B17,[2]Natation!$A$2:$E$610,5,FALSE)</f>
        <v>52.66</v>
      </c>
      <c r="AC17" s="92">
        <f t="shared" si="14"/>
        <v>7</v>
      </c>
      <c r="AD17" s="83">
        <f t="shared" si="15"/>
        <v>7</v>
      </c>
      <c r="AE17" s="294">
        <f>IF(AND(H17="DSP",M17="DSP",T17="DSP",AA17="DSP",AD17="DSP"),"DSP",IF(AND(H17="DSP",M17="DSP",T17="DSP",AA17="DSP"),AD17,IF(AND(H17="DSP",M17="DSP",T17="DSP",AD17="DSP"),AA17,IF(AND(H17="DSP",M17="DSP",AA17="DSP",AD17="DSP"),T17,IF(AND(H17="DSP",T17="DSP",AA17="DSP",AD17="DSP"),M17,IF(AND(M17="DSP",T17="DSP",AA17="DSP",AD17="DSP"),H17,IF(AND(T17="DSP",AA17="DSP",AD17="DSP"),(H17+M17)/2,IF(AND(M17="DSP",AA17="DSP",AD17="DSP"),(H17+T17)/2,IF(AND(H17="DSP",AA17="DSP",AD17="DSP"),(M17+T17)/2,IF(AND(M17="DSP",T17="DSP",AD17="DSP"),(H17+AA17)/2,IF(AND(H17="DSP",T17="DSP",AD17="DSP"),(M17+AA17)/2,IF(AND(H17="DSP",M17="DSP",AD17="DSP"),(T17+AA17)/2,IF(AND(M17="DSP",T17="DSP",AA17="DSP"),(H17+AD17)/2,IF(AND(H17="DSP",T17="DSP",AA17="DSP"),(M17+AD17)/2,IF(AND(H17="DSP",M17="DSP",AA17="DSP"),(T17+AD17)/2,IF(AND(H17="DSP",M17="DSP",T17="DSP"),(AA17+AD17)/2,IF(AND(H17="DSP",M17="DSP"),(T17+AA17+AD17)/3,IF(AND(H17="DSP",T17="DSP"),(M17+AA17+AD17)/3,IF(AND(M17="DSP",T17="DSP"),(H17+AA17+AD17)/3,IF(AND(H17="DSP",AA17="DSP"),(M17+T17+AD17)/3,IF(AND(M17="DSP",AA17="DSP"),(H17+T17+AD17)/3,IF(AND(T17="DSP",AA17="DSP"),(H17+M17+AD17)/3,IF(AND(H17="DSP",AD17="DSP"),(M17+T17+AA17)/3,IF(AND(M17="DSP",AD17="DSP"),(H17+T17+AA17)/3,IF(AND(T17="DSP",AD17="DSP"),(H17+M17+AA17)/3,IF(AND(AA17="DSP",AD17="DSP"),(H17+M17+T17)/3,IF(H17="DSP",(M17+T17+AA17+AD17)/4,IF(M17="DSP",(H17+T17+AA17+AD17)/4,IF(T17="DSP",(H17+M17+AA17+AD17)/4,IF(AA17="DSP",(H17+M17+T17+AD17)/4,IF(AD17="DSP",(H17+M17+T17+AA17)/4,SUM(H17+M17+T17+AA17+AD17)/5)))))))))))))))))))))))))))))))</f>
        <v>10.45</v>
      </c>
      <c r="AF17" s="84">
        <v>10.45</v>
      </c>
      <c r="AG17" s="87">
        <f t="shared" si="16"/>
        <v>386</v>
      </c>
      <c r="AH17" s="75">
        <f>IFERROR(VLOOKUP(B17,'Notes écrit'!$A$3:$C$734,3,FALSE),"ABI")</f>
        <v>12</v>
      </c>
      <c r="AI17" s="84">
        <v>12</v>
      </c>
      <c r="AJ17" s="88">
        <f t="shared" si="17"/>
        <v>31</v>
      </c>
      <c r="AK17" s="136">
        <f>IF(AH17="ABI","DEF",IF(AE17="DSP",AH17,AVERAGE(AE17,AH17)))</f>
        <v>11.225</v>
      </c>
    </row>
    <row r="18" spans="1:37" s="96" customFormat="1" ht="16.5" customHeight="1" thickBot="1" x14ac:dyDescent="0.3">
      <c r="A18" s="110" t="s">
        <v>216</v>
      </c>
      <c r="B18" s="267">
        <v>21907437</v>
      </c>
      <c r="C18" s="266" t="s">
        <v>54</v>
      </c>
      <c r="D18" s="266" t="s">
        <v>144</v>
      </c>
      <c r="E18" s="292" t="s">
        <v>476</v>
      </c>
      <c r="F18" s="91" t="str">
        <f t="shared" si="0"/>
        <v>VAL</v>
      </c>
      <c r="G18" s="92" t="str">
        <f t="shared" si="1"/>
        <v>VAL</v>
      </c>
      <c r="H18" s="82" t="str">
        <f t="shared" si="2"/>
        <v>VALIDÉ</v>
      </c>
      <c r="I18" s="292" t="s">
        <v>476</v>
      </c>
      <c r="J18" s="92" t="str">
        <f t="shared" si="3"/>
        <v>VAL</v>
      </c>
      <c r="K18" s="292" t="s">
        <v>476</v>
      </c>
      <c r="L18" s="92" t="str">
        <f t="shared" si="4"/>
        <v>VAL</v>
      </c>
      <c r="M18" s="82" t="str">
        <f t="shared" si="5"/>
        <v>VALIDÉ</v>
      </c>
      <c r="N18" s="292" t="s">
        <v>476</v>
      </c>
      <c r="O18" s="296" t="s">
        <v>476</v>
      </c>
      <c r="P18" s="93">
        <f t="shared" si="6"/>
        <v>0</v>
      </c>
      <c r="Q18" s="92" t="str">
        <f t="shared" si="7"/>
        <v>VAL</v>
      </c>
      <c r="R18" s="292" t="s">
        <v>476</v>
      </c>
      <c r="S18" s="92" t="str">
        <f t="shared" si="8"/>
        <v>VAL</v>
      </c>
      <c r="T18" s="82" t="str">
        <f t="shared" si="9"/>
        <v>VALIDÉ</v>
      </c>
      <c r="U18" s="292" t="s">
        <v>476</v>
      </c>
      <c r="V18" s="92" t="str">
        <f t="shared" si="10"/>
        <v>VAL</v>
      </c>
      <c r="W18" s="292" t="s">
        <v>476</v>
      </c>
      <c r="X18" s="92" t="str">
        <f t="shared" si="11"/>
        <v>VAL</v>
      </c>
      <c r="Y18" s="292" t="s">
        <v>476</v>
      </c>
      <c r="Z18" s="92" t="str">
        <f t="shared" si="12"/>
        <v>VAL</v>
      </c>
      <c r="AA18" s="82" t="str">
        <f t="shared" si="13"/>
        <v>VALIDÉ</v>
      </c>
      <c r="AB18" s="292" t="s">
        <v>476</v>
      </c>
      <c r="AC18" s="92" t="str">
        <f t="shared" si="14"/>
        <v>VAL</v>
      </c>
      <c r="AD18" s="83" t="str">
        <f t="shared" si="15"/>
        <v>VALIDÉ</v>
      </c>
      <c r="AE18" s="294" t="s">
        <v>477</v>
      </c>
      <c r="AF18" s="84" t="s">
        <v>477</v>
      </c>
      <c r="AG18" s="87">
        <f t="shared" si="16"/>
        <v>611</v>
      </c>
      <c r="AH18" s="343" t="s">
        <v>477</v>
      </c>
      <c r="AI18" s="84" t="s">
        <v>477</v>
      </c>
      <c r="AJ18" s="88">
        <f t="shared" si="17"/>
        <v>599</v>
      </c>
      <c r="AK18" s="136" t="s">
        <v>477</v>
      </c>
    </row>
    <row r="19" spans="1:37" s="96" customFormat="1" ht="16.5" customHeight="1" thickBot="1" x14ac:dyDescent="0.3">
      <c r="A19" s="110" t="s">
        <v>216</v>
      </c>
      <c r="B19" s="267">
        <v>21907489</v>
      </c>
      <c r="C19" s="266" t="s">
        <v>1099</v>
      </c>
      <c r="D19" s="266" t="s">
        <v>178</v>
      </c>
      <c r="E19" s="292" t="str">
        <f>VLOOKUP(B19,[2]END!$B$3:$G$734,6,FALSE)</f>
        <v>ABI</v>
      </c>
      <c r="F19" s="91" t="str">
        <f t="shared" si="0"/>
        <v>ABI</v>
      </c>
      <c r="G19" s="92">
        <f t="shared" si="1"/>
        <v>0</v>
      </c>
      <c r="H19" s="82">
        <f t="shared" si="2"/>
        <v>0</v>
      </c>
      <c r="I19" s="292" t="str">
        <f>VLOOKUP(B19,[2]VIT!$B$3:$F$734,5,FALSE)</f>
        <v>ABI</v>
      </c>
      <c r="J19" s="92">
        <f t="shared" si="3"/>
        <v>0</v>
      </c>
      <c r="K19" s="292" t="str">
        <f>VLOOKUP(B19,[2]VIT!$B$3:$G$734,6,FALSE)</f>
        <v>ABI</v>
      </c>
      <c r="L19" s="92">
        <f t="shared" si="4"/>
        <v>0</v>
      </c>
      <c r="M19" s="82">
        <f t="shared" si="5"/>
        <v>0</v>
      </c>
      <c r="N19" s="258" t="str">
        <f>VLOOKUP(B19,[2]DVC!$B$3:$G$734,6,FALSE)</f>
        <v>ABI</v>
      </c>
      <c r="O19" s="297" t="str">
        <f>VLOOKUP(B19,'[2]Taille-Poids'!$B$3:$G$734,6,FALSE)</f>
        <v>ABI</v>
      </c>
      <c r="P19" s="93" t="str">
        <f t="shared" si="6"/>
        <v>POIDS</v>
      </c>
      <c r="Q19" s="92">
        <f t="shared" si="7"/>
        <v>0</v>
      </c>
      <c r="R19" s="258" t="str">
        <f>VLOOKUP(B19,[2]DV!$B$3:$H$735,7,FALSE)</f>
        <v>ABI</v>
      </c>
      <c r="S19" s="92">
        <f t="shared" si="8"/>
        <v>0</v>
      </c>
      <c r="T19" s="82">
        <f t="shared" si="9"/>
        <v>0</v>
      </c>
      <c r="U19" s="259" t="str">
        <f>VLOOKUP(B19,[2]COORD!$B$3:$I$734,8,FALSE)</f>
        <v>ABI</v>
      </c>
      <c r="V19" s="92">
        <f t="shared" si="10"/>
        <v>0</v>
      </c>
      <c r="W19" s="292" t="str">
        <f>VLOOKUP(B19,[2]SOUP!$B$3:$F$734,5,FALSE)</f>
        <v>ABI</v>
      </c>
      <c r="X19" s="92">
        <f t="shared" si="11"/>
        <v>0</v>
      </c>
      <c r="Y19" s="292" t="str">
        <f>VLOOKUP(B19,[2]EQU!$B$3:$F$734,5,FALSE)</f>
        <v>ABI</v>
      </c>
      <c r="Z19" s="92">
        <f t="shared" si="12"/>
        <v>0</v>
      </c>
      <c r="AA19" s="82">
        <f t="shared" si="13"/>
        <v>0</v>
      </c>
      <c r="AB19" s="260" t="str">
        <f>VLOOKUP(B19,[2]Natation!$A$2:$E$610,5,FALSE)</f>
        <v>ABI</v>
      </c>
      <c r="AC19" s="92">
        <f t="shared" si="14"/>
        <v>0</v>
      </c>
      <c r="AD19" s="83">
        <f t="shared" si="15"/>
        <v>0</v>
      </c>
      <c r="AE19" s="294">
        <f>IF(AND(H19="DSP",M19="DSP",T19="DSP",AA19="DSP",AD19="DSP"),"DSP",IF(AND(H19="DSP",M19="DSP",T19="DSP",AA19="DSP"),AD19,IF(AND(H19="DSP",M19="DSP",T19="DSP",AD19="DSP"),AA19,IF(AND(H19="DSP",M19="DSP",AA19="DSP",AD19="DSP"),T19,IF(AND(H19="DSP",T19="DSP",AA19="DSP",AD19="DSP"),M19,IF(AND(M19="DSP",T19="DSP",AA19="DSP",AD19="DSP"),H19,IF(AND(T19="DSP",AA19="DSP",AD19="DSP"),(H19+M19)/2,IF(AND(M19="DSP",AA19="DSP",AD19="DSP"),(H19+T19)/2,IF(AND(H19="DSP",AA19="DSP",AD19="DSP"),(M19+T19)/2,IF(AND(M19="DSP",T19="DSP",AD19="DSP"),(H19+AA19)/2,IF(AND(H19="DSP",T19="DSP",AD19="DSP"),(M19+AA19)/2,IF(AND(H19="DSP",M19="DSP",AD19="DSP"),(T19+AA19)/2,IF(AND(M19="DSP",T19="DSP",AA19="DSP"),(H19+AD19)/2,IF(AND(H19="DSP",T19="DSP",AA19="DSP"),(M19+AD19)/2,IF(AND(H19="DSP",M19="DSP",AA19="DSP"),(T19+AD19)/2,IF(AND(H19="DSP",M19="DSP",T19="DSP"),(AA19+AD19)/2,IF(AND(H19="DSP",M19="DSP"),(T19+AA19+AD19)/3,IF(AND(H19="DSP",T19="DSP"),(M19+AA19+AD19)/3,IF(AND(M19="DSP",T19="DSP"),(H19+AA19+AD19)/3,IF(AND(H19="DSP",AA19="DSP"),(M19+T19+AD19)/3,IF(AND(M19="DSP",AA19="DSP"),(H19+T19+AD19)/3,IF(AND(T19="DSP",AA19="DSP"),(H19+M19+AD19)/3,IF(AND(H19="DSP",AD19="DSP"),(M19+T19+AA19)/3,IF(AND(M19="DSP",AD19="DSP"),(H19+T19+AA19)/3,IF(AND(T19="DSP",AD19="DSP"),(H19+M19+AA19)/3,IF(AND(AA19="DSP",AD19="DSP"),(H19+M19+T19)/3,IF(H19="DSP",(M19+T19+AA19+AD19)/4,IF(M19="DSP",(H19+T19+AA19+AD19)/4,IF(T19="DSP",(H19+M19+AA19+AD19)/4,IF(AA19="DSP",(H19+M19+T19+AD19)/4,IF(AD19="DSP",(H19+M19+T19+AA19)/4,SUM(H19+M19+T19+AA19+AD19)/5)))))))))))))))))))))))))))))))</f>
        <v>0</v>
      </c>
      <c r="AF19" s="84">
        <v>0</v>
      </c>
      <c r="AG19" s="87">
        <f t="shared" si="16"/>
        <v>621</v>
      </c>
      <c r="AH19" s="75" t="str">
        <f>IFERROR(VLOOKUP(B19,'Notes écrit'!$A$3:$C$734,3,FALSE),"ABI")</f>
        <v>ABI</v>
      </c>
      <c r="AI19" s="84" t="s">
        <v>157</v>
      </c>
      <c r="AJ19" s="88">
        <f t="shared" si="17"/>
        <v>599</v>
      </c>
      <c r="AK19" s="136" t="str">
        <f>IF(AH19="ABI","DEF",IF(AE19="DSP",AH19,AVERAGE(AE19,AH19)))</f>
        <v>DEF</v>
      </c>
    </row>
    <row r="20" spans="1:37" s="96" customFormat="1" ht="16.5" customHeight="1" thickBot="1" x14ac:dyDescent="0.3">
      <c r="A20" s="110" t="s">
        <v>216</v>
      </c>
      <c r="B20" s="267">
        <v>21907926</v>
      </c>
      <c r="C20" s="266" t="s">
        <v>1164</v>
      </c>
      <c r="D20" s="266" t="s">
        <v>93</v>
      </c>
      <c r="E20" s="292" t="s">
        <v>476</v>
      </c>
      <c r="F20" s="91" t="str">
        <f t="shared" si="0"/>
        <v>VAL</v>
      </c>
      <c r="G20" s="92" t="str">
        <f t="shared" si="1"/>
        <v>VAL</v>
      </c>
      <c r="H20" s="82" t="str">
        <f t="shared" si="2"/>
        <v>VALIDÉ</v>
      </c>
      <c r="I20" s="292" t="s">
        <v>476</v>
      </c>
      <c r="J20" s="92" t="str">
        <f t="shared" si="3"/>
        <v>VAL</v>
      </c>
      <c r="K20" s="292" t="s">
        <v>476</v>
      </c>
      <c r="L20" s="92" t="str">
        <f t="shared" si="4"/>
        <v>VAL</v>
      </c>
      <c r="M20" s="82" t="str">
        <f t="shared" si="5"/>
        <v>VALIDÉ</v>
      </c>
      <c r="N20" s="292" t="s">
        <v>476</v>
      </c>
      <c r="O20" s="296" t="s">
        <v>476</v>
      </c>
      <c r="P20" s="93">
        <f t="shared" si="6"/>
        <v>0</v>
      </c>
      <c r="Q20" s="92" t="str">
        <f t="shared" si="7"/>
        <v>VAL</v>
      </c>
      <c r="R20" s="292" t="s">
        <v>476</v>
      </c>
      <c r="S20" s="92" t="str">
        <f t="shared" si="8"/>
        <v>VAL</v>
      </c>
      <c r="T20" s="82" t="str">
        <f t="shared" si="9"/>
        <v>VALIDÉ</v>
      </c>
      <c r="U20" s="292" t="s">
        <v>476</v>
      </c>
      <c r="V20" s="92" t="str">
        <f t="shared" si="10"/>
        <v>VAL</v>
      </c>
      <c r="W20" s="292" t="s">
        <v>476</v>
      </c>
      <c r="X20" s="92" t="str">
        <f t="shared" si="11"/>
        <v>VAL</v>
      </c>
      <c r="Y20" s="292" t="s">
        <v>476</v>
      </c>
      <c r="Z20" s="92" t="str">
        <f t="shared" si="12"/>
        <v>VAL</v>
      </c>
      <c r="AA20" s="82" t="str">
        <f t="shared" si="13"/>
        <v>VALIDÉ</v>
      </c>
      <c r="AB20" s="292" t="s">
        <v>476</v>
      </c>
      <c r="AC20" s="92" t="str">
        <f t="shared" si="14"/>
        <v>VAL</v>
      </c>
      <c r="AD20" s="83" t="str">
        <f t="shared" si="15"/>
        <v>VALIDÉ</v>
      </c>
      <c r="AE20" s="294" t="s">
        <v>477</v>
      </c>
      <c r="AF20" s="84" t="s">
        <v>477</v>
      </c>
      <c r="AG20" s="87">
        <f t="shared" si="16"/>
        <v>611</v>
      </c>
      <c r="AH20" s="343" t="s">
        <v>477</v>
      </c>
      <c r="AI20" s="84" t="s">
        <v>477</v>
      </c>
      <c r="AJ20" s="88">
        <f t="shared" si="17"/>
        <v>599</v>
      </c>
      <c r="AK20" s="136" t="s">
        <v>477</v>
      </c>
    </row>
    <row r="21" spans="1:37" s="96" customFormat="1" ht="16.5" customHeight="1" thickBot="1" x14ac:dyDescent="0.3">
      <c r="A21" s="110" t="s">
        <v>216</v>
      </c>
      <c r="B21" s="267">
        <v>21908765</v>
      </c>
      <c r="C21" s="266" t="s">
        <v>535</v>
      </c>
      <c r="D21" s="266" t="s">
        <v>536</v>
      </c>
      <c r="E21" s="292" t="s">
        <v>476</v>
      </c>
      <c r="F21" s="91" t="str">
        <f t="shared" si="0"/>
        <v>VAL</v>
      </c>
      <c r="G21" s="92" t="str">
        <f t="shared" si="1"/>
        <v>VAL</v>
      </c>
      <c r="H21" s="82" t="str">
        <f t="shared" si="2"/>
        <v>VALIDÉ</v>
      </c>
      <c r="I21" s="292" t="s">
        <v>476</v>
      </c>
      <c r="J21" s="92" t="str">
        <f t="shared" si="3"/>
        <v>VAL</v>
      </c>
      <c r="K21" s="292" t="s">
        <v>476</v>
      </c>
      <c r="L21" s="92" t="str">
        <f t="shared" si="4"/>
        <v>VAL</v>
      </c>
      <c r="M21" s="82" t="str">
        <f t="shared" si="5"/>
        <v>VALIDÉ</v>
      </c>
      <c r="N21" s="292" t="s">
        <v>476</v>
      </c>
      <c r="O21" s="296" t="s">
        <v>476</v>
      </c>
      <c r="P21" s="93">
        <f t="shared" si="6"/>
        <v>0</v>
      </c>
      <c r="Q21" s="92" t="str">
        <f t="shared" si="7"/>
        <v>VAL</v>
      </c>
      <c r="R21" s="292" t="s">
        <v>476</v>
      </c>
      <c r="S21" s="92" t="str">
        <f t="shared" si="8"/>
        <v>VAL</v>
      </c>
      <c r="T21" s="82" t="str">
        <f t="shared" si="9"/>
        <v>VALIDÉ</v>
      </c>
      <c r="U21" s="292" t="s">
        <v>476</v>
      </c>
      <c r="V21" s="92" t="str">
        <f t="shared" si="10"/>
        <v>VAL</v>
      </c>
      <c r="W21" s="292" t="s">
        <v>476</v>
      </c>
      <c r="X21" s="92" t="str">
        <f t="shared" si="11"/>
        <v>VAL</v>
      </c>
      <c r="Y21" s="292" t="s">
        <v>476</v>
      </c>
      <c r="Z21" s="92" t="str">
        <f t="shared" si="12"/>
        <v>VAL</v>
      </c>
      <c r="AA21" s="82" t="str">
        <f t="shared" si="13"/>
        <v>VALIDÉ</v>
      </c>
      <c r="AB21" s="292" t="s">
        <v>476</v>
      </c>
      <c r="AC21" s="92" t="str">
        <f t="shared" si="14"/>
        <v>VAL</v>
      </c>
      <c r="AD21" s="83" t="str">
        <f t="shared" si="15"/>
        <v>VALIDÉ</v>
      </c>
      <c r="AE21" s="294" t="s">
        <v>477</v>
      </c>
      <c r="AF21" s="84" t="s">
        <v>477</v>
      </c>
      <c r="AG21" s="87">
        <f t="shared" si="16"/>
        <v>611</v>
      </c>
      <c r="AH21" s="343" t="s">
        <v>477</v>
      </c>
      <c r="AI21" s="84" t="s">
        <v>477</v>
      </c>
      <c r="AJ21" s="88">
        <f t="shared" si="17"/>
        <v>599</v>
      </c>
      <c r="AK21" s="136" t="s">
        <v>477</v>
      </c>
    </row>
    <row r="22" spans="1:37" s="96" customFormat="1" ht="16.5" customHeight="1" thickBot="1" x14ac:dyDescent="0.3">
      <c r="A22" s="110" t="s">
        <v>216</v>
      </c>
      <c r="B22" s="267">
        <v>21909462</v>
      </c>
      <c r="C22" s="266" t="s">
        <v>525</v>
      </c>
      <c r="D22" s="266" t="s">
        <v>109</v>
      </c>
      <c r="E22" s="292">
        <f>VLOOKUP(B22,[2]END!$B$3:$G$734,6,FALSE)</f>
        <v>13</v>
      </c>
      <c r="F22" s="91">
        <f t="shared" si="0"/>
        <v>16</v>
      </c>
      <c r="G22" s="92">
        <f t="shared" si="1"/>
        <v>10</v>
      </c>
      <c r="H22" s="82">
        <f t="shared" si="2"/>
        <v>10</v>
      </c>
      <c r="I22" s="258" t="s">
        <v>215</v>
      </c>
      <c r="J22" s="92" t="str">
        <f t="shared" si="3"/>
        <v>DSP</v>
      </c>
      <c r="K22" s="258" t="s">
        <v>215</v>
      </c>
      <c r="L22" s="92" t="str">
        <f t="shared" si="4"/>
        <v>DSP</v>
      </c>
      <c r="M22" s="82" t="str">
        <f t="shared" si="5"/>
        <v>DSP</v>
      </c>
      <c r="N22" s="258">
        <f>VLOOKUP(B22,[2]DVC!$B$3:$G$734,6,FALSE)</f>
        <v>31</v>
      </c>
      <c r="O22" s="297">
        <f>VLOOKUP(B22,'[2]Taille-Poids'!$B$3:$G$734,6,FALSE)</f>
        <v>50</v>
      </c>
      <c r="P22" s="93">
        <f t="shared" si="6"/>
        <v>0.62</v>
      </c>
      <c r="Q22" s="92">
        <f t="shared" si="7"/>
        <v>3.5</v>
      </c>
      <c r="R22" s="258">
        <f>VLOOKUP(B22,[2]DV!$B$3:$H$735,7,FALSE)</f>
        <v>35.6</v>
      </c>
      <c r="S22" s="92">
        <f t="shared" si="8"/>
        <v>2</v>
      </c>
      <c r="T22" s="82">
        <f t="shared" si="9"/>
        <v>5.5</v>
      </c>
      <c r="U22" s="258" t="s">
        <v>215</v>
      </c>
      <c r="V22" s="92" t="str">
        <f t="shared" si="10"/>
        <v>DSP</v>
      </c>
      <c r="W22" s="258" t="s">
        <v>215</v>
      </c>
      <c r="X22" s="92" t="str">
        <f t="shared" si="11"/>
        <v>DSP</v>
      </c>
      <c r="Y22" s="258" t="s">
        <v>215</v>
      </c>
      <c r="Z22" s="92" t="str">
        <f t="shared" si="12"/>
        <v>DSP</v>
      </c>
      <c r="AA22" s="82" t="str">
        <f t="shared" si="13"/>
        <v>DSP</v>
      </c>
      <c r="AB22" s="260">
        <f>VLOOKUP(B22,[2]Natation!$A$2:$E$610,5,FALSE)</f>
        <v>42.95</v>
      </c>
      <c r="AC22" s="92">
        <f t="shared" si="14"/>
        <v>9</v>
      </c>
      <c r="AD22" s="83">
        <f t="shared" si="15"/>
        <v>9</v>
      </c>
      <c r="AE22" s="294">
        <f>IF(AND(H22="DSP",M22="DSP",T22="DSP",AA22="DSP",AD22="DSP"),"DSP",IF(AND(H22="DSP",M22="DSP",T22="DSP",AA22="DSP"),AD22,IF(AND(H22="DSP",M22="DSP",T22="DSP",AD22="DSP"),AA22,IF(AND(H22="DSP",M22="DSP",AA22="DSP",AD22="DSP"),T22,IF(AND(H22="DSP",T22="DSP",AA22="DSP",AD22="DSP"),M22,IF(AND(M22="DSP",T22="DSP",AA22="DSP",AD22="DSP"),H22,IF(AND(T22="DSP",AA22="DSP",AD22="DSP"),(H22+M22)/2,IF(AND(M22="DSP",AA22="DSP",AD22="DSP"),(H22+T22)/2,IF(AND(H22="DSP",AA22="DSP",AD22="DSP"),(M22+T22)/2,IF(AND(M22="DSP",T22="DSP",AD22="DSP"),(H22+AA22)/2,IF(AND(H22="DSP",T22="DSP",AD22="DSP"),(M22+AA22)/2,IF(AND(H22="DSP",M22="DSP",AD22="DSP"),(T22+AA22)/2,IF(AND(M22="DSP",T22="DSP",AA22="DSP"),(H22+AD22)/2,IF(AND(H22="DSP",T22="DSP",AA22="DSP"),(M22+AD22)/2,IF(AND(H22="DSP",M22="DSP",AA22="DSP"),(T22+AD22)/2,IF(AND(H22="DSP",M22="DSP",T22="DSP"),(AA22+AD22)/2,IF(AND(H22="DSP",M22="DSP"),(T22+AA22+AD22)/3,IF(AND(H22="DSP",T22="DSP"),(M22+AA22+AD22)/3,IF(AND(M22="DSP",T22="DSP"),(H22+AA22+AD22)/3,IF(AND(H22="DSP",AA22="DSP"),(M22+T22+AD22)/3,IF(AND(M22="DSP",AA22="DSP"),(H22+T22+AD22)/3,IF(AND(T22="DSP",AA22="DSP"),(H22+M22+AD22)/3,IF(AND(H22="DSP",AD22="DSP"),(M22+T22+AA22)/3,IF(AND(M22="DSP",AD22="DSP"),(H22+T22+AA22)/3,IF(AND(T22="DSP",AD22="DSP"),(H22+M22+AA22)/3,IF(AND(AA22="DSP",AD22="DSP"),(H22+M22+T22)/3,IF(H22="DSP",(M22+T22+AA22+AD22)/4,IF(M22="DSP",(H22+T22+AA22+AD22)/4,IF(T22="DSP",(H22+M22+AA22+AD22)/4,IF(AA22="DSP",(H22+M22+T22+AD22)/4,IF(AD22="DSP",(H22+M22+T22+AA22)/4,SUM(H22+M22+T22+AA22+AD22)/5)))))))))))))))))))))))))))))))</f>
        <v>8.1666666666666661</v>
      </c>
      <c r="AF22" s="84">
        <v>8.1666666666666661</v>
      </c>
      <c r="AG22" s="87">
        <f t="shared" si="16"/>
        <v>555</v>
      </c>
      <c r="AH22" s="75">
        <f>IFERROR(VLOOKUP(B22,'Notes écrit'!$A$3:$C$734,3,FALSE),"ABI")</f>
        <v>9.3330000000000002</v>
      </c>
      <c r="AI22" s="84">
        <v>9.3330000000000002</v>
      </c>
      <c r="AJ22" s="88">
        <f t="shared" si="17"/>
        <v>194</v>
      </c>
      <c r="AK22" s="136">
        <f>IF(AH22="ABI","DEF",IF(AE22="DSP",AH22,AVERAGE(AE22,AH22)))</f>
        <v>8.7498333333333331</v>
      </c>
    </row>
    <row r="23" spans="1:37" s="96" customFormat="1" ht="16.5" customHeight="1" thickBot="1" x14ac:dyDescent="0.3">
      <c r="A23" s="110" t="s">
        <v>216</v>
      </c>
      <c r="B23" s="267">
        <v>21909616</v>
      </c>
      <c r="C23" s="286" t="s">
        <v>905</v>
      </c>
      <c r="D23" s="286" t="s">
        <v>822</v>
      </c>
      <c r="E23" s="292" t="s">
        <v>476</v>
      </c>
      <c r="F23" s="91" t="str">
        <f t="shared" si="0"/>
        <v>VAL</v>
      </c>
      <c r="G23" s="92" t="str">
        <f t="shared" si="1"/>
        <v>VAL</v>
      </c>
      <c r="H23" s="82" t="str">
        <f t="shared" si="2"/>
        <v>VALIDÉ</v>
      </c>
      <c r="I23" s="292" t="s">
        <v>476</v>
      </c>
      <c r="J23" s="92" t="str">
        <f t="shared" si="3"/>
        <v>VAL</v>
      </c>
      <c r="K23" s="292" t="s">
        <v>476</v>
      </c>
      <c r="L23" s="92" t="str">
        <f t="shared" si="4"/>
        <v>VAL</v>
      </c>
      <c r="M23" s="82" t="str">
        <f t="shared" si="5"/>
        <v>VALIDÉ</v>
      </c>
      <c r="N23" s="292" t="s">
        <v>476</v>
      </c>
      <c r="O23" s="296" t="s">
        <v>476</v>
      </c>
      <c r="P23" s="93">
        <f t="shared" si="6"/>
        <v>0</v>
      </c>
      <c r="Q23" s="92" t="str">
        <f t="shared" si="7"/>
        <v>VAL</v>
      </c>
      <c r="R23" s="292" t="s">
        <v>476</v>
      </c>
      <c r="S23" s="92" t="str">
        <f t="shared" si="8"/>
        <v>VAL</v>
      </c>
      <c r="T23" s="82" t="str">
        <f t="shared" si="9"/>
        <v>VALIDÉ</v>
      </c>
      <c r="U23" s="292" t="s">
        <v>476</v>
      </c>
      <c r="V23" s="92" t="str">
        <f t="shared" si="10"/>
        <v>VAL</v>
      </c>
      <c r="W23" s="292" t="s">
        <v>476</v>
      </c>
      <c r="X23" s="92" t="str">
        <f t="shared" si="11"/>
        <v>VAL</v>
      </c>
      <c r="Y23" s="292" t="s">
        <v>476</v>
      </c>
      <c r="Z23" s="92" t="str">
        <f t="shared" si="12"/>
        <v>VAL</v>
      </c>
      <c r="AA23" s="82" t="str">
        <f t="shared" si="13"/>
        <v>VALIDÉ</v>
      </c>
      <c r="AB23" s="292" t="s">
        <v>476</v>
      </c>
      <c r="AC23" s="92" t="str">
        <f t="shared" si="14"/>
        <v>VAL</v>
      </c>
      <c r="AD23" s="83" t="str">
        <f t="shared" si="15"/>
        <v>VALIDÉ</v>
      </c>
      <c r="AE23" s="294" t="s">
        <v>477</v>
      </c>
      <c r="AF23" s="84" t="s">
        <v>477</v>
      </c>
      <c r="AG23" s="87">
        <f t="shared" si="16"/>
        <v>611</v>
      </c>
      <c r="AH23" s="343" t="s">
        <v>477</v>
      </c>
      <c r="AI23" s="84" t="s">
        <v>477</v>
      </c>
      <c r="AJ23" s="88">
        <f t="shared" si="17"/>
        <v>599</v>
      </c>
      <c r="AK23" s="136" t="s">
        <v>477</v>
      </c>
    </row>
    <row r="24" spans="1:37" s="96" customFormat="1" ht="16.5" customHeight="1" thickBot="1" x14ac:dyDescent="0.3">
      <c r="A24" s="110" t="s">
        <v>216</v>
      </c>
      <c r="B24" s="267">
        <v>21909919</v>
      </c>
      <c r="C24" s="266" t="s">
        <v>922</v>
      </c>
      <c r="D24" s="266" t="s">
        <v>29</v>
      </c>
      <c r="E24" s="293" t="s">
        <v>215</v>
      </c>
      <c r="F24" s="91" t="str">
        <f t="shared" si="0"/>
        <v>DSP</v>
      </c>
      <c r="G24" s="92" t="str">
        <f t="shared" si="1"/>
        <v>DSP</v>
      </c>
      <c r="H24" s="82" t="str">
        <f t="shared" si="2"/>
        <v>DSP</v>
      </c>
      <c r="I24" s="293" t="s">
        <v>215</v>
      </c>
      <c r="J24" s="92" t="str">
        <f t="shared" si="3"/>
        <v>DSP</v>
      </c>
      <c r="K24" s="293" t="s">
        <v>215</v>
      </c>
      <c r="L24" s="92" t="str">
        <f t="shared" si="4"/>
        <v>DSP</v>
      </c>
      <c r="M24" s="82" t="str">
        <f t="shared" si="5"/>
        <v>DSP</v>
      </c>
      <c r="N24" s="293" t="s">
        <v>215</v>
      </c>
      <c r="O24" s="299" t="s">
        <v>215</v>
      </c>
      <c r="P24" s="93">
        <f t="shared" si="6"/>
        <v>0</v>
      </c>
      <c r="Q24" s="92" t="str">
        <f t="shared" si="7"/>
        <v>DSP</v>
      </c>
      <c r="R24" s="293" t="s">
        <v>215</v>
      </c>
      <c r="S24" s="92" t="str">
        <f t="shared" si="8"/>
        <v>DSP</v>
      </c>
      <c r="T24" s="82" t="str">
        <f t="shared" si="9"/>
        <v>DSP</v>
      </c>
      <c r="U24" s="293" t="s">
        <v>215</v>
      </c>
      <c r="V24" s="92" t="str">
        <f t="shared" si="10"/>
        <v>DSP</v>
      </c>
      <c r="W24" s="293" t="s">
        <v>215</v>
      </c>
      <c r="X24" s="92" t="str">
        <f t="shared" si="11"/>
        <v>DSP</v>
      </c>
      <c r="Y24" s="293" t="s">
        <v>215</v>
      </c>
      <c r="Z24" s="92" t="str">
        <f t="shared" si="12"/>
        <v>DSP</v>
      </c>
      <c r="AA24" s="82" t="str">
        <f t="shared" si="13"/>
        <v>DSP</v>
      </c>
      <c r="AB24" s="293" t="s">
        <v>215</v>
      </c>
      <c r="AC24" s="92" t="str">
        <f t="shared" si="14"/>
        <v>DSP</v>
      </c>
      <c r="AD24" s="83" t="str">
        <f t="shared" si="15"/>
        <v>DSP</v>
      </c>
      <c r="AE24" s="294" t="str">
        <f>IF(AND(H24="DSP",M24="DSP",T24="DSP",AA24="DSP",AD24="DSP"),"DSP",IF(AND(H24="DSP",M24="DSP",T24="DSP",AA24="DSP"),AD24,IF(AND(H24="DSP",M24="DSP",T24="DSP",AD24="DSP"),AA24,IF(AND(H24="DSP",M24="DSP",AA24="DSP",AD24="DSP"),T24,IF(AND(H24="DSP",T24="DSP",AA24="DSP",AD24="DSP"),M24,IF(AND(M24="DSP",T24="DSP",AA24="DSP",AD24="DSP"),H24,IF(AND(T24="DSP",AA24="DSP",AD24="DSP"),(H24+M24)/2,IF(AND(M24="DSP",AA24="DSP",AD24="DSP"),(H24+T24)/2,IF(AND(H24="DSP",AA24="DSP",AD24="DSP"),(M24+T24)/2,IF(AND(M24="DSP",T24="DSP",AD24="DSP"),(H24+AA24)/2,IF(AND(H24="DSP",T24="DSP",AD24="DSP"),(M24+AA24)/2,IF(AND(H24="DSP",M24="DSP",AD24="DSP"),(T24+AA24)/2,IF(AND(M24="DSP",T24="DSP",AA24="DSP"),(H24+AD24)/2,IF(AND(H24="DSP",T24="DSP",AA24="DSP"),(M24+AD24)/2,IF(AND(H24="DSP",M24="DSP",AA24="DSP"),(T24+AD24)/2,IF(AND(H24="DSP",M24="DSP",T24="DSP"),(AA24+AD24)/2,IF(AND(H24="DSP",M24="DSP"),(T24+AA24+AD24)/3,IF(AND(H24="DSP",T24="DSP"),(M24+AA24+AD24)/3,IF(AND(M24="DSP",T24="DSP"),(H24+AA24+AD24)/3,IF(AND(H24="DSP",AA24="DSP"),(M24+T24+AD24)/3,IF(AND(M24="DSP",AA24="DSP"),(H24+T24+AD24)/3,IF(AND(T24="DSP",AA24="DSP"),(H24+M24+AD24)/3,IF(AND(H24="DSP",AD24="DSP"),(M24+T24+AA24)/3,IF(AND(M24="DSP",AD24="DSP"),(H24+T24+AA24)/3,IF(AND(T24="DSP",AD24="DSP"),(H24+M24+AA24)/3,IF(AND(AA24="DSP",AD24="DSP"),(H24+M24+T24)/3,IF(H24="DSP",(M24+T24+AA24+AD24)/4,IF(M24="DSP",(H24+T24+AA24+AD24)/4,IF(T24="DSP",(H24+M24+AA24+AD24)/4,IF(AA24="DSP",(H24+M24+T24+AD24)/4,IF(AD24="DSP",(H24+M24+T24+AA24)/4,SUM(H24+M24+T24+AA24+AD24)/5)))))))))))))))))))))))))))))))</f>
        <v>DSP</v>
      </c>
      <c r="AF24" s="84" t="s">
        <v>215</v>
      </c>
      <c r="AG24" s="87">
        <f t="shared" si="16"/>
        <v>611</v>
      </c>
      <c r="AH24" s="75">
        <v>10.220000000000001</v>
      </c>
      <c r="AI24" s="84">
        <v>10.220000000000001</v>
      </c>
      <c r="AJ24" s="88">
        <f t="shared" si="17"/>
        <v>160</v>
      </c>
      <c r="AK24" s="136">
        <f>IF(AH24="ABI","DEF",IF(AE24="DSP",AH24,AVERAGE(AE24,AH24)))</f>
        <v>10.220000000000001</v>
      </c>
    </row>
    <row r="25" spans="1:37" s="96" customFormat="1" ht="16.5" customHeight="1" thickBot="1" x14ac:dyDescent="0.3">
      <c r="A25" s="110" t="s">
        <v>216</v>
      </c>
      <c r="B25" s="267">
        <v>21909938</v>
      </c>
      <c r="C25" s="266" t="s">
        <v>1092</v>
      </c>
      <c r="D25" s="266" t="s">
        <v>139</v>
      </c>
      <c r="E25" s="292" t="s">
        <v>476</v>
      </c>
      <c r="F25" s="91" t="str">
        <f t="shared" si="0"/>
        <v>VAL</v>
      </c>
      <c r="G25" s="92" t="str">
        <f t="shared" si="1"/>
        <v>VAL</v>
      </c>
      <c r="H25" s="82" t="str">
        <f t="shared" si="2"/>
        <v>VALIDÉ</v>
      </c>
      <c r="I25" s="292" t="s">
        <v>476</v>
      </c>
      <c r="J25" s="92" t="str">
        <f t="shared" si="3"/>
        <v>VAL</v>
      </c>
      <c r="K25" s="292" t="s">
        <v>476</v>
      </c>
      <c r="L25" s="92" t="str">
        <f t="shared" si="4"/>
        <v>VAL</v>
      </c>
      <c r="M25" s="82" t="str">
        <f t="shared" si="5"/>
        <v>VALIDÉ</v>
      </c>
      <c r="N25" s="292" t="s">
        <v>476</v>
      </c>
      <c r="O25" s="296" t="s">
        <v>476</v>
      </c>
      <c r="P25" s="93">
        <f t="shared" si="6"/>
        <v>0</v>
      </c>
      <c r="Q25" s="92" t="str">
        <f t="shared" si="7"/>
        <v>VAL</v>
      </c>
      <c r="R25" s="292" t="s">
        <v>476</v>
      </c>
      <c r="S25" s="92" t="str">
        <f t="shared" si="8"/>
        <v>VAL</v>
      </c>
      <c r="T25" s="82" t="str">
        <f t="shared" si="9"/>
        <v>VALIDÉ</v>
      </c>
      <c r="U25" s="292" t="s">
        <v>476</v>
      </c>
      <c r="V25" s="92" t="str">
        <f t="shared" si="10"/>
        <v>VAL</v>
      </c>
      <c r="W25" s="292" t="s">
        <v>476</v>
      </c>
      <c r="X25" s="92" t="str">
        <f t="shared" si="11"/>
        <v>VAL</v>
      </c>
      <c r="Y25" s="292" t="s">
        <v>476</v>
      </c>
      <c r="Z25" s="92" t="str">
        <f t="shared" si="12"/>
        <v>VAL</v>
      </c>
      <c r="AA25" s="82" t="str">
        <f t="shared" si="13"/>
        <v>VALIDÉ</v>
      </c>
      <c r="AB25" s="292" t="s">
        <v>476</v>
      </c>
      <c r="AC25" s="92" t="str">
        <f t="shared" si="14"/>
        <v>VAL</v>
      </c>
      <c r="AD25" s="83" t="str">
        <f t="shared" si="15"/>
        <v>VALIDÉ</v>
      </c>
      <c r="AE25" s="294" t="s">
        <v>477</v>
      </c>
      <c r="AF25" s="84" t="s">
        <v>477</v>
      </c>
      <c r="AG25" s="87">
        <f t="shared" si="16"/>
        <v>611</v>
      </c>
      <c r="AH25" s="343" t="s">
        <v>477</v>
      </c>
      <c r="AI25" s="84" t="s">
        <v>477</v>
      </c>
      <c r="AJ25" s="88">
        <f t="shared" si="17"/>
        <v>599</v>
      </c>
      <c r="AK25" s="136" t="s">
        <v>477</v>
      </c>
    </row>
    <row r="26" spans="1:37" s="96" customFormat="1" ht="16.5" customHeight="1" thickBot="1" x14ac:dyDescent="0.3">
      <c r="A26" s="110" t="s">
        <v>216</v>
      </c>
      <c r="B26" s="267">
        <v>21910242</v>
      </c>
      <c r="C26" s="266" t="s">
        <v>438</v>
      </c>
      <c r="D26" s="266" t="s">
        <v>1090</v>
      </c>
      <c r="E26" s="292">
        <f>VLOOKUP(B26,[2]END!$B$3:$G$734,6,FALSE)</f>
        <v>13</v>
      </c>
      <c r="F26" s="91">
        <f t="shared" si="0"/>
        <v>16</v>
      </c>
      <c r="G26" s="92">
        <f t="shared" si="1"/>
        <v>10</v>
      </c>
      <c r="H26" s="82">
        <f t="shared" si="2"/>
        <v>10</v>
      </c>
      <c r="I26" s="292">
        <f>VLOOKUP(B26,[2]VIT!$B$3:$F$734,5,FALSE)</f>
        <v>3.28</v>
      </c>
      <c r="J26" s="92">
        <f t="shared" si="3"/>
        <v>16</v>
      </c>
      <c r="K26" s="292">
        <f>VLOOKUP(B26,[2]VIT!$B$3:$G$734,6,FALSE)</f>
        <v>7.12</v>
      </c>
      <c r="L26" s="92">
        <f t="shared" si="4"/>
        <v>9</v>
      </c>
      <c r="M26" s="82">
        <f t="shared" si="5"/>
        <v>12.5</v>
      </c>
      <c r="N26" s="258">
        <f>VLOOKUP(B26,[2]DVC!$B$3:$G$734,6,FALSE)</f>
        <v>82</v>
      </c>
      <c r="O26" s="297">
        <f>VLOOKUP(B26,'[2]Taille-Poids'!$B$3:$G$734,6,FALSE)</f>
        <v>89</v>
      </c>
      <c r="P26" s="93">
        <f t="shared" si="6"/>
        <v>0.9213483146067416</v>
      </c>
      <c r="Q26" s="92">
        <f t="shared" si="7"/>
        <v>5</v>
      </c>
      <c r="R26" s="258">
        <f>VLOOKUP(B26,[2]DV!$B$3:$H$735,7,FALSE)</f>
        <v>52.1</v>
      </c>
      <c r="S26" s="92">
        <f t="shared" si="8"/>
        <v>6</v>
      </c>
      <c r="T26" s="82">
        <f t="shared" si="9"/>
        <v>11</v>
      </c>
      <c r="U26" s="259">
        <f>VLOOKUP(B26,[2]COORD!$B$3:$I$734,8,FALSE)</f>
        <v>24.23</v>
      </c>
      <c r="V26" s="92">
        <f t="shared" si="10"/>
        <v>5.75</v>
      </c>
      <c r="W26" s="292">
        <f>VLOOKUP(B26,[2]SOUP!$B$3:$F$734,5,FALSE)</f>
        <v>-6</v>
      </c>
      <c r="X26" s="92">
        <f t="shared" si="11"/>
        <v>1.25</v>
      </c>
      <c r="Y26" s="292">
        <f>VLOOKUP(B26,[2]EQU!$B$3:$F$734,5,FALSE)</f>
        <v>3</v>
      </c>
      <c r="Z26" s="92">
        <f t="shared" si="12"/>
        <v>3.5</v>
      </c>
      <c r="AA26" s="82">
        <f t="shared" si="13"/>
        <v>10.5</v>
      </c>
      <c r="AB26" s="260">
        <f>VLOOKUP(B26,[2]Natation!$A$2:$E$610,5,FALSE)</f>
        <v>33</v>
      </c>
      <c r="AC26" s="92">
        <f t="shared" si="14"/>
        <v>15</v>
      </c>
      <c r="AD26" s="83">
        <f t="shared" si="15"/>
        <v>15</v>
      </c>
      <c r="AE26" s="294">
        <f>IF(AND(H26="DSP",M26="DSP",T26="DSP",AA26="DSP",AD26="DSP"),"DSP",IF(AND(H26="DSP",M26="DSP",T26="DSP",AA26="DSP"),AD26,IF(AND(H26="DSP",M26="DSP",T26="DSP",AD26="DSP"),AA26,IF(AND(H26="DSP",M26="DSP",AA26="DSP",AD26="DSP"),T26,IF(AND(H26="DSP",T26="DSP",AA26="DSP",AD26="DSP"),M26,IF(AND(M26="DSP",T26="DSP",AA26="DSP",AD26="DSP"),H26,IF(AND(T26="DSP",AA26="DSP",AD26="DSP"),(H26+M26)/2,IF(AND(M26="DSP",AA26="DSP",AD26="DSP"),(H26+T26)/2,IF(AND(H26="DSP",AA26="DSP",AD26="DSP"),(M26+T26)/2,IF(AND(M26="DSP",T26="DSP",AD26="DSP"),(H26+AA26)/2,IF(AND(H26="DSP",T26="DSP",AD26="DSP"),(M26+AA26)/2,IF(AND(H26="DSP",M26="DSP",AD26="DSP"),(T26+AA26)/2,IF(AND(M26="DSP",T26="DSP",AA26="DSP"),(H26+AD26)/2,IF(AND(H26="DSP",T26="DSP",AA26="DSP"),(M26+AD26)/2,IF(AND(H26="DSP",M26="DSP",AA26="DSP"),(T26+AD26)/2,IF(AND(H26="DSP",M26="DSP",T26="DSP"),(AA26+AD26)/2,IF(AND(H26="DSP",M26="DSP"),(T26+AA26+AD26)/3,IF(AND(H26="DSP",T26="DSP"),(M26+AA26+AD26)/3,IF(AND(M26="DSP",T26="DSP"),(H26+AA26+AD26)/3,IF(AND(H26="DSP",AA26="DSP"),(M26+T26+AD26)/3,IF(AND(M26="DSP",AA26="DSP"),(H26+T26+AD26)/3,IF(AND(T26="DSP",AA26="DSP"),(H26+M26+AD26)/3,IF(AND(H26="DSP",AD26="DSP"),(M26+T26+AA26)/3,IF(AND(M26="DSP",AD26="DSP"),(H26+T26+AA26)/3,IF(AND(T26="DSP",AD26="DSP"),(H26+M26+AA26)/3,IF(AND(AA26="DSP",AD26="DSP"),(H26+M26+T26)/3,IF(H26="DSP",(M26+T26+AA26+AD26)/4,IF(M26="DSP",(H26+T26+AA26+AD26)/4,IF(T26="DSP",(H26+M26+AA26+AD26)/4,IF(AA26="DSP",(H26+M26+T26+AD26)/4,IF(AD26="DSP",(H26+M26+T26+AA26)/4,SUM(H26+M26+T26+AA26+AD26)/5)))))))))))))))))))))))))))))))</f>
        <v>11.8</v>
      </c>
      <c r="AF26" s="84">
        <v>11.8</v>
      </c>
      <c r="AG26" s="87">
        <f t="shared" si="16"/>
        <v>223</v>
      </c>
      <c r="AH26" s="75">
        <f>IFERROR(VLOOKUP(B26,'Notes écrit'!$A$3:$C$734,3,FALSE),"ABI")</f>
        <v>7.1109999999999998</v>
      </c>
      <c r="AI26" s="84">
        <v>7.1109999999999998</v>
      </c>
      <c r="AJ26" s="88">
        <f t="shared" si="17"/>
        <v>430</v>
      </c>
      <c r="AK26" s="136">
        <f>IF(AH26="ABI","DEF",IF(AE26="DSP",AH26,AVERAGE(AE26,AH26)))</f>
        <v>9.4555000000000007</v>
      </c>
    </row>
    <row r="27" spans="1:37" s="96" customFormat="1" ht="16.5" customHeight="1" thickBot="1" x14ac:dyDescent="0.3">
      <c r="A27" s="110" t="s">
        <v>216</v>
      </c>
      <c r="B27" s="267">
        <v>21910456</v>
      </c>
      <c r="C27" s="266" t="s">
        <v>209</v>
      </c>
      <c r="D27" s="266" t="s">
        <v>72</v>
      </c>
      <c r="E27" s="292" t="s">
        <v>476</v>
      </c>
      <c r="F27" s="91" t="str">
        <f t="shared" si="0"/>
        <v>VAL</v>
      </c>
      <c r="G27" s="92" t="str">
        <f t="shared" si="1"/>
        <v>VAL</v>
      </c>
      <c r="H27" s="82" t="str">
        <f t="shared" si="2"/>
        <v>VALIDÉ</v>
      </c>
      <c r="I27" s="292" t="s">
        <v>476</v>
      </c>
      <c r="J27" s="92" t="str">
        <f t="shared" si="3"/>
        <v>VAL</v>
      </c>
      <c r="K27" s="292" t="s">
        <v>476</v>
      </c>
      <c r="L27" s="92" t="str">
        <f t="shared" si="4"/>
        <v>VAL</v>
      </c>
      <c r="M27" s="82" t="str">
        <f t="shared" si="5"/>
        <v>VALIDÉ</v>
      </c>
      <c r="N27" s="292" t="s">
        <v>476</v>
      </c>
      <c r="O27" s="296" t="s">
        <v>476</v>
      </c>
      <c r="P27" s="93">
        <f t="shared" si="6"/>
        <v>0</v>
      </c>
      <c r="Q27" s="92" t="str">
        <f t="shared" si="7"/>
        <v>VAL</v>
      </c>
      <c r="R27" s="292" t="s">
        <v>476</v>
      </c>
      <c r="S27" s="92" t="str">
        <f t="shared" si="8"/>
        <v>VAL</v>
      </c>
      <c r="T27" s="82" t="str">
        <f t="shared" si="9"/>
        <v>VALIDÉ</v>
      </c>
      <c r="U27" s="292" t="s">
        <v>476</v>
      </c>
      <c r="V27" s="92" t="str">
        <f t="shared" si="10"/>
        <v>VAL</v>
      </c>
      <c r="W27" s="292" t="s">
        <v>476</v>
      </c>
      <c r="X27" s="92" t="str">
        <f t="shared" si="11"/>
        <v>VAL</v>
      </c>
      <c r="Y27" s="292" t="s">
        <v>476</v>
      </c>
      <c r="Z27" s="92" t="str">
        <f t="shared" si="12"/>
        <v>VAL</v>
      </c>
      <c r="AA27" s="82" t="str">
        <f t="shared" si="13"/>
        <v>VALIDÉ</v>
      </c>
      <c r="AB27" s="292" t="s">
        <v>476</v>
      </c>
      <c r="AC27" s="92" t="str">
        <f t="shared" si="14"/>
        <v>VAL</v>
      </c>
      <c r="AD27" s="83" t="str">
        <f t="shared" si="15"/>
        <v>VALIDÉ</v>
      </c>
      <c r="AE27" s="294" t="s">
        <v>477</v>
      </c>
      <c r="AF27" s="84" t="s">
        <v>477</v>
      </c>
      <c r="AG27" s="87">
        <f t="shared" si="16"/>
        <v>611</v>
      </c>
      <c r="AH27" s="343" t="s">
        <v>477</v>
      </c>
      <c r="AI27" s="84" t="s">
        <v>477</v>
      </c>
      <c r="AJ27" s="88">
        <f t="shared" si="17"/>
        <v>599</v>
      </c>
      <c r="AK27" s="136" t="s">
        <v>477</v>
      </c>
    </row>
    <row r="28" spans="1:37" s="96" customFormat="1" ht="16.5" customHeight="1" thickBot="1" x14ac:dyDescent="0.3">
      <c r="A28" s="110" t="s">
        <v>216</v>
      </c>
      <c r="B28" s="267">
        <v>21910480</v>
      </c>
      <c r="C28" s="266" t="s">
        <v>211</v>
      </c>
      <c r="D28" s="266" t="s">
        <v>102</v>
      </c>
      <c r="E28" s="292" t="s">
        <v>476</v>
      </c>
      <c r="F28" s="91" t="str">
        <f t="shared" si="0"/>
        <v>VAL</v>
      </c>
      <c r="G28" s="92" t="str">
        <f t="shared" si="1"/>
        <v>VAL</v>
      </c>
      <c r="H28" s="82" t="str">
        <f t="shared" si="2"/>
        <v>VALIDÉ</v>
      </c>
      <c r="I28" s="292" t="s">
        <v>476</v>
      </c>
      <c r="J28" s="92" t="str">
        <f t="shared" si="3"/>
        <v>VAL</v>
      </c>
      <c r="K28" s="292" t="s">
        <v>476</v>
      </c>
      <c r="L28" s="92" t="str">
        <f t="shared" si="4"/>
        <v>VAL</v>
      </c>
      <c r="M28" s="82" t="str">
        <f t="shared" si="5"/>
        <v>VALIDÉ</v>
      </c>
      <c r="N28" s="292" t="s">
        <v>476</v>
      </c>
      <c r="O28" s="296" t="s">
        <v>476</v>
      </c>
      <c r="P28" s="93">
        <f t="shared" si="6"/>
        <v>0</v>
      </c>
      <c r="Q28" s="92" t="str">
        <f t="shared" si="7"/>
        <v>VAL</v>
      </c>
      <c r="R28" s="292" t="s">
        <v>476</v>
      </c>
      <c r="S28" s="92" t="str">
        <f t="shared" si="8"/>
        <v>VAL</v>
      </c>
      <c r="T28" s="82" t="str">
        <f t="shared" si="9"/>
        <v>VALIDÉ</v>
      </c>
      <c r="U28" s="292" t="s">
        <v>476</v>
      </c>
      <c r="V28" s="92" t="str">
        <f t="shared" si="10"/>
        <v>VAL</v>
      </c>
      <c r="W28" s="292" t="s">
        <v>476</v>
      </c>
      <c r="X28" s="92" t="str">
        <f t="shared" si="11"/>
        <v>VAL</v>
      </c>
      <c r="Y28" s="292" t="s">
        <v>476</v>
      </c>
      <c r="Z28" s="92" t="str">
        <f t="shared" si="12"/>
        <v>VAL</v>
      </c>
      <c r="AA28" s="82" t="str">
        <f t="shared" si="13"/>
        <v>VALIDÉ</v>
      </c>
      <c r="AB28" s="292" t="s">
        <v>476</v>
      </c>
      <c r="AC28" s="92" t="str">
        <f t="shared" si="14"/>
        <v>VAL</v>
      </c>
      <c r="AD28" s="83" t="str">
        <f t="shared" si="15"/>
        <v>VALIDÉ</v>
      </c>
      <c r="AE28" s="294" t="s">
        <v>477</v>
      </c>
      <c r="AF28" s="84" t="s">
        <v>477</v>
      </c>
      <c r="AG28" s="87">
        <f t="shared" si="16"/>
        <v>611</v>
      </c>
      <c r="AH28" s="343" t="s">
        <v>477</v>
      </c>
      <c r="AI28" s="84" t="s">
        <v>477</v>
      </c>
      <c r="AJ28" s="88">
        <f t="shared" si="17"/>
        <v>599</v>
      </c>
      <c r="AK28" s="136" t="s">
        <v>477</v>
      </c>
    </row>
    <row r="29" spans="1:37" s="96" customFormat="1" ht="16.5" customHeight="1" thickBot="1" x14ac:dyDescent="0.3">
      <c r="A29" s="110" t="s">
        <v>216</v>
      </c>
      <c r="B29" s="267">
        <v>21910833</v>
      </c>
      <c r="C29" s="286" t="s">
        <v>201</v>
      </c>
      <c r="D29" s="286" t="s">
        <v>202</v>
      </c>
      <c r="E29" s="292">
        <f>VLOOKUP(B29,[2]END!$B$3:$G$734,6,FALSE)</f>
        <v>13</v>
      </c>
      <c r="F29" s="91">
        <f t="shared" si="0"/>
        <v>16</v>
      </c>
      <c r="G29" s="92">
        <f t="shared" si="1"/>
        <v>10</v>
      </c>
      <c r="H29" s="82">
        <f t="shared" si="2"/>
        <v>10</v>
      </c>
      <c r="I29" s="292">
        <f>VLOOKUP(B29,[2]VIT!$B$3:$F$734,5,FALSE)</f>
        <v>3.58</v>
      </c>
      <c r="J29" s="92">
        <f t="shared" si="3"/>
        <v>11</v>
      </c>
      <c r="K29" s="292">
        <f>VLOOKUP(B29,[2]VIT!$B$3:$G$734,6,FALSE)</f>
        <v>7.83</v>
      </c>
      <c r="L29" s="92">
        <f t="shared" si="4"/>
        <v>4</v>
      </c>
      <c r="M29" s="82">
        <f t="shared" si="5"/>
        <v>7.5</v>
      </c>
      <c r="N29" s="258">
        <f>VLOOKUP(B29,[2]DVC!$B$3:$G$734,6,FALSE)</f>
        <v>46</v>
      </c>
      <c r="O29" s="297">
        <f>VLOOKUP(B29,'[2]Taille-Poids'!$B$3:$G$734,6,FALSE)</f>
        <v>83</v>
      </c>
      <c r="P29" s="93">
        <f t="shared" si="6"/>
        <v>0.55421686746987953</v>
      </c>
      <c r="Q29" s="92">
        <f t="shared" si="7"/>
        <v>3</v>
      </c>
      <c r="R29" s="258">
        <f>VLOOKUP(B29,[2]DV!$B$3:$H$735,7,FALSE)</f>
        <v>24.7</v>
      </c>
      <c r="S29" s="92">
        <f t="shared" si="8"/>
        <v>0</v>
      </c>
      <c r="T29" s="82">
        <f t="shared" si="9"/>
        <v>3</v>
      </c>
      <c r="U29" s="259">
        <f>VLOOKUP(B29,[2]COORD!$B$3:$I$734,8,FALSE)</f>
        <v>28.15</v>
      </c>
      <c r="V29" s="92">
        <f t="shared" si="10"/>
        <v>3.75</v>
      </c>
      <c r="W29" s="292">
        <f>VLOOKUP(B29,[2]SOUP!$B$3:$F$734,5,FALSE)</f>
        <v>-1</v>
      </c>
      <c r="X29" s="92">
        <f t="shared" si="11"/>
        <v>2.25</v>
      </c>
      <c r="Y29" s="292">
        <f>VLOOKUP(B29,[2]EQU!$B$3:$F$734,5,FALSE)</f>
        <v>3</v>
      </c>
      <c r="Z29" s="92">
        <f t="shared" si="12"/>
        <v>3.5</v>
      </c>
      <c r="AA29" s="82">
        <f t="shared" si="13"/>
        <v>9.5</v>
      </c>
      <c r="AB29" s="260">
        <f>VLOOKUP(B29,[2]Natation!$A$2:$E$610,5,FALSE)</f>
        <v>82.37</v>
      </c>
      <c r="AC29" s="92">
        <f t="shared" si="14"/>
        <v>1</v>
      </c>
      <c r="AD29" s="83">
        <f t="shared" si="15"/>
        <v>1</v>
      </c>
      <c r="AE29" s="294">
        <f>IF(AND(H29="DSP",M29="DSP",T29="DSP",AA29="DSP",AD29="DSP"),"DSP",IF(AND(H29="DSP",M29="DSP",T29="DSP",AA29="DSP"),AD29,IF(AND(H29="DSP",M29="DSP",T29="DSP",AD29="DSP"),AA29,IF(AND(H29="DSP",M29="DSP",AA29="DSP",AD29="DSP"),T29,IF(AND(H29="DSP",T29="DSP",AA29="DSP",AD29="DSP"),M29,IF(AND(M29="DSP",T29="DSP",AA29="DSP",AD29="DSP"),H29,IF(AND(T29="DSP",AA29="DSP",AD29="DSP"),(H29+M29)/2,IF(AND(M29="DSP",AA29="DSP",AD29="DSP"),(H29+T29)/2,IF(AND(H29="DSP",AA29="DSP",AD29="DSP"),(M29+T29)/2,IF(AND(M29="DSP",T29="DSP",AD29="DSP"),(H29+AA29)/2,IF(AND(H29="DSP",T29="DSP",AD29="DSP"),(M29+AA29)/2,IF(AND(H29="DSP",M29="DSP",AD29="DSP"),(T29+AA29)/2,IF(AND(M29="DSP",T29="DSP",AA29="DSP"),(H29+AD29)/2,IF(AND(H29="DSP",T29="DSP",AA29="DSP"),(M29+AD29)/2,IF(AND(H29="DSP",M29="DSP",AA29="DSP"),(T29+AD29)/2,IF(AND(H29="DSP",M29="DSP",T29="DSP"),(AA29+AD29)/2,IF(AND(H29="DSP",M29="DSP"),(T29+AA29+AD29)/3,IF(AND(H29="DSP",T29="DSP"),(M29+AA29+AD29)/3,IF(AND(M29="DSP",T29="DSP"),(H29+AA29+AD29)/3,IF(AND(H29="DSP",AA29="DSP"),(M29+T29+AD29)/3,IF(AND(M29="DSP",AA29="DSP"),(H29+T29+AD29)/3,IF(AND(T29="DSP",AA29="DSP"),(H29+M29+AD29)/3,IF(AND(H29="DSP",AD29="DSP"),(M29+T29+AA29)/3,IF(AND(M29="DSP",AD29="DSP"),(H29+T29+AA29)/3,IF(AND(T29="DSP",AD29="DSP"),(H29+M29+AA29)/3,IF(AND(AA29="DSP",AD29="DSP"),(H29+M29+T29)/3,IF(H29="DSP",(M29+T29+AA29+AD29)/4,IF(M29="DSP",(H29+T29+AA29+AD29)/4,IF(T29="DSP",(H29+M29+AA29+AD29)/4,IF(AA29="DSP",(H29+M29+T29+AD29)/4,IF(AD29="DSP",(H29+M29+T29+AA29)/4,SUM(H29+M29+T29+AA29+AD29)/5)))))))))))))))))))))))))))))))</f>
        <v>6.2</v>
      </c>
      <c r="AF29" s="84">
        <v>6.2</v>
      </c>
      <c r="AG29" s="87">
        <f t="shared" si="16"/>
        <v>606</v>
      </c>
      <c r="AH29" s="75">
        <f>IFERROR(VLOOKUP(B29,'Notes écrit'!$A$3:$C$734,3,FALSE),"ABI")</f>
        <v>8.4440000000000008</v>
      </c>
      <c r="AI29" s="84">
        <v>8.4440000000000008</v>
      </c>
      <c r="AJ29" s="88">
        <f t="shared" si="17"/>
        <v>274</v>
      </c>
      <c r="AK29" s="136">
        <f>IF(AH29="ABI","DEF",IF(AE29="DSP",AH29,AVERAGE(AE29,AH29)))</f>
        <v>7.322000000000001</v>
      </c>
    </row>
    <row r="30" spans="1:37" s="96" customFormat="1" ht="16.5" customHeight="1" thickBot="1" x14ac:dyDescent="0.3">
      <c r="A30" s="110" t="s">
        <v>216</v>
      </c>
      <c r="B30" s="267">
        <v>21912101</v>
      </c>
      <c r="C30" s="266" t="s">
        <v>37</v>
      </c>
      <c r="D30" s="266" t="s">
        <v>77</v>
      </c>
      <c r="E30" s="292">
        <f>VLOOKUP(B30,[2]END!$B$3:$G$734,6,FALSE)</f>
        <v>15</v>
      </c>
      <c r="F30" s="91">
        <f t="shared" si="0"/>
        <v>17</v>
      </c>
      <c r="G30" s="92">
        <f t="shared" si="1"/>
        <v>12</v>
      </c>
      <c r="H30" s="82">
        <f t="shared" si="2"/>
        <v>12</v>
      </c>
      <c r="I30" s="292" t="str">
        <f>VLOOKUP(B30,[2]VIT!$B$3:$F$734,5,FALSE)</f>
        <v>ABJ</v>
      </c>
      <c r="J30" s="92" t="str">
        <f t="shared" si="3"/>
        <v>ABJ</v>
      </c>
      <c r="K30" s="292" t="str">
        <f>VLOOKUP(B30,[2]VIT!$B$3:$G$734,6,FALSE)</f>
        <v>ABJ</v>
      </c>
      <c r="L30" s="92" t="str">
        <f t="shared" si="4"/>
        <v>ABJ</v>
      </c>
      <c r="M30" s="82" t="s">
        <v>215</v>
      </c>
      <c r="N30" s="258">
        <f>VLOOKUP(B30,[2]DVC!$B$3:$G$734,6,FALSE)</f>
        <v>73</v>
      </c>
      <c r="O30" s="297">
        <f>VLOOKUP(B30,'[2]Taille-Poids'!$B$3:$G$734,6,FALSE)</f>
        <v>74</v>
      </c>
      <c r="P30" s="93">
        <f t="shared" si="6"/>
        <v>0.98648648648648651</v>
      </c>
      <c r="Q30" s="92">
        <f t="shared" si="7"/>
        <v>5</v>
      </c>
      <c r="R30" s="258">
        <f>VLOOKUP(B30,[2]DV!$B$3:$H$735,7,FALSE)</f>
        <v>36.299999999999997</v>
      </c>
      <c r="S30" s="92">
        <f t="shared" si="8"/>
        <v>2</v>
      </c>
      <c r="T30" s="82">
        <f t="shared" si="9"/>
        <v>7</v>
      </c>
      <c r="U30" s="259" t="str">
        <f>VLOOKUP(B30,[2]COORD!$B$3:$I$734,8,FALSE)</f>
        <v>ABJ</v>
      </c>
      <c r="V30" s="92" t="str">
        <f t="shared" si="10"/>
        <v>ABJ</v>
      </c>
      <c r="W30" s="292" t="str">
        <f>VLOOKUP(B30,[2]SOUP!$B$3:$F$734,5,FALSE)</f>
        <v>ABJ</v>
      </c>
      <c r="X30" s="92" t="str">
        <f t="shared" si="11"/>
        <v>ABJ</v>
      </c>
      <c r="Y30" s="292" t="str">
        <f>VLOOKUP(B30,[2]EQU!$B$3:$F$734,5,FALSE)</f>
        <v>ABJ</v>
      </c>
      <c r="Z30" s="92" t="str">
        <f t="shared" si="12"/>
        <v>ABJ</v>
      </c>
      <c r="AA30" s="82" t="s">
        <v>215</v>
      </c>
      <c r="AB30" s="260">
        <f>VLOOKUP(B30,[2]Natation!$A$2:$E$610,5,FALSE)</f>
        <v>62</v>
      </c>
      <c r="AC30" s="92">
        <f t="shared" si="14"/>
        <v>1</v>
      </c>
      <c r="AD30" s="83">
        <f t="shared" si="15"/>
        <v>1</v>
      </c>
      <c r="AE30" s="294">
        <f>IF(AND(H30="DSP",M30="DSP",T30="DSP",AA30="DSP",AD30="DSP"),"DSP",IF(AND(H30="DSP",M30="DSP",T30="DSP",AA30="DSP"),AD30,IF(AND(H30="DSP",M30="DSP",T30="DSP",AD30="DSP"),AA30,IF(AND(H30="DSP",M30="DSP",AA30="DSP",AD30="DSP"),T30,IF(AND(H30="DSP",T30="DSP",AA30="DSP",AD30="DSP"),M30,IF(AND(M30="DSP",T30="DSP",AA30="DSP",AD30="DSP"),H30,IF(AND(T30="DSP",AA30="DSP",AD30="DSP"),(H30+M30)/2,IF(AND(M30="DSP",AA30="DSP",AD30="DSP"),(H30+T30)/2,IF(AND(H30="DSP",AA30="DSP",AD30="DSP"),(M30+T30)/2,IF(AND(M30="DSP",T30="DSP",AD30="DSP"),(H30+AA30)/2,IF(AND(H30="DSP",T30="DSP",AD30="DSP"),(M30+AA30)/2,IF(AND(H30="DSP",M30="DSP",AD30="DSP"),(T30+AA30)/2,IF(AND(M30="DSP",T30="DSP",AA30="DSP"),(H30+AD30)/2,IF(AND(H30="DSP",T30="DSP",AA30="DSP"),(M30+AD30)/2,IF(AND(H30="DSP",M30="DSP",AA30="DSP"),(T30+AD30)/2,IF(AND(H30="DSP",M30="DSP",T30="DSP"),(AA30+AD30)/2,IF(AND(H30="DSP",M30="DSP"),(T30+AA30+AD30)/3,IF(AND(H30="DSP",T30="DSP"),(M30+AA30+AD30)/3,IF(AND(M30="DSP",T30="DSP"),(H30+AA30+AD30)/3,IF(AND(H30="DSP",AA30="DSP"),(M30+T30+AD30)/3,IF(AND(M30="DSP",AA30="DSP"),(H30+T30+AD30)/3,IF(AND(T30="DSP",AA30="DSP"),(H30+M30+AD30)/3,IF(AND(H30="DSP",AD30="DSP"),(M30+T30+AA30)/3,IF(AND(M30="DSP",AD30="DSP"),(H30+T30+AA30)/3,IF(AND(T30="DSP",AD30="DSP"),(H30+M30+AA30)/3,IF(AND(AA30="DSP",AD30="DSP"),(H30+M30+T30)/3,IF(H30="DSP",(M30+T30+AA30+AD30)/4,IF(M30="DSP",(H30+T30+AA30+AD30)/4,IF(T30="DSP",(H30+M30+AA30+AD30)/4,IF(AA30="DSP",(H30+M30+T30+AD30)/4,IF(AD30="DSP",(H30+M30+T30+AA30)/4,SUM(H30+M30+T30+AA30+AD30)/5)))))))))))))))))))))))))))))))</f>
        <v>6.666666666666667</v>
      </c>
      <c r="AF30" s="84">
        <v>6.666666666666667</v>
      </c>
      <c r="AG30" s="87">
        <f t="shared" si="16"/>
        <v>596</v>
      </c>
      <c r="AH30" s="75">
        <f>IFERROR(VLOOKUP(B30,'Notes écrit'!$A$3:$C$734,3,FALSE),"ABI")</f>
        <v>9.3330000000000002</v>
      </c>
      <c r="AI30" s="84">
        <v>9.3330000000000002</v>
      </c>
      <c r="AJ30" s="88">
        <f t="shared" si="17"/>
        <v>194</v>
      </c>
      <c r="AK30" s="136">
        <f>IF(AH30="ABI","DEF",IF(AE30="DSP",AH30,AVERAGE(AE30,AH30)))</f>
        <v>7.9998333333333331</v>
      </c>
    </row>
    <row r="31" spans="1:37" s="96" customFormat="1" ht="16.5" customHeight="1" thickBot="1" x14ac:dyDescent="0.3">
      <c r="A31" s="110" t="s">
        <v>216</v>
      </c>
      <c r="B31" s="267">
        <v>21913775</v>
      </c>
      <c r="C31" s="266" t="s">
        <v>200</v>
      </c>
      <c r="D31" s="266" t="s">
        <v>72</v>
      </c>
      <c r="E31" s="292">
        <f>VLOOKUP(B31,[2]END!$B$3:$G$734,6,FALSE)</f>
        <v>18</v>
      </c>
      <c r="F31" s="91">
        <f t="shared" si="0"/>
        <v>18.5</v>
      </c>
      <c r="G31" s="92">
        <f t="shared" si="1"/>
        <v>15</v>
      </c>
      <c r="H31" s="82">
        <f t="shared" si="2"/>
        <v>15</v>
      </c>
      <c r="I31" s="292">
        <f>VLOOKUP(B31,[2]VIT!$B$3:$F$734,5,FALSE)</f>
        <v>3.32</v>
      </c>
      <c r="J31" s="92">
        <f t="shared" si="3"/>
        <v>15</v>
      </c>
      <c r="K31" s="292">
        <f>VLOOKUP(B31,[2]VIT!$B$3:$G$734,6,FALSE)</f>
        <v>7.02</v>
      </c>
      <c r="L31" s="92">
        <f t="shared" si="4"/>
        <v>10</v>
      </c>
      <c r="M31" s="82">
        <f t="shared" ref="M31:M94" si="19">IF(OR(J31="ABJ",L31="ABJ"),"ABJ",IF(OR(J31="DSP",L31="DSP"),"DSP",IF(L31="VAL","VALIDÉ",(J31+L31)/2)))</f>
        <v>12.5</v>
      </c>
      <c r="N31" s="258">
        <f>VLOOKUP(B31,[2]DVC!$B$3:$G$734,6,FALSE)</f>
        <v>53</v>
      </c>
      <c r="O31" s="297" t="str">
        <f>VLOOKUP(B31,'[2]Taille-Poids'!$B$3:$G$734,6,FALSE)</f>
        <v>ABI</v>
      </c>
      <c r="P31" s="93" t="str">
        <f t="shared" si="6"/>
        <v>POIDS</v>
      </c>
      <c r="Q31" s="92">
        <f t="shared" si="7"/>
        <v>0</v>
      </c>
      <c r="R31" s="258">
        <f>VLOOKUP(B31,[2]DV!$B$3:$H$735,7,FALSE)</f>
        <v>36.799999999999997</v>
      </c>
      <c r="S31" s="92">
        <f t="shared" si="8"/>
        <v>2</v>
      </c>
      <c r="T31" s="82">
        <f t="shared" si="9"/>
        <v>2</v>
      </c>
      <c r="U31" s="259">
        <f>VLOOKUP(B31,[2]COORD!$B$3:$I$734,8,FALSE)</f>
        <v>24.25</v>
      </c>
      <c r="V31" s="92">
        <f t="shared" si="10"/>
        <v>5.75</v>
      </c>
      <c r="W31" s="292">
        <f>VLOOKUP(B31,[2]SOUP!$B$3:$F$734,5,FALSE)</f>
        <v>-8</v>
      </c>
      <c r="X31" s="92">
        <f t="shared" si="11"/>
        <v>1</v>
      </c>
      <c r="Y31" s="292">
        <f>VLOOKUP(B31,[2]EQU!$B$3:$F$734,5,FALSE)</f>
        <v>9</v>
      </c>
      <c r="Z31" s="92">
        <f t="shared" si="12"/>
        <v>0.5</v>
      </c>
      <c r="AA31" s="82">
        <f t="shared" ref="AA31:AA94" si="20">IF(OR(V31="ABJ",X31="ABJ",Z31="ABJ"),"ABJ",IF(AND(V31="DSP",X31="DSP",Z31="DSP"),"DSP",IF(AND(V31="DSP",X31="DSP"),Z31*4,IF(AND(V31="DSP",Z31="DSP"),X31*4,IF(AND(X31="DSP",Z31="DSP"),V31*2,IF(V31="DSP",(X31+Z31)*2,IF(X31="DSP",V31+Z31*2,IF(Z31="DSP",V31+X31*2,IF(Z31="VAL","VALIDÉ",V31+X31+Z31)))))))))</f>
        <v>7.25</v>
      </c>
      <c r="AB31" s="260">
        <f>VLOOKUP(B31,[2]Natation!$A$2:$E$610,5,FALSE)</f>
        <v>45.97</v>
      </c>
      <c r="AC31" s="92">
        <f t="shared" si="14"/>
        <v>7</v>
      </c>
      <c r="AD31" s="83">
        <f t="shared" si="15"/>
        <v>7</v>
      </c>
      <c r="AE31" s="294">
        <f>IF(AND(H31="DSP",M31="DSP",T31="DSP",AA31="DSP",AD31="DSP"),"DSP",IF(AND(H31="DSP",M31="DSP",T31="DSP",AA31="DSP"),AD31,IF(AND(H31="DSP",M31="DSP",T31="DSP",AD31="DSP"),AA31,IF(AND(H31="DSP",M31="DSP",AA31="DSP",AD31="DSP"),T31,IF(AND(H31="DSP",T31="DSP",AA31="DSP",AD31="DSP"),M31,IF(AND(M31="DSP",T31="DSP",AA31="DSP",AD31="DSP"),H31,IF(AND(T31="DSP",AA31="DSP",AD31="DSP"),(H31+M31)/2,IF(AND(M31="DSP",AA31="DSP",AD31="DSP"),(H31+T31)/2,IF(AND(H31="DSP",AA31="DSP",AD31="DSP"),(M31+T31)/2,IF(AND(M31="DSP",T31="DSP",AD31="DSP"),(H31+AA31)/2,IF(AND(H31="DSP",T31="DSP",AD31="DSP"),(M31+AA31)/2,IF(AND(H31="DSP",M31="DSP",AD31="DSP"),(T31+AA31)/2,IF(AND(M31="DSP",T31="DSP",AA31="DSP"),(H31+AD31)/2,IF(AND(H31="DSP",T31="DSP",AA31="DSP"),(M31+AD31)/2,IF(AND(H31="DSP",M31="DSP",AA31="DSP"),(T31+AD31)/2,IF(AND(H31="DSP",M31="DSP",T31="DSP"),(AA31+AD31)/2,IF(AND(H31="DSP",M31="DSP"),(T31+AA31+AD31)/3,IF(AND(H31="DSP",T31="DSP"),(M31+AA31+AD31)/3,IF(AND(M31="DSP",T31="DSP"),(H31+AA31+AD31)/3,IF(AND(H31="DSP",AA31="DSP"),(M31+T31+AD31)/3,IF(AND(M31="DSP",AA31="DSP"),(H31+T31+AD31)/3,IF(AND(T31="DSP",AA31="DSP"),(H31+M31+AD31)/3,IF(AND(H31="DSP",AD31="DSP"),(M31+T31+AA31)/3,IF(AND(M31="DSP",AD31="DSP"),(H31+T31+AA31)/3,IF(AND(T31="DSP",AD31="DSP"),(H31+M31+AA31)/3,IF(AND(AA31="DSP",AD31="DSP"),(H31+M31+T31)/3,IF(H31="DSP",(M31+T31+AA31+AD31)/4,IF(M31="DSP",(H31+T31+AA31+AD31)/4,IF(T31="DSP",(H31+M31+AA31+AD31)/4,IF(AA31="DSP",(H31+M31+T31+AD31)/4,IF(AD31="DSP",(H31+M31+T31+AA31)/4,SUM(H31+M31+T31+AA31+AD31)/5)))))))))))))))))))))))))))))))</f>
        <v>8.75</v>
      </c>
      <c r="AF31" s="84">
        <v>8.75</v>
      </c>
      <c r="AG31" s="87">
        <f t="shared" si="16"/>
        <v>520</v>
      </c>
      <c r="AH31" s="75">
        <f>IFERROR(VLOOKUP(B31,'Notes écrit'!$A$3:$C$734,3,FALSE),"ABI")</f>
        <v>9.3330000000000002</v>
      </c>
      <c r="AI31" s="84">
        <v>9.3330000000000002</v>
      </c>
      <c r="AJ31" s="88">
        <f t="shared" si="17"/>
        <v>194</v>
      </c>
      <c r="AK31" s="136">
        <f>IF(AH31="ABI","DEF",IF(AE31="DSP",AH31,AVERAGE(AE31,AH31)))</f>
        <v>9.0414999999999992</v>
      </c>
    </row>
    <row r="32" spans="1:37" s="96" customFormat="1" ht="16.5" customHeight="1" thickBot="1" x14ac:dyDescent="0.3">
      <c r="A32" s="110" t="s">
        <v>216</v>
      </c>
      <c r="B32" s="267">
        <v>21914241</v>
      </c>
      <c r="C32" s="266" t="s">
        <v>190</v>
      </c>
      <c r="D32" s="266" t="s">
        <v>143</v>
      </c>
      <c r="E32" s="292" t="s">
        <v>476</v>
      </c>
      <c r="F32" s="91" t="str">
        <f t="shared" si="0"/>
        <v>VAL</v>
      </c>
      <c r="G32" s="92" t="str">
        <f t="shared" si="1"/>
        <v>VAL</v>
      </c>
      <c r="H32" s="82" t="str">
        <f t="shared" si="2"/>
        <v>VALIDÉ</v>
      </c>
      <c r="I32" s="292" t="s">
        <v>476</v>
      </c>
      <c r="J32" s="92" t="str">
        <f t="shared" si="3"/>
        <v>VAL</v>
      </c>
      <c r="K32" s="292" t="s">
        <v>476</v>
      </c>
      <c r="L32" s="92" t="str">
        <f t="shared" si="4"/>
        <v>VAL</v>
      </c>
      <c r="M32" s="82" t="str">
        <f t="shared" si="19"/>
        <v>VALIDÉ</v>
      </c>
      <c r="N32" s="292" t="s">
        <v>476</v>
      </c>
      <c r="O32" s="296" t="s">
        <v>476</v>
      </c>
      <c r="P32" s="93">
        <f t="shared" si="6"/>
        <v>0</v>
      </c>
      <c r="Q32" s="92" t="str">
        <f t="shared" si="7"/>
        <v>VAL</v>
      </c>
      <c r="R32" s="292" t="s">
        <v>476</v>
      </c>
      <c r="S32" s="92" t="str">
        <f t="shared" si="8"/>
        <v>VAL</v>
      </c>
      <c r="T32" s="82" t="str">
        <f t="shared" si="9"/>
        <v>VALIDÉ</v>
      </c>
      <c r="U32" s="292" t="s">
        <v>476</v>
      </c>
      <c r="V32" s="92" t="str">
        <f t="shared" si="10"/>
        <v>VAL</v>
      </c>
      <c r="W32" s="292" t="s">
        <v>476</v>
      </c>
      <c r="X32" s="92" t="str">
        <f t="shared" si="11"/>
        <v>VAL</v>
      </c>
      <c r="Y32" s="292" t="s">
        <v>476</v>
      </c>
      <c r="Z32" s="92" t="str">
        <f t="shared" si="12"/>
        <v>VAL</v>
      </c>
      <c r="AA32" s="82" t="str">
        <f t="shared" si="20"/>
        <v>VALIDÉ</v>
      </c>
      <c r="AB32" s="292" t="s">
        <v>476</v>
      </c>
      <c r="AC32" s="92" t="str">
        <f t="shared" si="14"/>
        <v>VAL</v>
      </c>
      <c r="AD32" s="83" t="str">
        <f t="shared" si="15"/>
        <v>VALIDÉ</v>
      </c>
      <c r="AE32" s="294">
        <v>10.6</v>
      </c>
      <c r="AF32" s="84">
        <v>10.6</v>
      </c>
      <c r="AG32" s="87">
        <f t="shared" si="16"/>
        <v>363</v>
      </c>
      <c r="AH32" s="75">
        <f>IFERROR(VLOOKUP(B32,'Notes écrit'!$A$3:$C$734,3,FALSE),"ABI")</f>
        <v>10.667</v>
      </c>
      <c r="AI32" s="84">
        <v>10.667</v>
      </c>
      <c r="AJ32" s="88">
        <f t="shared" si="17"/>
        <v>85</v>
      </c>
      <c r="AK32" s="136">
        <f>IF(AH32="ABI","DEF",IF(AE32="DSP",AH32,AVERAGE(AE32,AH32)))</f>
        <v>10.6335</v>
      </c>
    </row>
    <row r="33" spans="1:37" s="96" customFormat="1" ht="16.5" customHeight="1" thickBot="1" x14ac:dyDescent="0.3">
      <c r="A33" s="110" t="s">
        <v>216</v>
      </c>
      <c r="B33" s="267">
        <v>21914334</v>
      </c>
      <c r="C33" s="266" t="s">
        <v>204</v>
      </c>
      <c r="D33" s="266" t="s">
        <v>205</v>
      </c>
      <c r="E33" s="293" t="s">
        <v>215</v>
      </c>
      <c r="F33" s="91" t="str">
        <f t="shared" si="0"/>
        <v>DSP</v>
      </c>
      <c r="G33" s="92" t="str">
        <f t="shared" si="1"/>
        <v>DSP</v>
      </c>
      <c r="H33" s="82" t="str">
        <f t="shared" si="2"/>
        <v>DSP</v>
      </c>
      <c r="I33" s="293" t="s">
        <v>215</v>
      </c>
      <c r="J33" s="92" t="str">
        <f t="shared" si="3"/>
        <v>DSP</v>
      </c>
      <c r="K33" s="293" t="s">
        <v>215</v>
      </c>
      <c r="L33" s="92" t="str">
        <f t="shared" si="4"/>
        <v>DSP</v>
      </c>
      <c r="M33" s="82" t="str">
        <f t="shared" si="19"/>
        <v>DSP</v>
      </c>
      <c r="N33" s="293" t="s">
        <v>215</v>
      </c>
      <c r="O33" s="299" t="s">
        <v>215</v>
      </c>
      <c r="P33" s="93">
        <f t="shared" si="6"/>
        <v>0</v>
      </c>
      <c r="Q33" s="92" t="str">
        <f t="shared" si="7"/>
        <v>DSP</v>
      </c>
      <c r="R33" s="293" t="s">
        <v>215</v>
      </c>
      <c r="S33" s="92" t="str">
        <f t="shared" si="8"/>
        <v>DSP</v>
      </c>
      <c r="T33" s="82" t="str">
        <f t="shared" si="9"/>
        <v>DSP</v>
      </c>
      <c r="U33" s="293" t="s">
        <v>215</v>
      </c>
      <c r="V33" s="92" t="str">
        <f t="shared" si="10"/>
        <v>DSP</v>
      </c>
      <c r="W33" s="293" t="s">
        <v>215</v>
      </c>
      <c r="X33" s="92" t="str">
        <f t="shared" si="11"/>
        <v>DSP</v>
      </c>
      <c r="Y33" s="293" t="s">
        <v>215</v>
      </c>
      <c r="Z33" s="92" t="str">
        <f t="shared" si="12"/>
        <v>DSP</v>
      </c>
      <c r="AA33" s="82" t="str">
        <f t="shared" si="20"/>
        <v>DSP</v>
      </c>
      <c r="AB33" s="260">
        <f>VLOOKUP(B33,[2]Natation!$A$2:$E$610,5,FALSE)</f>
        <v>44.9</v>
      </c>
      <c r="AC33" s="92">
        <f t="shared" si="14"/>
        <v>8</v>
      </c>
      <c r="AD33" s="83">
        <f t="shared" si="15"/>
        <v>8</v>
      </c>
      <c r="AE33" s="294">
        <f>IF(AND(H33="DSP",M33="DSP",T33="DSP",AA33="DSP",AD33="DSP"),"DSP",IF(AND(H33="DSP",M33="DSP",T33="DSP",AA33="DSP"),AD33,IF(AND(H33="DSP",M33="DSP",T33="DSP",AD33="DSP"),AA33,IF(AND(H33="DSP",M33="DSP",AA33="DSP",AD33="DSP"),T33,IF(AND(H33="DSP",T33="DSP",AA33="DSP",AD33="DSP"),M33,IF(AND(M33="DSP",T33="DSP",AA33="DSP",AD33="DSP"),H33,IF(AND(T33="DSP",AA33="DSP",AD33="DSP"),(H33+M33)/2,IF(AND(M33="DSP",AA33="DSP",AD33="DSP"),(H33+T33)/2,IF(AND(H33="DSP",AA33="DSP",AD33="DSP"),(M33+T33)/2,IF(AND(M33="DSP",T33="DSP",AD33="DSP"),(H33+AA33)/2,IF(AND(H33="DSP",T33="DSP",AD33="DSP"),(M33+AA33)/2,IF(AND(H33="DSP",M33="DSP",AD33="DSP"),(T33+AA33)/2,IF(AND(M33="DSP",T33="DSP",AA33="DSP"),(H33+AD33)/2,IF(AND(H33="DSP",T33="DSP",AA33="DSP"),(M33+AD33)/2,IF(AND(H33="DSP",M33="DSP",AA33="DSP"),(T33+AD33)/2,IF(AND(H33="DSP",M33="DSP",T33="DSP"),(AA33+AD33)/2,IF(AND(H33="DSP",M33="DSP"),(T33+AA33+AD33)/3,IF(AND(H33="DSP",T33="DSP"),(M33+AA33+AD33)/3,IF(AND(M33="DSP",T33="DSP"),(H33+AA33+AD33)/3,IF(AND(H33="DSP",AA33="DSP"),(M33+T33+AD33)/3,IF(AND(M33="DSP",AA33="DSP"),(H33+T33+AD33)/3,IF(AND(T33="DSP",AA33="DSP"),(H33+M33+AD33)/3,IF(AND(H33="DSP",AD33="DSP"),(M33+T33+AA33)/3,IF(AND(M33="DSP",AD33="DSP"),(H33+T33+AA33)/3,IF(AND(T33="DSP",AD33="DSP"),(H33+M33+AA33)/3,IF(AND(AA33="DSP",AD33="DSP"),(H33+M33+T33)/3,IF(H33="DSP",(M33+T33+AA33+AD33)/4,IF(M33="DSP",(H33+T33+AA33+AD33)/4,IF(T33="DSP",(H33+M33+AA33+AD33)/4,IF(AA33="DSP",(H33+M33+T33+AD33)/4,IF(AD33="DSP",(H33+M33+T33+AA33)/4,SUM(H33+M33+T33+AA33+AD33)/5)))))))))))))))))))))))))))))))</f>
        <v>8</v>
      </c>
      <c r="AF33" s="84">
        <v>8</v>
      </c>
      <c r="AG33" s="87">
        <f t="shared" si="16"/>
        <v>558</v>
      </c>
      <c r="AH33" s="75">
        <f>IFERROR(VLOOKUP(B33,'Notes écrit'!$A$3:$C$734,3,FALSE),"ABI")</f>
        <v>9.3330000000000002</v>
      </c>
      <c r="AI33" s="84">
        <v>9.3330000000000002</v>
      </c>
      <c r="AJ33" s="88">
        <f t="shared" si="17"/>
        <v>194</v>
      </c>
      <c r="AK33" s="136">
        <f>IF(AH33="ABI","DEF",IF(AE33="DSP",AH33,AVERAGE(AE33,AH33)))</f>
        <v>8.6664999999999992</v>
      </c>
    </row>
    <row r="34" spans="1:37" s="96" customFormat="1" ht="16.5" customHeight="1" thickBot="1" x14ac:dyDescent="0.3">
      <c r="A34" s="110" t="s">
        <v>53</v>
      </c>
      <c r="B34" s="267">
        <v>21916446</v>
      </c>
      <c r="C34" s="266" t="s">
        <v>189</v>
      </c>
      <c r="D34" s="266" t="s">
        <v>135</v>
      </c>
      <c r="E34" s="292" t="s">
        <v>476</v>
      </c>
      <c r="F34" s="91" t="str">
        <f t="shared" si="0"/>
        <v>VAL</v>
      </c>
      <c r="G34" s="92" t="str">
        <f t="shared" si="1"/>
        <v>VAL</v>
      </c>
      <c r="H34" s="82" t="str">
        <f t="shared" si="2"/>
        <v>VALIDÉ</v>
      </c>
      <c r="I34" s="292" t="s">
        <v>476</v>
      </c>
      <c r="J34" s="92" t="str">
        <f t="shared" si="3"/>
        <v>VAL</v>
      </c>
      <c r="K34" s="292" t="s">
        <v>476</v>
      </c>
      <c r="L34" s="92" t="str">
        <f t="shared" si="4"/>
        <v>VAL</v>
      </c>
      <c r="M34" s="82" t="str">
        <f t="shared" si="19"/>
        <v>VALIDÉ</v>
      </c>
      <c r="N34" s="292" t="s">
        <v>476</v>
      </c>
      <c r="O34" s="296" t="s">
        <v>476</v>
      </c>
      <c r="P34" s="93">
        <f t="shared" si="6"/>
        <v>0</v>
      </c>
      <c r="Q34" s="92" t="str">
        <f t="shared" si="7"/>
        <v>VAL</v>
      </c>
      <c r="R34" s="292" t="s">
        <v>476</v>
      </c>
      <c r="S34" s="92" t="str">
        <f t="shared" si="8"/>
        <v>VAL</v>
      </c>
      <c r="T34" s="82" t="str">
        <f t="shared" si="9"/>
        <v>VALIDÉ</v>
      </c>
      <c r="U34" s="292" t="s">
        <v>476</v>
      </c>
      <c r="V34" s="92" t="str">
        <f t="shared" si="10"/>
        <v>VAL</v>
      </c>
      <c r="W34" s="292" t="s">
        <v>476</v>
      </c>
      <c r="X34" s="92" t="str">
        <f t="shared" si="11"/>
        <v>VAL</v>
      </c>
      <c r="Y34" s="292" t="s">
        <v>476</v>
      </c>
      <c r="Z34" s="92" t="str">
        <f t="shared" si="12"/>
        <v>VAL</v>
      </c>
      <c r="AA34" s="82" t="str">
        <f t="shared" si="20"/>
        <v>VALIDÉ</v>
      </c>
      <c r="AB34" s="292" t="s">
        <v>476</v>
      </c>
      <c r="AC34" s="92" t="str">
        <f t="shared" si="14"/>
        <v>VAL</v>
      </c>
      <c r="AD34" s="83" t="str">
        <f t="shared" si="15"/>
        <v>VALIDÉ</v>
      </c>
      <c r="AE34" s="294" t="s">
        <v>477</v>
      </c>
      <c r="AF34" s="84" t="s">
        <v>477</v>
      </c>
      <c r="AG34" s="87">
        <f t="shared" si="16"/>
        <v>611</v>
      </c>
      <c r="AH34" s="343" t="s">
        <v>477</v>
      </c>
      <c r="AI34" s="84" t="s">
        <v>477</v>
      </c>
      <c r="AJ34" s="88">
        <f t="shared" si="17"/>
        <v>599</v>
      </c>
      <c r="AK34" s="136" t="s">
        <v>477</v>
      </c>
    </row>
    <row r="35" spans="1:37" s="96" customFormat="1" ht="16.5" customHeight="1" thickBot="1" x14ac:dyDescent="0.3">
      <c r="A35" s="110" t="s">
        <v>216</v>
      </c>
      <c r="B35" s="267">
        <v>22000279</v>
      </c>
      <c r="C35" s="266" t="s">
        <v>427</v>
      </c>
      <c r="D35" s="266" t="s">
        <v>124</v>
      </c>
      <c r="E35" s="292">
        <f>VLOOKUP(B35,[2]END!$B$3:$G$734,6,FALSE)</f>
        <v>20</v>
      </c>
      <c r="F35" s="91">
        <f t="shared" si="0"/>
        <v>19.5</v>
      </c>
      <c r="G35" s="92">
        <f t="shared" si="1"/>
        <v>17</v>
      </c>
      <c r="H35" s="82">
        <f t="shared" si="2"/>
        <v>17</v>
      </c>
      <c r="I35" s="292">
        <f>VLOOKUP(B35,[2]VIT!$B$3:$F$734,5,FALSE)</f>
        <v>3.06</v>
      </c>
      <c r="J35" s="92">
        <f t="shared" si="3"/>
        <v>19</v>
      </c>
      <c r="K35" s="292">
        <f>VLOOKUP(B35,[2]VIT!$B$3:$G$734,6,FALSE)</f>
        <v>6.65</v>
      </c>
      <c r="L35" s="92">
        <f t="shared" si="4"/>
        <v>12</v>
      </c>
      <c r="M35" s="82">
        <f t="shared" si="19"/>
        <v>15.5</v>
      </c>
      <c r="N35" s="258">
        <f>VLOOKUP(B35,[2]DVC!$B$3:$G$734,6,FALSE)</f>
        <v>60</v>
      </c>
      <c r="O35" s="297">
        <f>VLOOKUP(B35,'[2]Taille-Poids'!$B$3:$G$734,6,FALSE)</f>
        <v>72</v>
      </c>
      <c r="P35" s="93">
        <f t="shared" si="6"/>
        <v>0.83333333333333337</v>
      </c>
      <c r="Q35" s="92">
        <f t="shared" si="7"/>
        <v>4.5</v>
      </c>
      <c r="R35" s="258">
        <f>VLOOKUP(B35,[2]DV!$B$3:$H$735,7,FALSE)</f>
        <v>47.3</v>
      </c>
      <c r="S35" s="92">
        <f t="shared" si="8"/>
        <v>5</v>
      </c>
      <c r="T35" s="82">
        <f t="shared" si="9"/>
        <v>9.5</v>
      </c>
      <c r="U35" s="259">
        <f>VLOOKUP(B35,[2]COORD!$B$3:$I$734,8,FALSE)</f>
        <v>25</v>
      </c>
      <c r="V35" s="92">
        <f t="shared" si="10"/>
        <v>5.25</v>
      </c>
      <c r="W35" s="292">
        <f>VLOOKUP(B35,[2]SOUP!$B$3:$F$734,5,FALSE)</f>
        <v>-20</v>
      </c>
      <c r="X35" s="92">
        <f t="shared" si="11"/>
        <v>0</v>
      </c>
      <c r="Y35" s="292">
        <f>VLOOKUP(B35,[2]EQU!$B$3:$F$734,5,FALSE)</f>
        <v>7</v>
      </c>
      <c r="Z35" s="92">
        <f t="shared" si="12"/>
        <v>1.5</v>
      </c>
      <c r="AA35" s="82">
        <f t="shared" si="20"/>
        <v>6.75</v>
      </c>
      <c r="AB35" s="260">
        <f>VLOOKUP(B35,[2]Natation!$A$2:$E$610,5,FALSE)</f>
        <v>44.39</v>
      </c>
      <c r="AC35" s="92">
        <f t="shared" si="14"/>
        <v>8</v>
      </c>
      <c r="AD35" s="83">
        <f t="shared" si="15"/>
        <v>8</v>
      </c>
      <c r="AE35" s="294">
        <f>IF(AND(H35="DSP",M35="DSP",T35="DSP",AA35="DSP",AD35="DSP"),"DSP",IF(AND(H35="DSP",M35="DSP",T35="DSP",AA35="DSP"),AD35,IF(AND(H35="DSP",M35="DSP",T35="DSP",AD35="DSP"),AA35,IF(AND(H35="DSP",M35="DSP",AA35="DSP",AD35="DSP"),T35,IF(AND(H35="DSP",T35="DSP",AA35="DSP",AD35="DSP"),M35,IF(AND(M35="DSP",T35="DSP",AA35="DSP",AD35="DSP"),H35,IF(AND(T35="DSP",AA35="DSP",AD35="DSP"),(H35+M35)/2,IF(AND(M35="DSP",AA35="DSP",AD35="DSP"),(H35+T35)/2,IF(AND(H35="DSP",AA35="DSP",AD35="DSP"),(M35+T35)/2,IF(AND(M35="DSP",T35="DSP",AD35="DSP"),(H35+AA35)/2,IF(AND(H35="DSP",T35="DSP",AD35="DSP"),(M35+AA35)/2,IF(AND(H35="DSP",M35="DSP",AD35="DSP"),(T35+AA35)/2,IF(AND(M35="DSP",T35="DSP",AA35="DSP"),(H35+AD35)/2,IF(AND(H35="DSP",T35="DSP",AA35="DSP"),(M35+AD35)/2,IF(AND(H35="DSP",M35="DSP",AA35="DSP"),(T35+AD35)/2,IF(AND(H35="DSP",M35="DSP",T35="DSP"),(AA35+AD35)/2,IF(AND(H35="DSP",M35="DSP"),(T35+AA35+AD35)/3,IF(AND(H35="DSP",T35="DSP"),(M35+AA35+AD35)/3,IF(AND(M35="DSP",T35="DSP"),(H35+AA35+AD35)/3,IF(AND(H35="DSP",AA35="DSP"),(M35+T35+AD35)/3,IF(AND(M35="DSP",AA35="DSP"),(H35+T35+AD35)/3,IF(AND(T35="DSP",AA35="DSP"),(H35+M35+AD35)/3,IF(AND(H35="DSP",AD35="DSP"),(M35+T35+AA35)/3,IF(AND(M35="DSP",AD35="DSP"),(H35+T35+AA35)/3,IF(AND(T35="DSP",AD35="DSP"),(H35+M35+AA35)/3,IF(AND(AA35="DSP",AD35="DSP"),(H35+M35+T35)/3,IF(H35="DSP",(M35+T35+AA35+AD35)/4,IF(M35="DSP",(H35+T35+AA35+AD35)/4,IF(T35="DSP",(H35+M35+AA35+AD35)/4,IF(AA35="DSP",(H35+M35+T35+AD35)/4,IF(AD35="DSP",(H35+M35+T35+AA35)/4,SUM(H35+M35+T35+AA35+AD35)/5)))))))))))))))))))))))))))))))</f>
        <v>11.35</v>
      </c>
      <c r="AF35" s="84">
        <v>11.35</v>
      </c>
      <c r="AG35" s="87">
        <f t="shared" si="16"/>
        <v>278</v>
      </c>
      <c r="AH35" s="75">
        <f>IFERROR(VLOOKUP(B35,'Notes écrit'!$A$3:$C$734,3,FALSE),"ABI")</f>
        <v>9.3330000000000002</v>
      </c>
      <c r="AI35" s="84">
        <v>9.3330000000000002</v>
      </c>
      <c r="AJ35" s="88">
        <f t="shared" si="17"/>
        <v>194</v>
      </c>
      <c r="AK35" s="136">
        <f t="shared" ref="AK35:AK42" si="21">IF(AH35="ABI","DEF",IF(AE35="DSP",AH35,AVERAGE(AE35,AH35)))</f>
        <v>10.3415</v>
      </c>
    </row>
    <row r="36" spans="1:37" s="96" customFormat="1" ht="16.5" customHeight="1" thickBot="1" x14ac:dyDescent="0.3">
      <c r="A36" s="110" t="s">
        <v>53</v>
      </c>
      <c r="B36" s="267">
        <v>22000538</v>
      </c>
      <c r="C36" s="266" t="s">
        <v>579</v>
      </c>
      <c r="D36" s="266" t="s">
        <v>580</v>
      </c>
      <c r="E36" s="293" t="s">
        <v>215</v>
      </c>
      <c r="F36" s="91" t="str">
        <f t="shared" si="0"/>
        <v>DSP</v>
      </c>
      <c r="G36" s="92" t="str">
        <f t="shared" si="1"/>
        <v>DSP</v>
      </c>
      <c r="H36" s="82" t="str">
        <f t="shared" si="2"/>
        <v>DSP</v>
      </c>
      <c r="I36" s="293" t="s">
        <v>215</v>
      </c>
      <c r="J36" s="92" t="str">
        <f t="shared" si="3"/>
        <v>DSP</v>
      </c>
      <c r="K36" s="293" t="s">
        <v>215</v>
      </c>
      <c r="L36" s="92" t="str">
        <f t="shared" si="4"/>
        <v>DSP</v>
      </c>
      <c r="M36" s="82" t="str">
        <f t="shared" si="19"/>
        <v>DSP</v>
      </c>
      <c r="N36" s="258">
        <f>VLOOKUP(B36,[2]DVC!$B$3:$G$734,6,FALSE)</f>
        <v>26</v>
      </c>
      <c r="O36" s="297">
        <f>VLOOKUP(B36,'[2]Taille-Poids'!$B$3:$G$734,6,FALSE)</f>
        <v>58</v>
      </c>
      <c r="P36" s="93">
        <f t="shared" si="6"/>
        <v>0.44827586206896552</v>
      </c>
      <c r="Q36" s="92">
        <f t="shared" si="7"/>
        <v>4</v>
      </c>
      <c r="R36" s="258">
        <f>VLOOKUP(B36,[2]DV!$B$3:$H$735,7,FALSE)</f>
        <v>30.4</v>
      </c>
      <c r="S36" s="92">
        <f t="shared" si="8"/>
        <v>5</v>
      </c>
      <c r="T36" s="82">
        <f t="shared" si="9"/>
        <v>9</v>
      </c>
      <c r="U36" s="293" t="s">
        <v>215</v>
      </c>
      <c r="V36" s="92" t="str">
        <f t="shared" si="10"/>
        <v>DSP</v>
      </c>
      <c r="W36" s="292">
        <f>VLOOKUP(B36,[2]SOUP!$B$3:$F$734,5,FALSE)</f>
        <v>11</v>
      </c>
      <c r="X36" s="92">
        <f t="shared" si="11"/>
        <v>4.25</v>
      </c>
      <c r="Y36" s="292">
        <f>VLOOKUP(B36,[2]EQU!$B$3:$F$734,5,FALSE)</f>
        <v>4</v>
      </c>
      <c r="Z36" s="92">
        <f t="shared" si="12"/>
        <v>3</v>
      </c>
      <c r="AA36" s="82">
        <f t="shared" si="20"/>
        <v>14.5</v>
      </c>
      <c r="AB36" s="260" t="s">
        <v>215</v>
      </c>
      <c r="AC36" s="92" t="str">
        <f t="shared" si="14"/>
        <v>DSP</v>
      </c>
      <c r="AD36" s="83" t="str">
        <f t="shared" si="15"/>
        <v>DSP</v>
      </c>
      <c r="AE36" s="294">
        <f>IF(AND(H36="DSP",M36="DSP",T36="DSP",AA36="DSP",AD36="DSP"),"DSP",IF(AND(H36="DSP",M36="DSP",T36="DSP",AA36="DSP"),AD36,IF(AND(H36="DSP",M36="DSP",T36="DSP",AD36="DSP"),AA36,IF(AND(H36="DSP",M36="DSP",AA36="DSP",AD36="DSP"),T36,IF(AND(H36="DSP",T36="DSP",AA36="DSP",AD36="DSP"),M36,IF(AND(M36="DSP",T36="DSP",AA36="DSP",AD36="DSP"),H36,IF(AND(T36="DSP",AA36="DSP",AD36="DSP"),(H36+M36)/2,IF(AND(M36="DSP",AA36="DSP",AD36="DSP"),(H36+T36)/2,IF(AND(H36="DSP",AA36="DSP",AD36="DSP"),(M36+T36)/2,IF(AND(M36="DSP",T36="DSP",AD36="DSP"),(H36+AA36)/2,IF(AND(H36="DSP",T36="DSP",AD36="DSP"),(M36+AA36)/2,IF(AND(H36="DSP",M36="DSP",AD36="DSP"),(T36+AA36)/2,IF(AND(M36="DSP",T36="DSP",AA36="DSP"),(H36+AD36)/2,IF(AND(H36="DSP",T36="DSP",AA36="DSP"),(M36+AD36)/2,IF(AND(H36="DSP",M36="DSP",AA36="DSP"),(T36+AD36)/2,IF(AND(H36="DSP",M36="DSP",T36="DSP"),(AA36+AD36)/2,IF(AND(H36="DSP",M36="DSP"),(T36+AA36+AD36)/3,IF(AND(H36="DSP",T36="DSP"),(M36+AA36+AD36)/3,IF(AND(M36="DSP",T36="DSP"),(H36+AA36+AD36)/3,IF(AND(H36="DSP",AA36="DSP"),(M36+T36+AD36)/3,IF(AND(M36="DSP",AA36="DSP"),(H36+T36+AD36)/3,IF(AND(T36="DSP",AA36="DSP"),(H36+M36+AD36)/3,IF(AND(H36="DSP",AD36="DSP"),(M36+T36+AA36)/3,IF(AND(M36="DSP",AD36="DSP"),(H36+T36+AA36)/3,IF(AND(T36="DSP",AD36="DSP"),(H36+M36+AA36)/3,IF(AND(AA36="DSP",AD36="DSP"),(H36+M36+T36)/3,IF(H36="DSP",(M36+T36+AA36+AD36)/4,IF(M36="DSP",(H36+T36+AA36+AD36)/4,IF(T36="DSP",(H36+M36+AA36+AD36)/4,IF(AA36="DSP",(H36+M36+T36+AD36)/4,IF(AD36="DSP",(H36+M36+T36+AA36)/4,SUM(H36+M36+T36+AA36+AD36)/5)))))))))))))))))))))))))))))))</f>
        <v>11.75</v>
      </c>
      <c r="AF36" s="84">
        <v>11.75</v>
      </c>
      <c r="AG36" s="87">
        <f t="shared" si="16"/>
        <v>230</v>
      </c>
      <c r="AH36" s="75">
        <f>IFERROR(VLOOKUP(B36,'Notes écrit'!$A$3:$C$734,3,FALSE),"ABI")</f>
        <v>8.4440000000000008</v>
      </c>
      <c r="AI36" s="84">
        <v>8.4440000000000008</v>
      </c>
      <c r="AJ36" s="88">
        <f t="shared" si="17"/>
        <v>274</v>
      </c>
      <c r="AK36" s="136">
        <f t="shared" si="21"/>
        <v>10.097000000000001</v>
      </c>
    </row>
    <row r="37" spans="1:37" s="96" customFormat="1" ht="16.5" customHeight="1" thickBot="1" x14ac:dyDescent="0.3">
      <c r="A37" s="110" t="s">
        <v>53</v>
      </c>
      <c r="B37" s="267">
        <v>22000556</v>
      </c>
      <c r="C37" s="266" t="s">
        <v>261</v>
      </c>
      <c r="D37" s="266" t="s">
        <v>148</v>
      </c>
      <c r="E37" s="292" t="s">
        <v>476</v>
      </c>
      <c r="F37" s="91" t="str">
        <f t="shared" si="0"/>
        <v>VAL</v>
      </c>
      <c r="G37" s="92" t="str">
        <f t="shared" si="1"/>
        <v>VAL</v>
      </c>
      <c r="H37" s="82" t="str">
        <f t="shared" si="2"/>
        <v>VALIDÉ</v>
      </c>
      <c r="I37" s="292" t="s">
        <v>476</v>
      </c>
      <c r="J37" s="92" t="str">
        <f t="shared" si="3"/>
        <v>VAL</v>
      </c>
      <c r="K37" s="292" t="s">
        <v>476</v>
      </c>
      <c r="L37" s="92" t="str">
        <f t="shared" si="4"/>
        <v>VAL</v>
      </c>
      <c r="M37" s="82" t="str">
        <f t="shared" si="19"/>
        <v>VALIDÉ</v>
      </c>
      <c r="N37" s="292" t="s">
        <v>476</v>
      </c>
      <c r="O37" s="296" t="s">
        <v>476</v>
      </c>
      <c r="P37" s="93">
        <f t="shared" si="6"/>
        <v>0</v>
      </c>
      <c r="Q37" s="92" t="str">
        <f t="shared" si="7"/>
        <v>VAL</v>
      </c>
      <c r="R37" s="292" t="s">
        <v>476</v>
      </c>
      <c r="S37" s="92" t="str">
        <f t="shared" si="8"/>
        <v>VAL</v>
      </c>
      <c r="T37" s="82" t="str">
        <f t="shared" si="9"/>
        <v>VALIDÉ</v>
      </c>
      <c r="U37" s="292" t="s">
        <v>476</v>
      </c>
      <c r="V37" s="92" t="str">
        <f t="shared" si="10"/>
        <v>VAL</v>
      </c>
      <c r="W37" s="292" t="s">
        <v>476</v>
      </c>
      <c r="X37" s="92" t="str">
        <f t="shared" si="11"/>
        <v>VAL</v>
      </c>
      <c r="Y37" s="292" t="s">
        <v>476</v>
      </c>
      <c r="Z37" s="92" t="str">
        <f t="shared" si="12"/>
        <v>VAL</v>
      </c>
      <c r="AA37" s="82" t="str">
        <f t="shared" si="20"/>
        <v>VALIDÉ</v>
      </c>
      <c r="AB37" s="292" t="s">
        <v>476</v>
      </c>
      <c r="AC37" s="92" t="str">
        <f t="shared" si="14"/>
        <v>VAL</v>
      </c>
      <c r="AD37" s="83" t="str">
        <f t="shared" si="15"/>
        <v>VALIDÉ</v>
      </c>
      <c r="AE37" s="294">
        <v>12.25</v>
      </c>
      <c r="AF37" s="84">
        <v>12.25</v>
      </c>
      <c r="AG37" s="87">
        <f t="shared" si="16"/>
        <v>153</v>
      </c>
      <c r="AH37" s="75">
        <f>IFERROR(VLOOKUP(B37,'Notes écrit'!$A$3:$C$734,3,FALSE),"ABI")</f>
        <v>7.1109999999999998</v>
      </c>
      <c r="AI37" s="84">
        <v>7.1109999999999998</v>
      </c>
      <c r="AJ37" s="88">
        <f t="shared" si="17"/>
        <v>430</v>
      </c>
      <c r="AK37" s="136">
        <f t="shared" si="21"/>
        <v>9.6805000000000003</v>
      </c>
    </row>
    <row r="38" spans="1:37" s="96" customFormat="1" ht="16.5" customHeight="1" thickBot="1" x14ac:dyDescent="0.3">
      <c r="A38" s="110" t="s">
        <v>216</v>
      </c>
      <c r="B38" s="267">
        <v>22000641</v>
      </c>
      <c r="C38" s="266" t="s">
        <v>430</v>
      </c>
      <c r="D38" s="266" t="s">
        <v>431</v>
      </c>
      <c r="E38" s="292" t="s">
        <v>476</v>
      </c>
      <c r="F38" s="91" t="str">
        <f t="shared" si="0"/>
        <v>VAL</v>
      </c>
      <c r="G38" s="92" t="str">
        <f t="shared" si="1"/>
        <v>VAL</v>
      </c>
      <c r="H38" s="82" t="str">
        <f t="shared" si="2"/>
        <v>VALIDÉ</v>
      </c>
      <c r="I38" s="292" t="s">
        <v>476</v>
      </c>
      <c r="J38" s="92" t="str">
        <f t="shared" si="3"/>
        <v>VAL</v>
      </c>
      <c r="K38" s="292" t="s">
        <v>476</v>
      </c>
      <c r="L38" s="92" t="str">
        <f t="shared" si="4"/>
        <v>VAL</v>
      </c>
      <c r="M38" s="82" t="str">
        <f t="shared" si="19"/>
        <v>VALIDÉ</v>
      </c>
      <c r="N38" s="292" t="s">
        <v>476</v>
      </c>
      <c r="O38" s="296" t="s">
        <v>476</v>
      </c>
      <c r="P38" s="93">
        <f t="shared" si="6"/>
        <v>0</v>
      </c>
      <c r="Q38" s="92" t="str">
        <f t="shared" si="7"/>
        <v>VAL</v>
      </c>
      <c r="R38" s="292" t="s">
        <v>476</v>
      </c>
      <c r="S38" s="92" t="str">
        <f t="shared" si="8"/>
        <v>VAL</v>
      </c>
      <c r="T38" s="82" t="str">
        <f t="shared" si="9"/>
        <v>VALIDÉ</v>
      </c>
      <c r="U38" s="292" t="s">
        <v>476</v>
      </c>
      <c r="V38" s="92" t="str">
        <f t="shared" si="10"/>
        <v>VAL</v>
      </c>
      <c r="W38" s="292" t="s">
        <v>476</v>
      </c>
      <c r="X38" s="92" t="str">
        <f t="shared" si="11"/>
        <v>VAL</v>
      </c>
      <c r="Y38" s="292" t="s">
        <v>476</v>
      </c>
      <c r="Z38" s="92" t="str">
        <f t="shared" si="12"/>
        <v>VAL</v>
      </c>
      <c r="AA38" s="82" t="str">
        <f t="shared" si="20"/>
        <v>VALIDÉ</v>
      </c>
      <c r="AB38" s="292" t="s">
        <v>476</v>
      </c>
      <c r="AC38" s="92" t="str">
        <f t="shared" si="14"/>
        <v>VAL</v>
      </c>
      <c r="AD38" s="83" t="str">
        <f t="shared" si="15"/>
        <v>VALIDÉ</v>
      </c>
      <c r="AE38" s="294">
        <v>12.25</v>
      </c>
      <c r="AF38" s="84">
        <v>12.25</v>
      </c>
      <c r="AG38" s="87">
        <f t="shared" si="16"/>
        <v>153</v>
      </c>
      <c r="AH38" s="75">
        <f>IFERROR(VLOOKUP(B38,'Notes écrit'!$A$3:$C$734,3,FALSE),"ABI")</f>
        <v>12</v>
      </c>
      <c r="AI38" s="84">
        <v>12</v>
      </c>
      <c r="AJ38" s="88">
        <f t="shared" si="17"/>
        <v>31</v>
      </c>
      <c r="AK38" s="136">
        <f t="shared" si="21"/>
        <v>12.125</v>
      </c>
    </row>
    <row r="39" spans="1:37" s="96" customFormat="1" ht="16.5" customHeight="1" thickBot="1" x14ac:dyDescent="0.3">
      <c r="A39" s="110" t="s">
        <v>53</v>
      </c>
      <c r="B39" s="267">
        <v>22000655</v>
      </c>
      <c r="C39" s="266" t="s">
        <v>777</v>
      </c>
      <c r="D39" s="266" t="s">
        <v>778</v>
      </c>
      <c r="E39" s="292">
        <f>VLOOKUP(B39,[2]END!$B$3:$G$734,6,FALSE)</f>
        <v>8</v>
      </c>
      <c r="F39" s="91">
        <f t="shared" si="0"/>
        <v>13.5</v>
      </c>
      <c r="G39" s="92">
        <f t="shared" si="1"/>
        <v>8</v>
      </c>
      <c r="H39" s="82">
        <f t="shared" si="2"/>
        <v>8</v>
      </c>
      <c r="I39" s="292">
        <f>VLOOKUP(B39,[2]VIT!$B$3:$F$734,5,FALSE)</f>
        <v>3.66</v>
      </c>
      <c r="J39" s="92">
        <f t="shared" si="3"/>
        <v>14</v>
      </c>
      <c r="K39" s="292">
        <f>VLOOKUP(B39,[2]VIT!$B$3:$G$734,6,FALSE)</f>
        <v>8.2100000000000009</v>
      </c>
      <c r="L39" s="92">
        <f t="shared" si="4"/>
        <v>7</v>
      </c>
      <c r="M39" s="82">
        <f t="shared" si="19"/>
        <v>10.5</v>
      </c>
      <c r="N39" s="258">
        <f>VLOOKUP(B39,[2]DVC!$B$3:$G$734,6,FALSE)</f>
        <v>35</v>
      </c>
      <c r="O39" s="297">
        <f>VLOOKUP(B39,'[2]Taille-Poids'!$B$3:$G$734,6,FALSE)</f>
        <v>61</v>
      </c>
      <c r="P39" s="93">
        <f t="shared" si="6"/>
        <v>0.57377049180327866</v>
      </c>
      <c r="Q39" s="92">
        <f t="shared" si="7"/>
        <v>5.5</v>
      </c>
      <c r="R39" s="258">
        <f>VLOOKUP(B39,[2]DV!$B$3:$H$735,7,FALSE)</f>
        <v>32</v>
      </c>
      <c r="S39" s="92">
        <f t="shared" si="8"/>
        <v>5.5</v>
      </c>
      <c r="T39" s="82">
        <f t="shared" si="9"/>
        <v>11</v>
      </c>
      <c r="U39" s="259">
        <f>VLOOKUP(B39,[2]COORD!$B$3:$I$734,8,FALSE)</f>
        <v>26.9</v>
      </c>
      <c r="V39" s="92">
        <f t="shared" si="10"/>
        <v>5.5</v>
      </c>
      <c r="W39" s="292">
        <f>VLOOKUP(B39,[2]SOUP!$B$3:$F$734,5,FALSE)</f>
        <v>2</v>
      </c>
      <c r="X39" s="92">
        <f t="shared" si="11"/>
        <v>3</v>
      </c>
      <c r="Y39" s="292">
        <f>VLOOKUP(B39,[2]EQU!$B$3:$F$734,5,FALSE)</f>
        <v>3</v>
      </c>
      <c r="Z39" s="92">
        <f t="shared" si="12"/>
        <v>3.5</v>
      </c>
      <c r="AA39" s="82">
        <f t="shared" si="20"/>
        <v>12</v>
      </c>
      <c r="AB39" s="260" t="s">
        <v>215</v>
      </c>
      <c r="AC39" s="92" t="str">
        <f t="shared" si="14"/>
        <v>DSP</v>
      </c>
      <c r="AD39" s="83" t="str">
        <f t="shared" si="15"/>
        <v>DSP</v>
      </c>
      <c r="AE39" s="294">
        <f>IF(AND(H39="DSP",M39="DSP",T39="DSP",AA39="DSP",AD39="DSP"),"DSP",IF(AND(H39="DSP",M39="DSP",T39="DSP",AA39="DSP"),AD39,IF(AND(H39="DSP",M39="DSP",T39="DSP",AD39="DSP"),AA39,IF(AND(H39="DSP",M39="DSP",AA39="DSP",AD39="DSP"),T39,IF(AND(H39="DSP",T39="DSP",AA39="DSP",AD39="DSP"),M39,IF(AND(M39="DSP",T39="DSP",AA39="DSP",AD39="DSP"),H39,IF(AND(T39="DSP",AA39="DSP",AD39="DSP"),(H39+M39)/2,IF(AND(M39="DSP",AA39="DSP",AD39="DSP"),(H39+T39)/2,IF(AND(H39="DSP",AA39="DSP",AD39="DSP"),(M39+T39)/2,IF(AND(M39="DSP",T39="DSP",AD39="DSP"),(H39+AA39)/2,IF(AND(H39="DSP",T39="DSP",AD39="DSP"),(M39+AA39)/2,IF(AND(H39="DSP",M39="DSP",AD39="DSP"),(T39+AA39)/2,IF(AND(M39="DSP",T39="DSP",AA39="DSP"),(H39+AD39)/2,IF(AND(H39="DSP",T39="DSP",AA39="DSP"),(M39+AD39)/2,IF(AND(H39="DSP",M39="DSP",AA39="DSP"),(T39+AD39)/2,IF(AND(H39="DSP",M39="DSP",T39="DSP"),(AA39+AD39)/2,IF(AND(H39="DSP",M39="DSP"),(T39+AA39+AD39)/3,IF(AND(H39="DSP",T39="DSP"),(M39+AA39+AD39)/3,IF(AND(M39="DSP",T39="DSP"),(H39+AA39+AD39)/3,IF(AND(H39="DSP",AA39="DSP"),(M39+T39+AD39)/3,IF(AND(M39="DSP",AA39="DSP"),(H39+T39+AD39)/3,IF(AND(T39="DSP",AA39="DSP"),(H39+M39+AD39)/3,IF(AND(H39="DSP",AD39="DSP"),(M39+T39+AA39)/3,IF(AND(M39="DSP",AD39="DSP"),(H39+T39+AA39)/3,IF(AND(T39="DSP",AD39="DSP"),(H39+M39+AA39)/3,IF(AND(AA39="DSP",AD39="DSP"),(H39+M39+T39)/3,IF(H39="DSP",(M39+T39+AA39+AD39)/4,IF(M39="DSP",(H39+T39+AA39+AD39)/4,IF(T39="DSP",(H39+M39+AA39+AD39)/4,IF(AA39="DSP",(H39+M39+T39+AD39)/4,IF(AD39="DSP",(H39+M39+T39+AA39)/4,SUM(H39+M39+T39+AA39+AD39)/5)))))))))))))))))))))))))))))))</f>
        <v>10.375</v>
      </c>
      <c r="AF39" s="84">
        <v>10.375</v>
      </c>
      <c r="AG39" s="87">
        <f t="shared" si="16"/>
        <v>395</v>
      </c>
      <c r="AH39" s="75">
        <f>IFERROR(VLOOKUP(B39,'Notes écrit'!$A$3:$C$734,3,FALSE),"ABI")</f>
        <v>9.3330000000000002</v>
      </c>
      <c r="AI39" s="84">
        <v>9.3330000000000002</v>
      </c>
      <c r="AJ39" s="88">
        <f t="shared" si="17"/>
        <v>194</v>
      </c>
      <c r="AK39" s="136">
        <f t="shared" si="21"/>
        <v>9.8539999999999992</v>
      </c>
    </row>
    <row r="40" spans="1:37" s="96" customFormat="1" ht="16.5" customHeight="1" thickBot="1" x14ac:dyDescent="0.3">
      <c r="A40" s="110" t="s">
        <v>53</v>
      </c>
      <c r="B40" s="267">
        <v>22000928</v>
      </c>
      <c r="C40" s="266" t="s">
        <v>357</v>
      </c>
      <c r="D40" s="266" t="s">
        <v>92</v>
      </c>
      <c r="E40" s="292" t="s">
        <v>476</v>
      </c>
      <c r="F40" s="91" t="str">
        <f t="shared" si="0"/>
        <v>VAL</v>
      </c>
      <c r="G40" s="92" t="str">
        <f t="shared" si="1"/>
        <v>VAL</v>
      </c>
      <c r="H40" s="82" t="str">
        <f t="shared" si="2"/>
        <v>VALIDÉ</v>
      </c>
      <c r="I40" s="292" t="s">
        <v>476</v>
      </c>
      <c r="J40" s="92" t="str">
        <f t="shared" si="3"/>
        <v>VAL</v>
      </c>
      <c r="K40" s="292" t="s">
        <v>476</v>
      </c>
      <c r="L40" s="92" t="str">
        <f t="shared" si="4"/>
        <v>VAL</v>
      </c>
      <c r="M40" s="82" t="str">
        <f t="shared" si="19"/>
        <v>VALIDÉ</v>
      </c>
      <c r="N40" s="292" t="s">
        <v>476</v>
      </c>
      <c r="O40" s="296" t="s">
        <v>476</v>
      </c>
      <c r="P40" s="93">
        <f t="shared" si="6"/>
        <v>0</v>
      </c>
      <c r="Q40" s="92" t="str">
        <f t="shared" si="7"/>
        <v>VAL</v>
      </c>
      <c r="R40" s="292" t="s">
        <v>476</v>
      </c>
      <c r="S40" s="92" t="str">
        <f t="shared" si="8"/>
        <v>VAL</v>
      </c>
      <c r="T40" s="82" t="str">
        <f t="shared" si="9"/>
        <v>VALIDÉ</v>
      </c>
      <c r="U40" s="292" t="s">
        <v>476</v>
      </c>
      <c r="V40" s="92" t="str">
        <f t="shared" si="10"/>
        <v>VAL</v>
      </c>
      <c r="W40" s="292" t="s">
        <v>476</v>
      </c>
      <c r="X40" s="92" t="str">
        <f t="shared" si="11"/>
        <v>VAL</v>
      </c>
      <c r="Y40" s="292" t="s">
        <v>476</v>
      </c>
      <c r="Z40" s="92" t="str">
        <f t="shared" si="12"/>
        <v>VAL</v>
      </c>
      <c r="AA40" s="82" t="str">
        <f t="shared" si="20"/>
        <v>VALIDÉ</v>
      </c>
      <c r="AB40" s="292" t="s">
        <v>476</v>
      </c>
      <c r="AC40" s="92" t="str">
        <f t="shared" si="14"/>
        <v>VAL</v>
      </c>
      <c r="AD40" s="83" t="str">
        <f t="shared" si="15"/>
        <v>VALIDÉ</v>
      </c>
      <c r="AE40" s="294">
        <v>13.85</v>
      </c>
      <c r="AF40" s="84">
        <v>13.85</v>
      </c>
      <c r="AG40" s="87">
        <f t="shared" si="16"/>
        <v>29</v>
      </c>
      <c r="AH40" s="75">
        <f>IFERROR(VLOOKUP(B40,'Notes écrit'!$A$3:$C$734,3,FALSE),"ABI")</f>
        <v>11.555999999999999</v>
      </c>
      <c r="AI40" s="84">
        <v>11.555999999999999</v>
      </c>
      <c r="AJ40" s="88">
        <f t="shared" si="17"/>
        <v>45</v>
      </c>
      <c r="AK40" s="136">
        <f t="shared" si="21"/>
        <v>12.702999999999999</v>
      </c>
    </row>
    <row r="41" spans="1:37" s="96" customFormat="1" ht="16.5" customHeight="1" thickBot="1" x14ac:dyDescent="0.3">
      <c r="A41" s="110" t="s">
        <v>216</v>
      </c>
      <c r="B41" s="267">
        <v>22001092</v>
      </c>
      <c r="C41" s="266" t="s">
        <v>865</v>
      </c>
      <c r="D41" s="266" t="s">
        <v>866</v>
      </c>
      <c r="E41" s="292">
        <f>VLOOKUP(B41,[2]END!$B$3:$G$734,6,FALSE)</f>
        <v>14</v>
      </c>
      <c r="F41" s="91">
        <f t="shared" si="0"/>
        <v>16.5</v>
      </c>
      <c r="G41" s="92">
        <f t="shared" si="1"/>
        <v>11</v>
      </c>
      <c r="H41" s="82">
        <f t="shared" si="2"/>
        <v>11</v>
      </c>
      <c r="I41" s="292">
        <f>VLOOKUP(B41,[2]VIT!$B$3:$F$734,5,FALSE)</f>
        <v>3.33</v>
      </c>
      <c r="J41" s="92">
        <f t="shared" si="3"/>
        <v>15</v>
      </c>
      <c r="K41" s="292">
        <f>VLOOKUP(B41,[2]VIT!$B$3:$G$734,6,FALSE)</f>
        <v>6.97</v>
      </c>
      <c r="L41" s="92">
        <f t="shared" si="4"/>
        <v>10</v>
      </c>
      <c r="M41" s="82">
        <f t="shared" si="19"/>
        <v>12.5</v>
      </c>
      <c r="N41" s="258">
        <f>VLOOKUP(B41,[2]DVC!$B$3:$G$734,6,FALSE)</f>
        <v>93</v>
      </c>
      <c r="O41" s="297">
        <f>VLOOKUP(B41,'[2]Taille-Poids'!$B$3:$G$734,6,FALSE)</f>
        <v>77</v>
      </c>
      <c r="P41" s="93">
        <f t="shared" si="6"/>
        <v>1.2077922077922079</v>
      </c>
      <c r="Q41" s="92">
        <f t="shared" si="7"/>
        <v>6.5</v>
      </c>
      <c r="R41" s="258">
        <f>VLOOKUP(B41,[2]DV!$B$3:$H$735,7,FALSE)</f>
        <v>45.3</v>
      </c>
      <c r="S41" s="92">
        <f t="shared" si="8"/>
        <v>4.5</v>
      </c>
      <c r="T41" s="82">
        <f t="shared" si="9"/>
        <v>11</v>
      </c>
      <c r="U41" s="259">
        <f>VLOOKUP(B41,[2]COORD!$B$3:$I$734,8,FALSE)</f>
        <v>28</v>
      </c>
      <c r="V41" s="92">
        <f t="shared" si="10"/>
        <v>3.75</v>
      </c>
      <c r="W41" s="292">
        <f>VLOOKUP(B41,[2]SOUP!$B$3:$F$734,5,FALSE)</f>
        <v>-15</v>
      </c>
      <c r="X41" s="92">
        <f t="shared" si="11"/>
        <v>0.25</v>
      </c>
      <c r="Y41" s="292">
        <f>VLOOKUP(B41,[2]EQU!$B$3:$F$734,5,FALSE)</f>
        <v>10</v>
      </c>
      <c r="Z41" s="92">
        <f t="shared" si="12"/>
        <v>0</v>
      </c>
      <c r="AA41" s="82">
        <f t="shared" si="20"/>
        <v>4</v>
      </c>
      <c r="AB41" s="260">
        <f>VLOOKUP(B41,[2]Natation!$A$2:$E$610,5,FALSE)</f>
        <v>40.020000000000003</v>
      </c>
      <c r="AC41" s="92">
        <f t="shared" si="14"/>
        <v>10</v>
      </c>
      <c r="AD41" s="83">
        <f t="shared" si="15"/>
        <v>10</v>
      </c>
      <c r="AE41" s="294">
        <f>IF(AND(H41="DSP",M41="DSP",T41="DSP",AA41="DSP",AD41="DSP"),"DSP",IF(AND(H41="DSP",M41="DSP",T41="DSP",AA41="DSP"),AD41,IF(AND(H41="DSP",M41="DSP",T41="DSP",AD41="DSP"),AA41,IF(AND(H41="DSP",M41="DSP",AA41="DSP",AD41="DSP"),T41,IF(AND(H41="DSP",T41="DSP",AA41="DSP",AD41="DSP"),M41,IF(AND(M41="DSP",T41="DSP",AA41="DSP",AD41="DSP"),H41,IF(AND(T41="DSP",AA41="DSP",AD41="DSP"),(H41+M41)/2,IF(AND(M41="DSP",AA41="DSP",AD41="DSP"),(H41+T41)/2,IF(AND(H41="DSP",AA41="DSP",AD41="DSP"),(M41+T41)/2,IF(AND(M41="DSP",T41="DSP",AD41="DSP"),(H41+AA41)/2,IF(AND(H41="DSP",T41="DSP",AD41="DSP"),(M41+AA41)/2,IF(AND(H41="DSP",M41="DSP",AD41="DSP"),(T41+AA41)/2,IF(AND(M41="DSP",T41="DSP",AA41="DSP"),(H41+AD41)/2,IF(AND(H41="DSP",T41="DSP",AA41="DSP"),(M41+AD41)/2,IF(AND(H41="DSP",M41="DSP",AA41="DSP"),(T41+AD41)/2,IF(AND(H41="DSP",M41="DSP",T41="DSP"),(AA41+AD41)/2,IF(AND(H41="DSP",M41="DSP"),(T41+AA41+AD41)/3,IF(AND(H41="DSP",T41="DSP"),(M41+AA41+AD41)/3,IF(AND(M41="DSP",T41="DSP"),(H41+AA41+AD41)/3,IF(AND(H41="DSP",AA41="DSP"),(M41+T41+AD41)/3,IF(AND(M41="DSP",AA41="DSP"),(H41+T41+AD41)/3,IF(AND(T41="DSP",AA41="DSP"),(H41+M41+AD41)/3,IF(AND(H41="DSP",AD41="DSP"),(M41+T41+AA41)/3,IF(AND(M41="DSP",AD41="DSP"),(H41+T41+AA41)/3,IF(AND(T41="DSP",AD41="DSP"),(H41+M41+AA41)/3,IF(AND(AA41="DSP",AD41="DSP"),(H41+M41+T41)/3,IF(H41="DSP",(M41+T41+AA41+AD41)/4,IF(M41="DSP",(H41+T41+AA41+AD41)/4,IF(T41="DSP",(H41+M41+AA41+AD41)/4,IF(AA41="DSP",(H41+M41+T41+AD41)/4,IF(AD41="DSP",(H41+M41+T41+AA41)/4,SUM(H41+M41+T41+AA41+AD41)/5)))))))))))))))))))))))))))))))</f>
        <v>9.6999999999999993</v>
      </c>
      <c r="AF41" s="84">
        <v>9.6999999999999993</v>
      </c>
      <c r="AG41" s="87">
        <f t="shared" si="16"/>
        <v>457</v>
      </c>
      <c r="AH41" s="75">
        <f>IFERROR(VLOOKUP(B41,'Notes écrit'!$A$3:$C$734,3,FALSE),"ABI")</f>
        <v>10.667</v>
      </c>
      <c r="AI41" s="84">
        <v>10.667</v>
      </c>
      <c r="AJ41" s="88">
        <f t="shared" si="17"/>
        <v>85</v>
      </c>
      <c r="AK41" s="136">
        <f t="shared" si="21"/>
        <v>10.183499999999999</v>
      </c>
    </row>
    <row r="42" spans="1:37" s="96" customFormat="1" ht="16.5" customHeight="1" thickBot="1" x14ac:dyDescent="0.3">
      <c r="A42" s="110" t="s">
        <v>216</v>
      </c>
      <c r="B42" s="267">
        <v>22001122</v>
      </c>
      <c r="C42" s="266" t="s">
        <v>345</v>
      </c>
      <c r="D42" s="266" t="s">
        <v>127</v>
      </c>
      <c r="E42" s="292" t="s">
        <v>476</v>
      </c>
      <c r="F42" s="91" t="str">
        <f t="shared" si="0"/>
        <v>VAL</v>
      </c>
      <c r="G42" s="92" t="str">
        <f t="shared" si="1"/>
        <v>VAL</v>
      </c>
      <c r="H42" s="82" t="str">
        <f t="shared" si="2"/>
        <v>VALIDÉ</v>
      </c>
      <c r="I42" s="292" t="s">
        <v>476</v>
      </c>
      <c r="J42" s="92" t="str">
        <f t="shared" si="3"/>
        <v>VAL</v>
      </c>
      <c r="K42" s="292" t="s">
        <v>476</v>
      </c>
      <c r="L42" s="92" t="str">
        <f t="shared" si="4"/>
        <v>VAL</v>
      </c>
      <c r="M42" s="82" t="str">
        <f t="shared" si="19"/>
        <v>VALIDÉ</v>
      </c>
      <c r="N42" s="292" t="s">
        <v>476</v>
      </c>
      <c r="O42" s="296" t="s">
        <v>476</v>
      </c>
      <c r="P42" s="93">
        <f t="shared" si="6"/>
        <v>0</v>
      </c>
      <c r="Q42" s="92" t="str">
        <f t="shared" si="7"/>
        <v>VAL</v>
      </c>
      <c r="R42" s="292" t="s">
        <v>476</v>
      </c>
      <c r="S42" s="92" t="str">
        <f t="shared" si="8"/>
        <v>VAL</v>
      </c>
      <c r="T42" s="82" t="str">
        <f t="shared" si="9"/>
        <v>VALIDÉ</v>
      </c>
      <c r="U42" s="292" t="s">
        <v>476</v>
      </c>
      <c r="V42" s="92" t="str">
        <f t="shared" si="10"/>
        <v>VAL</v>
      </c>
      <c r="W42" s="292" t="s">
        <v>476</v>
      </c>
      <c r="X42" s="92" t="str">
        <f t="shared" si="11"/>
        <v>VAL</v>
      </c>
      <c r="Y42" s="292" t="s">
        <v>476</v>
      </c>
      <c r="Z42" s="92" t="str">
        <f t="shared" si="12"/>
        <v>VAL</v>
      </c>
      <c r="AA42" s="82" t="str">
        <f t="shared" si="20"/>
        <v>VALIDÉ</v>
      </c>
      <c r="AB42" s="292" t="s">
        <v>476</v>
      </c>
      <c r="AC42" s="92" t="str">
        <f t="shared" si="14"/>
        <v>VAL</v>
      </c>
      <c r="AD42" s="83" t="str">
        <f t="shared" si="15"/>
        <v>VALIDÉ</v>
      </c>
      <c r="AE42" s="294">
        <v>10.15</v>
      </c>
      <c r="AF42" s="84">
        <v>10.15</v>
      </c>
      <c r="AG42" s="87">
        <f t="shared" si="16"/>
        <v>413</v>
      </c>
      <c r="AH42" s="75">
        <f>IFERROR(VLOOKUP(B42,'Notes écrit'!$A$3:$C$734,3,FALSE),"ABI")</f>
        <v>6.6669999999999998</v>
      </c>
      <c r="AI42" s="84">
        <v>6.6669999999999998</v>
      </c>
      <c r="AJ42" s="88">
        <f t="shared" si="17"/>
        <v>483</v>
      </c>
      <c r="AK42" s="136">
        <f t="shared" si="21"/>
        <v>8.4085000000000001</v>
      </c>
    </row>
    <row r="43" spans="1:37" s="96" customFormat="1" ht="16.5" customHeight="1" thickBot="1" x14ac:dyDescent="0.3">
      <c r="A43" s="110" t="s">
        <v>216</v>
      </c>
      <c r="B43" s="267">
        <v>22001333</v>
      </c>
      <c r="C43" s="266" t="s">
        <v>340</v>
      </c>
      <c r="D43" s="266" t="s">
        <v>174</v>
      </c>
      <c r="E43" s="292" t="s">
        <v>476</v>
      </c>
      <c r="F43" s="91" t="str">
        <f t="shared" si="0"/>
        <v>VAL</v>
      </c>
      <c r="G43" s="92" t="str">
        <f t="shared" si="1"/>
        <v>VAL</v>
      </c>
      <c r="H43" s="82" t="str">
        <f t="shared" si="2"/>
        <v>VALIDÉ</v>
      </c>
      <c r="I43" s="292" t="s">
        <v>476</v>
      </c>
      <c r="J43" s="92" t="str">
        <f t="shared" si="3"/>
        <v>VAL</v>
      </c>
      <c r="K43" s="292" t="s">
        <v>476</v>
      </c>
      <c r="L43" s="92" t="str">
        <f t="shared" si="4"/>
        <v>VAL</v>
      </c>
      <c r="M43" s="82" t="str">
        <f t="shared" si="19"/>
        <v>VALIDÉ</v>
      </c>
      <c r="N43" s="292" t="s">
        <v>476</v>
      </c>
      <c r="O43" s="296" t="s">
        <v>476</v>
      </c>
      <c r="P43" s="93">
        <f t="shared" si="6"/>
        <v>0</v>
      </c>
      <c r="Q43" s="92" t="str">
        <f t="shared" si="7"/>
        <v>VAL</v>
      </c>
      <c r="R43" s="292" t="s">
        <v>476</v>
      </c>
      <c r="S43" s="92" t="str">
        <f t="shared" si="8"/>
        <v>VAL</v>
      </c>
      <c r="T43" s="82" t="str">
        <f t="shared" si="9"/>
        <v>VALIDÉ</v>
      </c>
      <c r="U43" s="292" t="s">
        <v>476</v>
      </c>
      <c r="V43" s="92" t="str">
        <f t="shared" si="10"/>
        <v>VAL</v>
      </c>
      <c r="W43" s="292" t="s">
        <v>476</v>
      </c>
      <c r="X43" s="92" t="str">
        <f t="shared" si="11"/>
        <v>VAL</v>
      </c>
      <c r="Y43" s="292" t="s">
        <v>476</v>
      </c>
      <c r="Z43" s="92" t="str">
        <f t="shared" si="12"/>
        <v>VAL</v>
      </c>
      <c r="AA43" s="82" t="str">
        <f t="shared" si="20"/>
        <v>VALIDÉ</v>
      </c>
      <c r="AB43" s="292" t="s">
        <v>476</v>
      </c>
      <c r="AC43" s="92" t="str">
        <f t="shared" si="14"/>
        <v>VAL</v>
      </c>
      <c r="AD43" s="83" t="str">
        <f t="shared" si="15"/>
        <v>VALIDÉ</v>
      </c>
      <c r="AE43" s="294" t="s">
        <v>477</v>
      </c>
      <c r="AF43" s="84" t="s">
        <v>477</v>
      </c>
      <c r="AG43" s="87">
        <f t="shared" si="16"/>
        <v>611</v>
      </c>
      <c r="AH43" s="343" t="s">
        <v>477</v>
      </c>
      <c r="AI43" s="84" t="s">
        <v>477</v>
      </c>
      <c r="AJ43" s="88">
        <f t="shared" si="17"/>
        <v>599</v>
      </c>
      <c r="AK43" s="136" t="s">
        <v>477</v>
      </c>
    </row>
    <row r="44" spans="1:37" s="96" customFormat="1" ht="16.5" customHeight="1" thickBot="1" x14ac:dyDescent="0.3">
      <c r="A44" s="110" t="s">
        <v>216</v>
      </c>
      <c r="B44" s="267">
        <v>22001342</v>
      </c>
      <c r="C44" s="266" t="s">
        <v>445</v>
      </c>
      <c r="D44" s="266" t="s">
        <v>96</v>
      </c>
      <c r="E44" s="292" t="s">
        <v>476</v>
      </c>
      <c r="F44" s="91" t="str">
        <f t="shared" si="0"/>
        <v>VAL</v>
      </c>
      <c r="G44" s="92" t="str">
        <f t="shared" si="1"/>
        <v>VAL</v>
      </c>
      <c r="H44" s="82" t="str">
        <f t="shared" si="2"/>
        <v>VALIDÉ</v>
      </c>
      <c r="I44" s="292" t="s">
        <v>476</v>
      </c>
      <c r="J44" s="92" t="str">
        <f t="shared" si="3"/>
        <v>VAL</v>
      </c>
      <c r="K44" s="292" t="s">
        <v>476</v>
      </c>
      <c r="L44" s="92" t="str">
        <f t="shared" si="4"/>
        <v>VAL</v>
      </c>
      <c r="M44" s="82" t="str">
        <f t="shared" si="19"/>
        <v>VALIDÉ</v>
      </c>
      <c r="N44" s="292" t="s">
        <v>476</v>
      </c>
      <c r="O44" s="296" t="s">
        <v>476</v>
      </c>
      <c r="P44" s="93">
        <f t="shared" si="6"/>
        <v>0</v>
      </c>
      <c r="Q44" s="92" t="str">
        <f t="shared" si="7"/>
        <v>VAL</v>
      </c>
      <c r="R44" s="292" t="s">
        <v>476</v>
      </c>
      <c r="S44" s="92" t="str">
        <f t="shared" si="8"/>
        <v>VAL</v>
      </c>
      <c r="T44" s="82" t="str">
        <f t="shared" si="9"/>
        <v>VALIDÉ</v>
      </c>
      <c r="U44" s="292" t="s">
        <v>476</v>
      </c>
      <c r="V44" s="92" t="str">
        <f t="shared" si="10"/>
        <v>VAL</v>
      </c>
      <c r="W44" s="292" t="s">
        <v>476</v>
      </c>
      <c r="X44" s="92" t="str">
        <f t="shared" si="11"/>
        <v>VAL</v>
      </c>
      <c r="Y44" s="292" t="s">
        <v>476</v>
      </c>
      <c r="Z44" s="92" t="str">
        <f t="shared" si="12"/>
        <v>VAL</v>
      </c>
      <c r="AA44" s="82" t="str">
        <f t="shared" si="20"/>
        <v>VALIDÉ</v>
      </c>
      <c r="AB44" s="292" t="s">
        <v>476</v>
      </c>
      <c r="AC44" s="92" t="str">
        <f t="shared" si="14"/>
        <v>VAL</v>
      </c>
      <c r="AD44" s="83" t="str">
        <f t="shared" si="15"/>
        <v>VALIDÉ</v>
      </c>
      <c r="AE44" s="294" t="s">
        <v>477</v>
      </c>
      <c r="AF44" s="84" t="s">
        <v>477</v>
      </c>
      <c r="AG44" s="87">
        <f t="shared" si="16"/>
        <v>611</v>
      </c>
      <c r="AH44" s="343" t="s">
        <v>477</v>
      </c>
      <c r="AI44" s="84" t="s">
        <v>477</v>
      </c>
      <c r="AJ44" s="88">
        <f t="shared" si="17"/>
        <v>599</v>
      </c>
      <c r="AK44" s="136" t="s">
        <v>477</v>
      </c>
    </row>
    <row r="45" spans="1:37" s="96" customFormat="1" ht="16.5" customHeight="1" thickBot="1" x14ac:dyDescent="0.3">
      <c r="A45" s="110" t="s">
        <v>53</v>
      </c>
      <c r="B45" s="267">
        <v>22001511</v>
      </c>
      <c r="C45" s="266" t="s">
        <v>328</v>
      </c>
      <c r="D45" s="266" t="s">
        <v>74</v>
      </c>
      <c r="E45" s="292" t="s">
        <v>476</v>
      </c>
      <c r="F45" s="91" t="str">
        <f t="shared" si="0"/>
        <v>VAL</v>
      </c>
      <c r="G45" s="92" t="str">
        <f t="shared" si="1"/>
        <v>VAL</v>
      </c>
      <c r="H45" s="82" t="str">
        <f t="shared" si="2"/>
        <v>VALIDÉ</v>
      </c>
      <c r="I45" s="292" t="s">
        <v>476</v>
      </c>
      <c r="J45" s="92" t="str">
        <f t="shared" si="3"/>
        <v>VAL</v>
      </c>
      <c r="K45" s="292" t="s">
        <v>476</v>
      </c>
      <c r="L45" s="92" t="str">
        <f t="shared" si="4"/>
        <v>VAL</v>
      </c>
      <c r="M45" s="82" t="str">
        <f t="shared" si="19"/>
        <v>VALIDÉ</v>
      </c>
      <c r="N45" s="292" t="s">
        <v>476</v>
      </c>
      <c r="O45" s="296" t="s">
        <v>476</v>
      </c>
      <c r="P45" s="93">
        <f t="shared" si="6"/>
        <v>0</v>
      </c>
      <c r="Q45" s="92" t="str">
        <f t="shared" si="7"/>
        <v>VAL</v>
      </c>
      <c r="R45" s="292" t="s">
        <v>476</v>
      </c>
      <c r="S45" s="92" t="str">
        <f t="shared" si="8"/>
        <v>VAL</v>
      </c>
      <c r="T45" s="82" t="str">
        <f t="shared" si="9"/>
        <v>VALIDÉ</v>
      </c>
      <c r="U45" s="292" t="s">
        <v>476</v>
      </c>
      <c r="V45" s="92" t="str">
        <f t="shared" si="10"/>
        <v>VAL</v>
      </c>
      <c r="W45" s="292" t="s">
        <v>476</v>
      </c>
      <c r="X45" s="92" t="str">
        <f t="shared" si="11"/>
        <v>VAL</v>
      </c>
      <c r="Y45" s="292" t="s">
        <v>476</v>
      </c>
      <c r="Z45" s="92" t="str">
        <f t="shared" si="12"/>
        <v>VAL</v>
      </c>
      <c r="AA45" s="82" t="str">
        <f t="shared" si="20"/>
        <v>VALIDÉ</v>
      </c>
      <c r="AB45" s="292" t="s">
        <v>476</v>
      </c>
      <c r="AC45" s="92" t="str">
        <f t="shared" si="14"/>
        <v>VAL</v>
      </c>
      <c r="AD45" s="83" t="str">
        <f t="shared" si="15"/>
        <v>VALIDÉ</v>
      </c>
      <c r="AE45" s="294">
        <v>11.9</v>
      </c>
      <c r="AF45" s="84">
        <v>11.9</v>
      </c>
      <c r="AG45" s="87">
        <f t="shared" si="16"/>
        <v>206</v>
      </c>
      <c r="AH45" s="75">
        <f>IFERROR(VLOOKUP(B45,'Notes écrit'!$A$3:$C$734,3,FALSE),"ABI")</f>
        <v>8.4440000000000008</v>
      </c>
      <c r="AI45" s="84">
        <v>8.4440000000000008</v>
      </c>
      <c r="AJ45" s="88">
        <f t="shared" si="17"/>
        <v>274</v>
      </c>
      <c r="AK45" s="136">
        <f t="shared" ref="AK45:AK50" si="22">IF(AH45="ABI","DEF",IF(AE45="DSP",AH45,AVERAGE(AE45,AH45)))</f>
        <v>10.172000000000001</v>
      </c>
    </row>
    <row r="46" spans="1:37" s="96" customFormat="1" ht="16.5" customHeight="1" thickBot="1" x14ac:dyDescent="0.3">
      <c r="A46" s="110" t="s">
        <v>216</v>
      </c>
      <c r="B46" s="267">
        <v>22001626</v>
      </c>
      <c r="C46" s="266" t="s">
        <v>653</v>
      </c>
      <c r="D46" s="266" t="s">
        <v>108</v>
      </c>
      <c r="E46" s="292">
        <f>VLOOKUP(B46,[2]END!$B$3:$G$734,6,FALSE)</f>
        <v>22</v>
      </c>
      <c r="F46" s="91">
        <f t="shared" si="0"/>
        <v>20.5</v>
      </c>
      <c r="G46" s="92">
        <f t="shared" si="1"/>
        <v>19</v>
      </c>
      <c r="H46" s="82">
        <f t="shared" si="2"/>
        <v>19</v>
      </c>
      <c r="I46" s="292">
        <f>VLOOKUP(B46,[2]VIT!$B$3:$F$734,5,FALSE)</f>
        <v>3.13</v>
      </c>
      <c r="J46" s="92">
        <f t="shared" si="3"/>
        <v>18</v>
      </c>
      <c r="K46" s="292">
        <f>VLOOKUP(B46,[2]VIT!$B$3:$G$734,6,FALSE)</f>
        <v>6.57</v>
      </c>
      <c r="L46" s="92">
        <f t="shared" si="4"/>
        <v>13</v>
      </c>
      <c r="M46" s="82">
        <f t="shared" si="19"/>
        <v>15.5</v>
      </c>
      <c r="N46" s="258">
        <f>VLOOKUP(B46,[2]DVC!$B$3:$G$734,6,FALSE)</f>
        <v>78.5</v>
      </c>
      <c r="O46" s="297">
        <f>VLOOKUP(B46,'[2]Taille-Poids'!$B$3:$G$734,6,FALSE)</f>
        <v>62</v>
      </c>
      <c r="P46" s="93">
        <f t="shared" si="6"/>
        <v>1.2661290322580645</v>
      </c>
      <c r="Q46" s="92">
        <f t="shared" si="7"/>
        <v>6.5</v>
      </c>
      <c r="R46" s="258">
        <f>VLOOKUP(B46,[2]DV!$B$3:$H$735,7,FALSE)</f>
        <v>50.4</v>
      </c>
      <c r="S46" s="92">
        <f t="shared" si="8"/>
        <v>5.5</v>
      </c>
      <c r="T46" s="82">
        <f t="shared" si="9"/>
        <v>12</v>
      </c>
      <c r="U46" s="259">
        <f>VLOOKUP(B46,[2]COORD!$B$3:$I$734,8,FALSE)</f>
        <v>39</v>
      </c>
      <c r="V46" s="92">
        <f t="shared" si="10"/>
        <v>0.25</v>
      </c>
      <c r="W46" s="292">
        <f>VLOOKUP(B46,[2]SOUP!$B$3:$F$734,5,FALSE)</f>
        <v>0</v>
      </c>
      <c r="X46" s="92">
        <f t="shared" si="11"/>
        <v>2.5</v>
      </c>
      <c r="Y46" s="292">
        <f>VLOOKUP(B46,[2]EQU!$B$3:$F$734,5,FALSE)</f>
        <v>1</v>
      </c>
      <c r="Z46" s="92">
        <f t="shared" si="12"/>
        <v>4.5</v>
      </c>
      <c r="AA46" s="82">
        <f t="shared" si="20"/>
        <v>7.25</v>
      </c>
      <c r="AB46" s="260">
        <v>32.25</v>
      </c>
      <c r="AC46" s="92">
        <f t="shared" si="14"/>
        <v>15</v>
      </c>
      <c r="AD46" s="83">
        <f t="shared" si="15"/>
        <v>15</v>
      </c>
      <c r="AE46" s="294">
        <f>IF(AND(H46="DSP",M46="DSP",T46="DSP",AA46="DSP",AD46="DSP"),"DSP",IF(AND(H46="DSP",M46="DSP",T46="DSP",AA46="DSP"),AD46,IF(AND(H46="DSP",M46="DSP",T46="DSP",AD46="DSP"),AA46,IF(AND(H46="DSP",M46="DSP",AA46="DSP",AD46="DSP"),T46,IF(AND(H46="DSP",T46="DSP",AA46="DSP",AD46="DSP"),M46,IF(AND(M46="DSP",T46="DSP",AA46="DSP",AD46="DSP"),H46,IF(AND(T46="DSP",AA46="DSP",AD46="DSP"),(H46+M46)/2,IF(AND(M46="DSP",AA46="DSP",AD46="DSP"),(H46+T46)/2,IF(AND(H46="DSP",AA46="DSP",AD46="DSP"),(M46+T46)/2,IF(AND(M46="DSP",T46="DSP",AD46="DSP"),(H46+AA46)/2,IF(AND(H46="DSP",T46="DSP",AD46="DSP"),(M46+AA46)/2,IF(AND(H46="DSP",M46="DSP",AD46="DSP"),(T46+AA46)/2,IF(AND(M46="DSP",T46="DSP",AA46="DSP"),(H46+AD46)/2,IF(AND(H46="DSP",T46="DSP",AA46="DSP"),(M46+AD46)/2,IF(AND(H46="DSP",M46="DSP",AA46="DSP"),(T46+AD46)/2,IF(AND(H46="DSP",M46="DSP",T46="DSP"),(AA46+AD46)/2,IF(AND(H46="DSP",M46="DSP"),(T46+AA46+AD46)/3,IF(AND(H46="DSP",T46="DSP"),(M46+AA46+AD46)/3,IF(AND(M46="DSP",T46="DSP"),(H46+AA46+AD46)/3,IF(AND(H46="DSP",AA46="DSP"),(M46+T46+AD46)/3,IF(AND(M46="DSP",AA46="DSP"),(H46+T46+AD46)/3,IF(AND(T46="DSP",AA46="DSP"),(H46+M46+AD46)/3,IF(AND(H46="DSP",AD46="DSP"),(M46+T46+AA46)/3,IF(AND(M46="DSP",AD46="DSP"),(H46+T46+AA46)/3,IF(AND(T46="DSP",AD46="DSP"),(H46+M46+AA46)/3,IF(AND(AA46="DSP",AD46="DSP"),(H46+M46+T46)/3,IF(H46="DSP",(M46+T46+AA46+AD46)/4,IF(M46="DSP",(H46+T46+AA46+AD46)/4,IF(T46="DSP",(H46+M46+AA46+AD46)/4,IF(AA46="DSP",(H46+M46+T46+AD46)/4,IF(AD46="DSP",(H46+M46+T46+AA46)/4,SUM(H46+M46+T46+AA46+AD46)/5)))))))))))))))))))))))))))))))</f>
        <v>13.75</v>
      </c>
      <c r="AF46" s="84">
        <v>13.75</v>
      </c>
      <c r="AG46" s="87">
        <f t="shared" si="16"/>
        <v>36</v>
      </c>
      <c r="AH46" s="75">
        <v>9.3330000000000002</v>
      </c>
      <c r="AI46" s="84">
        <v>9.3330000000000002</v>
      </c>
      <c r="AJ46" s="88">
        <f t="shared" si="17"/>
        <v>194</v>
      </c>
      <c r="AK46" s="136">
        <f t="shared" si="22"/>
        <v>11.541499999999999</v>
      </c>
    </row>
    <row r="47" spans="1:37" s="96" customFormat="1" ht="16.5" customHeight="1" thickBot="1" x14ac:dyDescent="0.3">
      <c r="A47" s="110" t="s">
        <v>216</v>
      </c>
      <c r="B47" s="267">
        <v>22001627</v>
      </c>
      <c r="C47" s="266" t="s">
        <v>333</v>
      </c>
      <c r="D47" s="266" t="s">
        <v>334</v>
      </c>
      <c r="E47" s="292">
        <f>VLOOKUP(B47,[2]END!$B$3:$G$734,6,FALSE)</f>
        <v>13</v>
      </c>
      <c r="F47" s="91">
        <f t="shared" si="0"/>
        <v>16</v>
      </c>
      <c r="G47" s="92">
        <f t="shared" si="1"/>
        <v>10</v>
      </c>
      <c r="H47" s="82">
        <f t="shared" si="2"/>
        <v>10</v>
      </c>
      <c r="I47" s="292">
        <f>VLOOKUP(B47,[2]VIT!$B$3:$F$734,5,FALSE)</f>
        <v>3.08</v>
      </c>
      <c r="J47" s="92">
        <f t="shared" si="3"/>
        <v>19</v>
      </c>
      <c r="K47" s="292">
        <f>VLOOKUP(B47,[2]VIT!$B$3:$G$734,6,FALSE)</f>
        <v>6.56</v>
      </c>
      <c r="L47" s="92">
        <f t="shared" si="4"/>
        <v>13</v>
      </c>
      <c r="M47" s="82">
        <f t="shared" si="19"/>
        <v>16</v>
      </c>
      <c r="N47" s="258">
        <f>VLOOKUP(B47,[2]DVC!$B$3:$G$734,6,FALSE)</f>
        <v>50</v>
      </c>
      <c r="O47" s="297">
        <f>VLOOKUP(B47,'[2]Taille-Poids'!$B$3:$G$734,6,FALSE)</f>
        <v>60</v>
      </c>
      <c r="P47" s="93">
        <f t="shared" si="6"/>
        <v>0.83333333333333337</v>
      </c>
      <c r="Q47" s="92">
        <f t="shared" si="7"/>
        <v>4.5</v>
      </c>
      <c r="R47" s="258">
        <f>VLOOKUP(B47,[2]DV!$B$3:$H$735,7,FALSE)</f>
        <v>50.1</v>
      </c>
      <c r="S47" s="92">
        <f t="shared" si="8"/>
        <v>5.5</v>
      </c>
      <c r="T47" s="82">
        <f t="shared" si="9"/>
        <v>10</v>
      </c>
      <c r="U47" s="259">
        <f>VLOOKUP(B47,[2]COORD!$B$3:$I$734,8,FALSE)</f>
        <v>23.8</v>
      </c>
      <c r="V47" s="92">
        <f t="shared" si="10"/>
        <v>6</v>
      </c>
      <c r="W47" s="292">
        <f>VLOOKUP(B47,[2]SOUP!$B$3:$F$734,5,FALSE)</f>
        <v>-12</v>
      </c>
      <c r="X47" s="92">
        <f t="shared" si="11"/>
        <v>0.5</v>
      </c>
      <c r="Y47" s="292">
        <f>VLOOKUP(B47,[2]EQU!$B$3:$F$734,5,FALSE)</f>
        <v>7</v>
      </c>
      <c r="Z47" s="92">
        <f t="shared" si="12"/>
        <v>1.5</v>
      </c>
      <c r="AA47" s="82">
        <f t="shared" si="20"/>
        <v>8</v>
      </c>
      <c r="AB47" s="260">
        <f>VLOOKUP(B47,[2]Natation!$A$2:$E$610,5,FALSE)</f>
        <v>49.23</v>
      </c>
      <c r="AC47" s="92">
        <f t="shared" si="14"/>
        <v>6</v>
      </c>
      <c r="AD47" s="83">
        <f t="shared" si="15"/>
        <v>6</v>
      </c>
      <c r="AE47" s="294">
        <f>IF(AND(H47="DSP",M47="DSP",T47="DSP",AA47="DSP",AD47="DSP"),"DSP",IF(AND(H47="DSP",M47="DSP",T47="DSP",AA47="DSP"),AD47,IF(AND(H47="DSP",M47="DSP",T47="DSP",AD47="DSP"),AA47,IF(AND(H47="DSP",M47="DSP",AA47="DSP",AD47="DSP"),T47,IF(AND(H47="DSP",T47="DSP",AA47="DSP",AD47="DSP"),M47,IF(AND(M47="DSP",T47="DSP",AA47="DSP",AD47="DSP"),H47,IF(AND(T47="DSP",AA47="DSP",AD47="DSP"),(H47+M47)/2,IF(AND(M47="DSP",AA47="DSP",AD47="DSP"),(H47+T47)/2,IF(AND(H47="DSP",AA47="DSP",AD47="DSP"),(M47+T47)/2,IF(AND(M47="DSP",T47="DSP",AD47="DSP"),(H47+AA47)/2,IF(AND(H47="DSP",T47="DSP",AD47="DSP"),(M47+AA47)/2,IF(AND(H47="DSP",M47="DSP",AD47="DSP"),(T47+AA47)/2,IF(AND(M47="DSP",T47="DSP",AA47="DSP"),(H47+AD47)/2,IF(AND(H47="DSP",T47="DSP",AA47="DSP"),(M47+AD47)/2,IF(AND(H47="DSP",M47="DSP",AA47="DSP"),(T47+AD47)/2,IF(AND(H47="DSP",M47="DSP",T47="DSP"),(AA47+AD47)/2,IF(AND(H47="DSP",M47="DSP"),(T47+AA47+AD47)/3,IF(AND(H47="DSP",T47="DSP"),(M47+AA47+AD47)/3,IF(AND(M47="DSP",T47="DSP"),(H47+AA47+AD47)/3,IF(AND(H47="DSP",AA47="DSP"),(M47+T47+AD47)/3,IF(AND(M47="DSP",AA47="DSP"),(H47+T47+AD47)/3,IF(AND(T47="DSP",AA47="DSP"),(H47+M47+AD47)/3,IF(AND(H47="DSP",AD47="DSP"),(M47+T47+AA47)/3,IF(AND(M47="DSP",AD47="DSP"),(H47+T47+AA47)/3,IF(AND(T47="DSP",AD47="DSP"),(H47+M47+AA47)/3,IF(AND(AA47="DSP",AD47="DSP"),(H47+M47+T47)/3,IF(H47="DSP",(M47+T47+AA47+AD47)/4,IF(M47="DSP",(H47+T47+AA47+AD47)/4,IF(T47="DSP",(H47+M47+AA47+AD47)/4,IF(AA47="DSP",(H47+M47+T47+AD47)/4,IF(AD47="DSP",(H47+M47+T47+AA47)/4,SUM(H47+M47+T47+AA47+AD47)/5)))))))))))))))))))))))))))))))</f>
        <v>10</v>
      </c>
      <c r="AF47" s="84">
        <v>10</v>
      </c>
      <c r="AG47" s="87">
        <f t="shared" si="16"/>
        <v>433</v>
      </c>
      <c r="AH47" s="344">
        <f>IFERROR(VLOOKUP(B47,'Notes écrit'!$A$3:$C$734,3,FALSE),"ABI")</f>
        <v>8.4440000000000008</v>
      </c>
      <c r="AI47" s="84">
        <v>8.4440000000000008</v>
      </c>
      <c r="AJ47" s="88">
        <f t="shared" si="17"/>
        <v>274</v>
      </c>
      <c r="AK47" s="136">
        <f t="shared" si="22"/>
        <v>9.2220000000000013</v>
      </c>
    </row>
    <row r="48" spans="1:37" s="96" customFormat="1" ht="16.5" customHeight="1" thickBot="1" x14ac:dyDescent="0.3">
      <c r="A48" s="110" t="s">
        <v>216</v>
      </c>
      <c r="B48" s="267">
        <v>22001847</v>
      </c>
      <c r="C48" s="266" t="s">
        <v>313</v>
      </c>
      <c r="D48" s="266" t="s">
        <v>314</v>
      </c>
      <c r="E48" s="292">
        <f>VLOOKUP(B48,[2]END!$B$3:$G$734,6,FALSE)</f>
        <v>15</v>
      </c>
      <c r="F48" s="91">
        <f t="shared" si="0"/>
        <v>17</v>
      </c>
      <c r="G48" s="92">
        <f t="shared" si="1"/>
        <v>12</v>
      </c>
      <c r="H48" s="82">
        <f t="shared" si="2"/>
        <v>12</v>
      </c>
      <c r="I48" s="292">
        <f>VLOOKUP(B48,[2]VIT!$B$3:$F$734,5,FALSE)</f>
        <v>3.04</v>
      </c>
      <c r="J48" s="92">
        <f t="shared" si="3"/>
        <v>20</v>
      </c>
      <c r="K48" s="292">
        <f>VLOOKUP(B48,[2]VIT!$B$3:$G$734,6,FALSE)</f>
        <v>6.55</v>
      </c>
      <c r="L48" s="92">
        <f t="shared" si="4"/>
        <v>13</v>
      </c>
      <c r="M48" s="82">
        <f t="shared" si="19"/>
        <v>16.5</v>
      </c>
      <c r="N48" s="258">
        <f>VLOOKUP(B48,[2]DVC!$B$3:$G$734,6,FALSE)</f>
        <v>57</v>
      </c>
      <c r="O48" s="297">
        <f>VLOOKUP(B48,'[2]Taille-Poids'!$B$3:$G$734,6,FALSE)</f>
        <v>75</v>
      </c>
      <c r="P48" s="93">
        <f t="shared" si="6"/>
        <v>0.76</v>
      </c>
      <c r="Q48" s="92">
        <f t="shared" si="7"/>
        <v>4</v>
      </c>
      <c r="R48" s="258">
        <f>VLOOKUP(B48,[2]DV!$B$3:$H$735,7,FALSE)</f>
        <v>43.1</v>
      </c>
      <c r="S48" s="92">
        <f t="shared" si="8"/>
        <v>4</v>
      </c>
      <c r="T48" s="82">
        <f t="shared" si="9"/>
        <v>8</v>
      </c>
      <c r="U48" s="259">
        <f>VLOOKUP(B48,[2]COORD!$B$3:$I$734,8,FALSE)</f>
        <v>26.1</v>
      </c>
      <c r="V48" s="92">
        <f t="shared" si="10"/>
        <v>4.75</v>
      </c>
      <c r="W48" s="292">
        <f>VLOOKUP(B48,[2]SOUP!$B$3:$F$734,5,FALSE)</f>
        <v>-19</v>
      </c>
      <c r="X48" s="92">
        <f t="shared" si="11"/>
        <v>0</v>
      </c>
      <c r="Y48" s="292">
        <f>VLOOKUP(B48,[2]EQU!$B$3:$F$734,5,FALSE)</f>
        <v>5</v>
      </c>
      <c r="Z48" s="92">
        <f t="shared" si="12"/>
        <v>2.5</v>
      </c>
      <c r="AA48" s="82">
        <f t="shared" si="20"/>
        <v>7.25</v>
      </c>
      <c r="AB48" s="260">
        <f>VLOOKUP(B48,[2]Natation!$A$2:$E$610,5,FALSE)</f>
        <v>43.5</v>
      </c>
      <c r="AC48" s="92">
        <f t="shared" si="14"/>
        <v>8</v>
      </c>
      <c r="AD48" s="83">
        <f t="shared" si="15"/>
        <v>8</v>
      </c>
      <c r="AE48" s="294">
        <f>IF(AND(H48="DSP",M48="DSP",T48="DSP",AA48="DSP",AD48="DSP"),"DSP",IF(AND(H48="DSP",M48="DSP",T48="DSP",AA48="DSP"),AD48,IF(AND(H48="DSP",M48="DSP",T48="DSP",AD48="DSP"),AA48,IF(AND(H48="DSP",M48="DSP",AA48="DSP",AD48="DSP"),T48,IF(AND(H48="DSP",T48="DSP",AA48="DSP",AD48="DSP"),M48,IF(AND(M48="DSP",T48="DSP",AA48="DSP",AD48="DSP"),H48,IF(AND(T48="DSP",AA48="DSP",AD48="DSP"),(H48+M48)/2,IF(AND(M48="DSP",AA48="DSP",AD48="DSP"),(H48+T48)/2,IF(AND(H48="DSP",AA48="DSP",AD48="DSP"),(M48+T48)/2,IF(AND(M48="DSP",T48="DSP",AD48="DSP"),(H48+AA48)/2,IF(AND(H48="DSP",T48="DSP",AD48="DSP"),(M48+AA48)/2,IF(AND(H48="DSP",M48="DSP",AD48="DSP"),(T48+AA48)/2,IF(AND(M48="DSP",T48="DSP",AA48="DSP"),(H48+AD48)/2,IF(AND(H48="DSP",T48="DSP",AA48="DSP"),(M48+AD48)/2,IF(AND(H48="DSP",M48="DSP",AA48="DSP"),(T48+AD48)/2,IF(AND(H48="DSP",M48="DSP",T48="DSP"),(AA48+AD48)/2,IF(AND(H48="DSP",M48="DSP"),(T48+AA48+AD48)/3,IF(AND(H48="DSP",T48="DSP"),(M48+AA48+AD48)/3,IF(AND(M48="DSP",T48="DSP"),(H48+AA48+AD48)/3,IF(AND(H48="DSP",AA48="DSP"),(M48+T48+AD48)/3,IF(AND(M48="DSP",AA48="DSP"),(H48+T48+AD48)/3,IF(AND(T48="DSP",AA48="DSP"),(H48+M48+AD48)/3,IF(AND(H48="DSP",AD48="DSP"),(M48+T48+AA48)/3,IF(AND(M48="DSP",AD48="DSP"),(H48+T48+AA48)/3,IF(AND(T48="DSP",AD48="DSP"),(H48+M48+AA48)/3,IF(AND(AA48="DSP",AD48="DSP"),(H48+M48+T48)/3,IF(H48="DSP",(M48+T48+AA48+AD48)/4,IF(M48="DSP",(H48+T48+AA48+AD48)/4,IF(T48="DSP",(H48+M48+AA48+AD48)/4,IF(AA48="DSP",(H48+M48+T48+AD48)/4,IF(AD48="DSP",(H48+M48+T48+AA48)/4,SUM(H48+M48+T48+AA48+AD48)/5)))))))))))))))))))))))))))))))</f>
        <v>10.35</v>
      </c>
      <c r="AF48" s="84">
        <v>10.35</v>
      </c>
      <c r="AG48" s="87">
        <f t="shared" si="16"/>
        <v>396</v>
      </c>
      <c r="AH48" s="75">
        <f>IFERROR(VLOOKUP(B48,'Notes écrit'!$A$3:$C$734,3,FALSE),"ABI")</f>
        <v>7.1109999999999998</v>
      </c>
      <c r="AI48" s="84">
        <v>7.1109999999999998</v>
      </c>
      <c r="AJ48" s="88">
        <f t="shared" si="17"/>
        <v>430</v>
      </c>
      <c r="AK48" s="136">
        <f t="shared" si="22"/>
        <v>8.7304999999999993</v>
      </c>
    </row>
    <row r="49" spans="1:37" s="96" customFormat="1" ht="16.5" customHeight="1" thickBot="1" x14ac:dyDescent="0.3">
      <c r="A49" s="110" t="s">
        <v>53</v>
      </c>
      <c r="B49" s="267">
        <v>22001914</v>
      </c>
      <c r="C49" s="266" t="s">
        <v>279</v>
      </c>
      <c r="D49" s="266" t="s">
        <v>83</v>
      </c>
      <c r="E49" s="293" t="s">
        <v>215</v>
      </c>
      <c r="F49" s="91" t="str">
        <f t="shared" si="0"/>
        <v>DSP</v>
      </c>
      <c r="G49" s="92" t="str">
        <f t="shared" si="1"/>
        <v>DSP</v>
      </c>
      <c r="H49" s="82" t="str">
        <f t="shared" si="2"/>
        <v>DSP</v>
      </c>
      <c r="I49" s="293" t="s">
        <v>215</v>
      </c>
      <c r="J49" s="92" t="str">
        <f t="shared" si="3"/>
        <v>DSP</v>
      </c>
      <c r="K49" s="293" t="s">
        <v>215</v>
      </c>
      <c r="L49" s="92" t="str">
        <f t="shared" si="4"/>
        <v>DSP</v>
      </c>
      <c r="M49" s="82" t="str">
        <f t="shared" si="19"/>
        <v>DSP</v>
      </c>
      <c r="N49" s="293" t="s">
        <v>215</v>
      </c>
      <c r="O49" s="299" t="s">
        <v>215</v>
      </c>
      <c r="P49" s="93">
        <f t="shared" si="6"/>
        <v>0</v>
      </c>
      <c r="Q49" s="92" t="str">
        <f t="shared" si="7"/>
        <v>DSP</v>
      </c>
      <c r="R49" s="293" t="s">
        <v>215</v>
      </c>
      <c r="S49" s="92" t="str">
        <f t="shared" si="8"/>
        <v>DSP</v>
      </c>
      <c r="T49" s="82" t="str">
        <f t="shared" si="9"/>
        <v>DSP</v>
      </c>
      <c r="U49" s="293" t="s">
        <v>215</v>
      </c>
      <c r="V49" s="92" t="str">
        <f t="shared" si="10"/>
        <v>DSP</v>
      </c>
      <c r="W49" s="293" t="s">
        <v>215</v>
      </c>
      <c r="X49" s="92" t="str">
        <f t="shared" si="11"/>
        <v>DSP</v>
      </c>
      <c r="Y49" s="293" t="s">
        <v>215</v>
      </c>
      <c r="Z49" s="92" t="str">
        <f t="shared" si="12"/>
        <v>DSP</v>
      </c>
      <c r="AA49" s="82" t="str">
        <f t="shared" si="20"/>
        <v>DSP</v>
      </c>
      <c r="AB49" s="293" t="s">
        <v>215</v>
      </c>
      <c r="AC49" s="92" t="str">
        <f t="shared" si="14"/>
        <v>DSP</v>
      </c>
      <c r="AD49" s="83" t="str">
        <f t="shared" si="15"/>
        <v>DSP</v>
      </c>
      <c r="AE49" s="294" t="str">
        <f>IF(AND(H49="DSP",M49="DSP",T49="DSP",AA49="DSP",AD49="DSP"),"DSP",IF(AND(H49="DSP",M49="DSP",T49="DSP",AA49="DSP"),AD49,IF(AND(H49="DSP",M49="DSP",T49="DSP",AD49="DSP"),AA49,IF(AND(H49="DSP",M49="DSP",AA49="DSP",AD49="DSP"),T49,IF(AND(H49="DSP",T49="DSP",AA49="DSP",AD49="DSP"),M49,IF(AND(M49="DSP",T49="DSP",AA49="DSP",AD49="DSP"),H49,IF(AND(T49="DSP",AA49="DSP",AD49="DSP"),(H49+M49)/2,IF(AND(M49="DSP",AA49="DSP",AD49="DSP"),(H49+T49)/2,IF(AND(H49="DSP",AA49="DSP",AD49="DSP"),(M49+T49)/2,IF(AND(M49="DSP",T49="DSP",AD49="DSP"),(H49+AA49)/2,IF(AND(H49="DSP",T49="DSP",AD49="DSP"),(M49+AA49)/2,IF(AND(H49="DSP",M49="DSP",AD49="DSP"),(T49+AA49)/2,IF(AND(M49="DSP",T49="DSP",AA49="DSP"),(H49+AD49)/2,IF(AND(H49="DSP",T49="DSP",AA49="DSP"),(M49+AD49)/2,IF(AND(H49="DSP",M49="DSP",AA49="DSP"),(T49+AD49)/2,IF(AND(H49="DSP",M49="DSP",T49="DSP"),(AA49+AD49)/2,IF(AND(H49="DSP",M49="DSP"),(T49+AA49+AD49)/3,IF(AND(H49="DSP",T49="DSP"),(M49+AA49+AD49)/3,IF(AND(M49="DSP",T49="DSP"),(H49+AA49+AD49)/3,IF(AND(H49="DSP",AA49="DSP"),(M49+T49+AD49)/3,IF(AND(M49="DSP",AA49="DSP"),(H49+T49+AD49)/3,IF(AND(T49="DSP",AA49="DSP"),(H49+M49+AD49)/3,IF(AND(H49="DSP",AD49="DSP"),(M49+T49+AA49)/3,IF(AND(M49="DSP",AD49="DSP"),(H49+T49+AA49)/3,IF(AND(T49="DSP",AD49="DSP"),(H49+M49+AA49)/3,IF(AND(AA49="DSP",AD49="DSP"),(H49+M49+T49)/3,IF(H49="DSP",(M49+T49+AA49+AD49)/4,IF(M49="DSP",(H49+T49+AA49+AD49)/4,IF(T49="DSP",(H49+M49+AA49+AD49)/4,IF(AA49="DSP",(H49+M49+T49+AD49)/4,IF(AD49="DSP",(H49+M49+T49+AA49)/4,SUM(H49+M49+T49+AA49+AD49)/5)))))))))))))))))))))))))))))))</f>
        <v>DSP</v>
      </c>
      <c r="AF49" s="84" t="s">
        <v>215</v>
      </c>
      <c r="AG49" s="87">
        <f t="shared" si="16"/>
        <v>611</v>
      </c>
      <c r="AH49" s="75">
        <f>IFERROR(VLOOKUP(B49,'Notes écrit'!$A$3:$C$734,3,FALSE),"ABI")</f>
        <v>11.555999999999999</v>
      </c>
      <c r="AI49" s="84">
        <v>11.555999999999999</v>
      </c>
      <c r="AJ49" s="88">
        <f t="shared" si="17"/>
        <v>45</v>
      </c>
      <c r="AK49" s="136">
        <f t="shared" si="22"/>
        <v>11.555999999999999</v>
      </c>
    </row>
    <row r="50" spans="1:37" s="96" customFormat="1" ht="16.5" customHeight="1" thickBot="1" x14ac:dyDescent="0.3">
      <c r="A50" s="110" t="s">
        <v>216</v>
      </c>
      <c r="B50" s="267">
        <v>22001927</v>
      </c>
      <c r="C50" s="266" t="s">
        <v>339</v>
      </c>
      <c r="D50" s="266" t="s">
        <v>97</v>
      </c>
      <c r="E50" s="292" t="s">
        <v>476</v>
      </c>
      <c r="F50" s="91" t="str">
        <f t="shared" si="0"/>
        <v>VAL</v>
      </c>
      <c r="G50" s="92" t="str">
        <f t="shared" si="1"/>
        <v>VAL</v>
      </c>
      <c r="H50" s="82" t="str">
        <f t="shared" si="2"/>
        <v>VALIDÉ</v>
      </c>
      <c r="I50" s="292" t="s">
        <v>476</v>
      </c>
      <c r="J50" s="92" t="str">
        <f t="shared" si="3"/>
        <v>VAL</v>
      </c>
      <c r="K50" s="292" t="s">
        <v>476</v>
      </c>
      <c r="L50" s="92" t="str">
        <f t="shared" si="4"/>
        <v>VAL</v>
      </c>
      <c r="M50" s="82" t="str">
        <f t="shared" si="19"/>
        <v>VALIDÉ</v>
      </c>
      <c r="N50" s="292" t="s">
        <v>476</v>
      </c>
      <c r="O50" s="296" t="s">
        <v>476</v>
      </c>
      <c r="P50" s="93">
        <f t="shared" si="6"/>
        <v>0</v>
      </c>
      <c r="Q50" s="92" t="str">
        <f t="shared" si="7"/>
        <v>VAL</v>
      </c>
      <c r="R50" s="292" t="s">
        <v>476</v>
      </c>
      <c r="S50" s="92" t="str">
        <f t="shared" si="8"/>
        <v>VAL</v>
      </c>
      <c r="T50" s="82" t="str">
        <f t="shared" si="9"/>
        <v>VALIDÉ</v>
      </c>
      <c r="U50" s="292" t="s">
        <v>476</v>
      </c>
      <c r="V50" s="92" t="str">
        <f t="shared" si="10"/>
        <v>VAL</v>
      </c>
      <c r="W50" s="292" t="s">
        <v>476</v>
      </c>
      <c r="X50" s="92" t="str">
        <f t="shared" si="11"/>
        <v>VAL</v>
      </c>
      <c r="Y50" s="292" t="s">
        <v>476</v>
      </c>
      <c r="Z50" s="92" t="str">
        <f t="shared" si="12"/>
        <v>VAL</v>
      </c>
      <c r="AA50" s="82" t="str">
        <f t="shared" si="20"/>
        <v>VALIDÉ</v>
      </c>
      <c r="AB50" s="292" t="s">
        <v>476</v>
      </c>
      <c r="AC50" s="92" t="str">
        <f t="shared" si="14"/>
        <v>VAL</v>
      </c>
      <c r="AD50" s="83" t="str">
        <f t="shared" si="15"/>
        <v>VALIDÉ</v>
      </c>
      <c r="AE50" s="294">
        <v>11.05</v>
      </c>
      <c r="AF50" s="84">
        <v>11.05</v>
      </c>
      <c r="AG50" s="87">
        <f t="shared" si="16"/>
        <v>312</v>
      </c>
      <c r="AH50" s="75">
        <f>IFERROR(VLOOKUP(B50,'Notes écrit'!$A$3:$C$734,3,FALSE),"ABI")</f>
        <v>7.556</v>
      </c>
      <c r="AI50" s="84">
        <v>7.556</v>
      </c>
      <c r="AJ50" s="88">
        <f t="shared" si="17"/>
        <v>384</v>
      </c>
      <c r="AK50" s="136">
        <f t="shared" si="22"/>
        <v>9.3030000000000008</v>
      </c>
    </row>
    <row r="51" spans="1:37" s="96" customFormat="1" ht="16.5" customHeight="1" thickBot="1" x14ac:dyDescent="0.3">
      <c r="A51" s="110" t="s">
        <v>216</v>
      </c>
      <c r="B51" s="267">
        <v>22002112</v>
      </c>
      <c r="C51" s="266" t="s">
        <v>341</v>
      </c>
      <c r="D51" s="266" t="s">
        <v>342</v>
      </c>
      <c r="E51" s="292" t="s">
        <v>476</v>
      </c>
      <c r="F51" s="91" t="str">
        <f t="shared" si="0"/>
        <v>VAL</v>
      </c>
      <c r="G51" s="92" t="str">
        <f t="shared" si="1"/>
        <v>VAL</v>
      </c>
      <c r="H51" s="82" t="str">
        <f t="shared" si="2"/>
        <v>VALIDÉ</v>
      </c>
      <c r="I51" s="292" t="s">
        <v>476</v>
      </c>
      <c r="J51" s="92" t="str">
        <f t="shared" si="3"/>
        <v>VAL</v>
      </c>
      <c r="K51" s="292" t="s">
        <v>476</v>
      </c>
      <c r="L51" s="92" t="str">
        <f t="shared" si="4"/>
        <v>VAL</v>
      </c>
      <c r="M51" s="82" t="str">
        <f t="shared" si="19"/>
        <v>VALIDÉ</v>
      </c>
      <c r="N51" s="292" t="s">
        <v>476</v>
      </c>
      <c r="O51" s="296" t="s">
        <v>476</v>
      </c>
      <c r="P51" s="93">
        <f t="shared" si="6"/>
        <v>0</v>
      </c>
      <c r="Q51" s="92" t="str">
        <f t="shared" si="7"/>
        <v>VAL</v>
      </c>
      <c r="R51" s="292" t="s">
        <v>476</v>
      </c>
      <c r="S51" s="92" t="str">
        <f t="shared" si="8"/>
        <v>VAL</v>
      </c>
      <c r="T51" s="82" t="str">
        <f t="shared" si="9"/>
        <v>VALIDÉ</v>
      </c>
      <c r="U51" s="292" t="s">
        <v>476</v>
      </c>
      <c r="V51" s="92" t="str">
        <f t="shared" si="10"/>
        <v>VAL</v>
      </c>
      <c r="W51" s="292" t="s">
        <v>476</v>
      </c>
      <c r="X51" s="92" t="str">
        <f t="shared" si="11"/>
        <v>VAL</v>
      </c>
      <c r="Y51" s="292" t="s">
        <v>476</v>
      </c>
      <c r="Z51" s="92" t="str">
        <f t="shared" si="12"/>
        <v>VAL</v>
      </c>
      <c r="AA51" s="82" t="str">
        <f t="shared" si="20"/>
        <v>VALIDÉ</v>
      </c>
      <c r="AB51" s="292" t="s">
        <v>476</v>
      </c>
      <c r="AC51" s="92" t="str">
        <f t="shared" si="14"/>
        <v>VAL</v>
      </c>
      <c r="AD51" s="83" t="str">
        <f t="shared" si="15"/>
        <v>VALIDÉ</v>
      </c>
      <c r="AE51" s="294" t="s">
        <v>477</v>
      </c>
      <c r="AF51" s="84" t="s">
        <v>477</v>
      </c>
      <c r="AG51" s="87">
        <f t="shared" si="16"/>
        <v>611</v>
      </c>
      <c r="AH51" s="343" t="s">
        <v>477</v>
      </c>
      <c r="AI51" s="84" t="s">
        <v>477</v>
      </c>
      <c r="AJ51" s="88">
        <f t="shared" si="17"/>
        <v>599</v>
      </c>
      <c r="AK51" s="136" t="s">
        <v>477</v>
      </c>
    </row>
    <row r="52" spans="1:37" s="96" customFormat="1" ht="16.5" customHeight="1" thickBot="1" x14ac:dyDescent="0.3">
      <c r="A52" s="110" t="s">
        <v>216</v>
      </c>
      <c r="B52" s="267">
        <v>22002328</v>
      </c>
      <c r="C52" s="266" t="s">
        <v>1138</v>
      </c>
      <c r="D52" s="266" t="s">
        <v>109</v>
      </c>
      <c r="E52" s="292">
        <f>VLOOKUP(B52,[2]END!$B$3:$G$734,6,FALSE)</f>
        <v>20</v>
      </c>
      <c r="F52" s="91">
        <f t="shared" si="0"/>
        <v>19.5</v>
      </c>
      <c r="G52" s="92">
        <f t="shared" si="1"/>
        <v>17</v>
      </c>
      <c r="H52" s="82">
        <f t="shared" si="2"/>
        <v>17</v>
      </c>
      <c r="I52" s="292">
        <f>VLOOKUP(B52,[2]VIT!$B$3:$F$734,5,FALSE)</f>
        <v>3.2</v>
      </c>
      <c r="J52" s="92">
        <f t="shared" si="3"/>
        <v>17</v>
      </c>
      <c r="K52" s="292">
        <f>VLOOKUP(B52,[2]VIT!$B$3:$G$734,6,FALSE)</f>
        <v>6.71</v>
      </c>
      <c r="L52" s="92">
        <f t="shared" si="4"/>
        <v>12</v>
      </c>
      <c r="M52" s="82">
        <f t="shared" si="19"/>
        <v>14.5</v>
      </c>
      <c r="N52" s="258">
        <f>VLOOKUP(B52,[2]DVC!$B$3:$G$734,6,FALSE)</f>
        <v>67</v>
      </c>
      <c r="O52" s="297">
        <f>VLOOKUP(B52,'[2]Taille-Poids'!$B$3:$G$734,6,FALSE)</f>
        <v>72</v>
      </c>
      <c r="P52" s="93">
        <f t="shared" si="6"/>
        <v>0.93055555555555558</v>
      </c>
      <c r="Q52" s="92">
        <f t="shared" si="7"/>
        <v>5</v>
      </c>
      <c r="R52" s="258">
        <f>VLOOKUP(B52,[2]DV!$B$3:$H$735,7,FALSE)</f>
        <v>46.4</v>
      </c>
      <c r="S52" s="92">
        <f t="shared" si="8"/>
        <v>4.5</v>
      </c>
      <c r="T52" s="82">
        <f t="shared" si="9"/>
        <v>9.5</v>
      </c>
      <c r="U52" s="259">
        <f>VLOOKUP(B52,[2]COORD!$B$3:$I$734,8,FALSE)</f>
        <v>23.6</v>
      </c>
      <c r="V52" s="92">
        <f t="shared" si="10"/>
        <v>6</v>
      </c>
      <c r="W52" s="292">
        <f>VLOOKUP(B52,[2]SOUP!$B$3:$F$734,5,FALSE)</f>
        <v>-29</v>
      </c>
      <c r="X52" s="92">
        <f t="shared" si="11"/>
        <v>0</v>
      </c>
      <c r="Y52" s="292">
        <f>VLOOKUP(B52,[2]EQU!$B$3:$F$734,5,FALSE)</f>
        <v>4</v>
      </c>
      <c r="Z52" s="92">
        <f t="shared" si="12"/>
        <v>3</v>
      </c>
      <c r="AA52" s="82">
        <f t="shared" si="20"/>
        <v>9</v>
      </c>
      <c r="AB52" s="260">
        <f>VLOOKUP(B52,[2]Natation!$A$2:$E$610,5,FALSE)</f>
        <v>36.03</v>
      </c>
      <c r="AC52" s="92">
        <f t="shared" si="14"/>
        <v>13</v>
      </c>
      <c r="AD52" s="83">
        <f t="shared" si="15"/>
        <v>13</v>
      </c>
      <c r="AE52" s="294">
        <f>IF(AND(H52="DSP",M52="DSP",T52="DSP",AA52="DSP",AD52="DSP"),"DSP",IF(AND(H52="DSP",M52="DSP",T52="DSP",AA52="DSP"),AD52,IF(AND(H52="DSP",M52="DSP",T52="DSP",AD52="DSP"),AA52,IF(AND(H52="DSP",M52="DSP",AA52="DSP",AD52="DSP"),T52,IF(AND(H52="DSP",T52="DSP",AA52="DSP",AD52="DSP"),M52,IF(AND(M52="DSP",T52="DSP",AA52="DSP",AD52="DSP"),H52,IF(AND(T52="DSP",AA52="DSP",AD52="DSP"),(H52+M52)/2,IF(AND(M52="DSP",AA52="DSP",AD52="DSP"),(H52+T52)/2,IF(AND(H52="DSP",AA52="DSP",AD52="DSP"),(M52+T52)/2,IF(AND(M52="DSP",T52="DSP",AD52="DSP"),(H52+AA52)/2,IF(AND(H52="DSP",T52="DSP",AD52="DSP"),(M52+AA52)/2,IF(AND(H52="DSP",M52="DSP",AD52="DSP"),(T52+AA52)/2,IF(AND(M52="DSP",T52="DSP",AA52="DSP"),(H52+AD52)/2,IF(AND(H52="DSP",T52="DSP",AA52="DSP"),(M52+AD52)/2,IF(AND(H52="DSP",M52="DSP",AA52="DSP"),(T52+AD52)/2,IF(AND(H52="DSP",M52="DSP",T52="DSP"),(AA52+AD52)/2,IF(AND(H52="DSP",M52="DSP"),(T52+AA52+AD52)/3,IF(AND(H52="DSP",T52="DSP"),(M52+AA52+AD52)/3,IF(AND(M52="DSP",T52="DSP"),(H52+AA52+AD52)/3,IF(AND(H52="DSP",AA52="DSP"),(M52+T52+AD52)/3,IF(AND(M52="DSP",AA52="DSP"),(H52+T52+AD52)/3,IF(AND(T52="DSP",AA52="DSP"),(H52+M52+AD52)/3,IF(AND(H52="DSP",AD52="DSP"),(M52+T52+AA52)/3,IF(AND(M52="DSP",AD52="DSP"),(H52+T52+AA52)/3,IF(AND(T52="DSP",AD52="DSP"),(H52+M52+AA52)/3,IF(AND(AA52="DSP",AD52="DSP"),(H52+M52+T52)/3,IF(H52="DSP",(M52+T52+AA52+AD52)/4,IF(M52="DSP",(H52+T52+AA52+AD52)/4,IF(T52="DSP",(H52+M52+AA52+AD52)/4,IF(AA52="DSP",(H52+M52+T52+AD52)/4,IF(AD52="DSP",(H52+M52+T52+AA52)/4,SUM(H52+M52+T52+AA52+AD52)/5)))))))))))))))))))))))))))))))</f>
        <v>12.6</v>
      </c>
      <c r="AF52" s="84">
        <v>12.6</v>
      </c>
      <c r="AG52" s="87">
        <f t="shared" si="16"/>
        <v>118</v>
      </c>
      <c r="AH52" s="75">
        <v>7.1109999999999998</v>
      </c>
      <c r="AI52" s="84">
        <v>7.1109999999999998</v>
      </c>
      <c r="AJ52" s="88">
        <f t="shared" si="17"/>
        <v>430</v>
      </c>
      <c r="AK52" s="136">
        <f t="shared" ref="AK52:AK59" si="23">IF(AH52="ABI","DEF",IF(AE52="DSP",AH52,AVERAGE(AE52,AH52)))</f>
        <v>9.8554999999999993</v>
      </c>
    </row>
    <row r="53" spans="1:37" s="96" customFormat="1" ht="16.5" customHeight="1" thickBot="1" x14ac:dyDescent="0.3">
      <c r="A53" s="110" t="s">
        <v>216</v>
      </c>
      <c r="B53" s="267">
        <v>22002365</v>
      </c>
      <c r="C53" s="266" t="s">
        <v>441</v>
      </c>
      <c r="D53" s="266" t="s">
        <v>82</v>
      </c>
      <c r="E53" s="292" t="s">
        <v>476</v>
      </c>
      <c r="F53" s="91" t="str">
        <f t="shared" si="0"/>
        <v>VAL</v>
      </c>
      <c r="G53" s="92" t="str">
        <f t="shared" si="1"/>
        <v>VAL</v>
      </c>
      <c r="H53" s="82" t="str">
        <f t="shared" si="2"/>
        <v>VALIDÉ</v>
      </c>
      <c r="I53" s="292" t="s">
        <v>476</v>
      </c>
      <c r="J53" s="92" t="str">
        <f t="shared" si="3"/>
        <v>VAL</v>
      </c>
      <c r="K53" s="292" t="s">
        <v>476</v>
      </c>
      <c r="L53" s="92" t="str">
        <f t="shared" si="4"/>
        <v>VAL</v>
      </c>
      <c r="M53" s="82" t="str">
        <f t="shared" si="19"/>
        <v>VALIDÉ</v>
      </c>
      <c r="N53" s="292" t="s">
        <v>476</v>
      </c>
      <c r="O53" s="296" t="s">
        <v>476</v>
      </c>
      <c r="P53" s="93">
        <f t="shared" si="6"/>
        <v>0</v>
      </c>
      <c r="Q53" s="92" t="str">
        <f t="shared" si="7"/>
        <v>VAL</v>
      </c>
      <c r="R53" s="292" t="s">
        <v>476</v>
      </c>
      <c r="S53" s="92" t="str">
        <f t="shared" si="8"/>
        <v>VAL</v>
      </c>
      <c r="T53" s="82" t="str">
        <f t="shared" si="9"/>
        <v>VALIDÉ</v>
      </c>
      <c r="U53" s="292" t="s">
        <v>476</v>
      </c>
      <c r="V53" s="92" t="str">
        <f t="shared" si="10"/>
        <v>VAL</v>
      </c>
      <c r="W53" s="292" t="s">
        <v>476</v>
      </c>
      <c r="X53" s="92" t="str">
        <f t="shared" si="11"/>
        <v>VAL</v>
      </c>
      <c r="Y53" s="292" t="s">
        <v>476</v>
      </c>
      <c r="Z53" s="92" t="str">
        <f t="shared" si="12"/>
        <v>VAL</v>
      </c>
      <c r="AA53" s="82" t="str">
        <f t="shared" si="20"/>
        <v>VALIDÉ</v>
      </c>
      <c r="AB53" s="292" t="s">
        <v>476</v>
      </c>
      <c r="AC53" s="92" t="str">
        <f t="shared" si="14"/>
        <v>VAL</v>
      </c>
      <c r="AD53" s="83" t="str">
        <f t="shared" si="15"/>
        <v>VALIDÉ</v>
      </c>
      <c r="AE53" s="294">
        <v>11.2</v>
      </c>
      <c r="AF53" s="84">
        <v>11.2</v>
      </c>
      <c r="AG53" s="87">
        <f t="shared" si="16"/>
        <v>294</v>
      </c>
      <c r="AH53" s="75">
        <f>IFERROR(VLOOKUP(B53,'Notes écrit'!$A$3:$C$734,3,FALSE),"ABI")</f>
        <v>7.556</v>
      </c>
      <c r="AI53" s="84">
        <v>7.556</v>
      </c>
      <c r="AJ53" s="88">
        <f t="shared" si="17"/>
        <v>384</v>
      </c>
      <c r="AK53" s="136">
        <f t="shared" si="23"/>
        <v>9.3780000000000001</v>
      </c>
    </row>
    <row r="54" spans="1:37" s="96" customFormat="1" ht="16.5" customHeight="1" thickBot="1" x14ac:dyDescent="0.3">
      <c r="A54" s="110" t="s">
        <v>216</v>
      </c>
      <c r="B54" s="267">
        <v>22002388</v>
      </c>
      <c r="C54" s="266" t="s">
        <v>437</v>
      </c>
      <c r="D54" s="266" t="s">
        <v>320</v>
      </c>
      <c r="E54" s="292">
        <f>VLOOKUP(B54,[2]END!$B$3:$G$734,6,FALSE)</f>
        <v>14</v>
      </c>
      <c r="F54" s="91">
        <f t="shared" si="0"/>
        <v>16.5</v>
      </c>
      <c r="G54" s="92">
        <f t="shared" si="1"/>
        <v>11</v>
      </c>
      <c r="H54" s="82">
        <f t="shared" si="2"/>
        <v>11</v>
      </c>
      <c r="I54" s="292">
        <f>VLOOKUP(B54,[2]VIT!$B$3:$F$734,5,FALSE)</f>
        <v>3.37</v>
      </c>
      <c r="J54" s="92">
        <f t="shared" si="3"/>
        <v>14</v>
      </c>
      <c r="K54" s="292">
        <f>VLOOKUP(B54,[2]VIT!$B$3:$G$734,6,FALSE)</f>
        <v>7.05</v>
      </c>
      <c r="L54" s="92">
        <f t="shared" si="4"/>
        <v>9</v>
      </c>
      <c r="M54" s="82">
        <f t="shared" si="19"/>
        <v>11.5</v>
      </c>
      <c r="N54" s="258">
        <f>VLOOKUP(B54,[2]DVC!$B$3:$G$734,6,FALSE)</f>
        <v>67</v>
      </c>
      <c r="O54" s="297">
        <f>VLOOKUP(B54,'[2]Taille-Poids'!$B$3:$G$734,6,FALSE)</f>
        <v>78</v>
      </c>
      <c r="P54" s="93">
        <f t="shared" si="6"/>
        <v>0.85897435897435892</v>
      </c>
      <c r="Q54" s="92">
        <f t="shared" si="7"/>
        <v>4.5</v>
      </c>
      <c r="R54" s="258">
        <f>VLOOKUP(B54,[2]DV!$B$3:$H$735,7,FALSE)</f>
        <v>41.7</v>
      </c>
      <c r="S54" s="92">
        <f t="shared" si="8"/>
        <v>3.5</v>
      </c>
      <c r="T54" s="82">
        <f t="shared" si="9"/>
        <v>8</v>
      </c>
      <c r="U54" s="259">
        <f>VLOOKUP(B54,[2]COORD!$B$3:$I$734,8,FALSE)</f>
        <v>24.95</v>
      </c>
      <c r="V54" s="92">
        <f t="shared" si="10"/>
        <v>5.5</v>
      </c>
      <c r="W54" s="292">
        <f>VLOOKUP(B54,[2]SOUP!$B$3:$F$734,5,FALSE)</f>
        <v>-8</v>
      </c>
      <c r="X54" s="92">
        <f t="shared" si="11"/>
        <v>1</v>
      </c>
      <c r="Y54" s="292">
        <f>VLOOKUP(B54,[2]EQU!$B$3:$F$734,5,FALSE)</f>
        <v>14</v>
      </c>
      <c r="Z54" s="92">
        <f t="shared" si="12"/>
        <v>0</v>
      </c>
      <c r="AA54" s="82">
        <f t="shared" si="20"/>
        <v>6.5</v>
      </c>
      <c r="AB54" s="260" t="str">
        <f>VLOOKUP(B54,[2]Natation!$A$2:$E$610,5,FALSE)</f>
        <v>ABI</v>
      </c>
      <c r="AC54" s="92">
        <f t="shared" si="14"/>
        <v>0</v>
      </c>
      <c r="AD54" s="83">
        <f t="shared" si="15"/>
        <v>0</v>
      </c>
      <c r="AE54" s="294">
        <f>IF(AND(H54="DSP",M54="DSP",T54="DSP",AA54="DSP",AD54="DSP"),"DSP",IF(AND(H54="DSP",M54="DSP",T54="DSP",AA54="DSP"),AD54,IF(AND(H54="DSP",M54="DSP",T54="DSP",AD54="DSP"),AA54,IF(AND(H54="DSP",M54="DSP",AA54="DSP",AD54="DSP"),T54,IF(AND(H54="DSP",T54="DSP",AA54="DSP",AD54="DSP"),M54,IF(AND(M54="DSP",T54="DSP",AA54="DSP",AD54="DSP"),H54,IF(AND(T54="DSP",AA54="DSP",AD54="DSP"),(H54+M54)/2,IF(AND(M54="DSP",AA54="DSP",AD54="DSP"),(H54+T54)/2,IF(AND(H54="DSP",AA54="DSP",AD54="DSP"),(M54+T54)/2,IF(AND(M54="DSP",T54="DSP",AD54="DSP"),(H54+AA54)/2,IF(AND(H54="DSP",T54="DSP",AD54="DSP"),(M54+AA54)/2,IF(AND(H54="DSP",M54="DSP",AD54="DSP"),(T54+AA54)/2,IF(AND(M54="DSP",T54="DSP",AA54="DSP"),(H54+AD54)/2,IF(AND(H54="DSP",T54="DSP",AA54="DSP"),(M54+AD54)/2,IF(AND(H54="DSP",M54="DSP",AA54="DSP"),(T54+AD54)/2,IF(AND(H54="DSP",M54="DSP",T54="DSP"),(AA54+AD54)/2,IF(AND(H54="DSP",M54="DSP"),(T54+AA54+AD54)/3,IF(AND(H54="DSP",T54="DSP"),(M54+AA54+AD54)/3,IF(AND(M54="DSP",T54="DSP"),(H54+AA54+AD54)/3,IF(AND(H54="DSP",AA54="DSP"),(M54+T54+AD54)/3,IF(AND(M54="DSP",AA54="DSP"),(H54+T54+AD54)/3,IF(AND(T54="DSP",AA54="DSP"),(H54+M54+AD54)/3,IF(AND(H54="DSP",AD54="DSP"),(M54+T54+AA54)/3,IF(AND(M54="DSP",AD54="DSP"),(H54+T54+AA54)/3,IF(AND(T54="DSP",AD54="DSP"),(H54+M54+AA54)/3,IF(AND(AA54="DSP",AD54="DSP"),(H54+M54+T54)/3,IF(H54="DSP",(M54+T54+AA54+AD54)/4,IF(M54="DSP",(H54+T54+AA54+AD54)/4,IF(T54="DSP",(H54+M54+AA54+AD54)/4,IF(AA54="DSP",(H54+M54+T54+AD54)/4,IF(AD54="DSP",(H54+M54+T54+AA54)/4,SUM(H54+M54+T54+AA54+AD54)/5)))))))))))))))))))))))))))))))</f>
        <v>7.4</v>
      </c>
      <c r="AF54" s="84">
        <v>7.4</v>
      </c>
      <c r="AG54" s="87">
        <f t="shared" si="16"/>
        <v>581</v>
      </c>
      <c r="AH54" s="75">
        <f>IFERROR(VLOOKUP(B54,'Notes écrit'!$A$3:$C$734,3,FALSE),"ABI")</f>
        <v>8</v>
      </c>
      <c r="AI54" s="84">
        <v>8</v>
      </c>
      <c r="AJ54" s="88">
        <f t="shared" si="17"/>
        <v>331</v>
      </c>
      <c r="AK54" s="136">
        <f t="shared" si="23"/>
        <v>7.7</v>
      </c>
    </row>
    <row r="55" spans="1:37" s="96" customFormat="1" ht="16.5" customHeight="1" thickBot="1" x14ac:dyDescent="0.3">
      <c r="A55" s="110" t="s">
        <v>53</v>
      </c>
      <c r="B55" s="267">
        <v>22002432</v>
      </c>
      <c r="C55" s="266" t="s">
        <v>419</v>
      </c>
      <c r="D55" s="266" t="s">
        <v>420</v>
      </c>
      <c r="E55" s="292" t="s">
        <v>476</v>
      </c>
      <c r="F55" s="91" t="str">
        <f t="shared" si="0"/>
        <v>VAL</v>
      </c>
      <c r="G55" s="92" t="str">
        <f t="shared" si="1"/>
        <v>VAL</v>
      </c>
      <c r="H55" s="82" t="str">
        <f t="shared" si="2"/>
        <v>VALIDÉ</v>
      </c>
      <c r="I55" s="292" t="s">
        <v>476</v>
      </c>
      <c r="J55" s="92" t="str">
        <f t="shared" si="3"/>
        <v>VAL</v>
      </c>
      <c r="K55" s="292" t="s">
        <v>476</v>
      </c>
      <c r="L55" s="92" t="str">
        <f t="shared" si="4"/>
        <v>VAL</v>
      </c>
      <c r="M55" s="82" t="str">
        <f t="shared" si="19"/>
        <v>VALIDÉ</v>
      </c>
      <c r="N55" s="292" t="s">
        <v>476</v>
      </c>
      <c r="O55" s="296" t="s">
        <v>476</v>
      </c>
      <c r="P55" s="93">
        <f t="shared" si="6"/>
        <v>0</v>
      </c>
      <c r="Q55" s="92" t="str">
        <f t="shared" si="7"/>
        <v>VAL</v>
      </c>
      <c r="R55" s="292" t="s">
        <v>476</v>
      </c>
      <c r="S55" s="92" t="str">
        <f t="shared" si="8"/>
        <v>VAL</v>
      </c>
      <c r="T55" s="82" t="str">
        <f t="shared" si="9"/>
        <v>VALIDÉ</v>
      </c>
      <c r="U55" s="292" t="s">
        <v>476</v>
      </c>
      <c r="V55" s="92" t="str">
        <f t="shared" si="10"/>
        <v>VAL</v>
      </c>
      <c r="W55" s="292" t="s">
        <v>476</v>
      </c>
      <c r="X55" s="92" t="str">
        <f t="shared" si="11"/>
        <v>VAL</v>
      </c>
      <c r="Y55" s="292" t="s">
        <v>476</v>
      </c>
      <c r="Z55" s="92" t="str">
        <f t="shared" si="12"/>
        <v>VAL</v>
      </c>
      <c r="AA55" s="82" t="str">
        <f t="shared" si="20"/>
        <v>VALIDÉ</v>
      </c>
      <c r="AB55" s="292" t="s">
        <v>476</v>
      </c>
      <c r="AC55" s="92" t="str">
        <f t="shared" si="14"/>
        <v>VAL</v>
      </c>
      <c r="AD55" s="83" t="str">
        <f t="shared" si="15"/>
        <v>VALIDÉ</v>
      </c>
      <c r="AE55" s="294">
        <v>11.3</v>
      </c>
      <c r="AF55" s="84">
        <v>11.3</v>
      </c>
      <c r="AG55" s="87">
        <f t="shared" si="16"/>
        <v>287</v>
      </c>
      <c r="AH55" s="75">
        <f>IFERROR(VLOOKUP(B55,'Notes écrit'!$A$3:$C$734,3,FALSE),"ABI")</f>
        <v>8.4440000000000008</v>
      </c>
      <c r="AI55" s="84">
        <v>8.4440000000000008</v>
      </c>
      <c r="AJ55" s="88">
        <f t="shared" si="17"/>
        <v>274</v>
      </c>
      <c r="AK55" s="136">
        <f t="shared" si="23"/>
        <v>9.8719999999999999</v>
      </c>
    </row>
    <row r="56" spans="1:37" s="96" customFormat="1" ht="16.5" customHeight="1" thickBot="1" x14ac:dyDescent="0.3">
      <c r="A56" s="110" t="s">
        <v>216</v>
      </c>
      <c r="B56" s="267">
        <v>22002493</v>
      </c>
      <c r="C56" s="266" t="s">
        <v>390</v>
      </c>
      <c r="D56" s="266" t="s">
        <v>391</v>
      </c>
      <c r="E56" s="292" t="s">
        <v>476</v>
      </c>
      <c r="F56" s="91" t="str">
        <f t="shared" si="0"/>
        <v>VAL</v>
      </c>
      <c r="G56" s="92" t="str">
        <f t="shared" si="1"/>
        <v>VAL</v>
      </c>
      <c r="H56" s="82" t="str">
        <f t="shared" si="2"/>
        <v>VALIDÉ</v>
      </c>
      <c r="I56" s="292" t="s">
        <v>476</v>
      </c>
      <c r="J56" s="92" t="str">
        <f t="shared" si="3"/>
        <v>VAL</v>
      </c>
      <c r="K56" s="292" t="s">
        <v>476</v>
      </c>
      <c r="L56" s="92" t="str">
        <f t="shared" si="4"/>
        <v>VAL</v>
      </c>
      <c r="M56" s="82" t="str">
        <f t="shared" si="19"/>
        <v>VALIDÉ</v>
      </c>
      <c r="N56" s="292" t="s">
        <v>476</v>
      </c>
      <c r="O56" s="296" t="s">
        <v>476</v>
      </c>
      <c r="P56" s="93">
        <f t="shared" si="6"/>
        <v>0</v>
      </c>
      <c r="Q56" s="92" t="str">
        <f t="shared" si="7"/>
        <v>VAL</v>
      </c>
      <c r="R56" s="292" t="s">
        <v>476</v>
      </c>
      <c r="S56" s="92" t="str">
        <f t="shared" si="8"/>
        <v>VAL</v>
      </c>
      <c r="T56" s="82" t="str">
        <f t="shared" si="9"/>
        <v>VALIDÉ</v>
      </c>
      <c r="U56" s="292" t="s">
        <v>476</v>
      </c>
      <c r="V56" s="92" t="str">
        <f t="shared" si="10"/>
        <v>VAL</v>
      </c>
      <c r="W56" s="292" t="s">
        <v>476</v>
      </c>
      <c r="X56" s="92" t="str">
        <f t="shared" si="11"/>
        <v>VAL</v>
      </c>
      <c r="Y56" s="292" t="s">
        <v>476</v>
      </c>
      <c r="Z56" s="92" t="str">
        <f t="shared" si="12"/>
        <v>VAL</v>
      </c>
      <c r="AA56" s="82" t="str">
        <f t="shared" si="20"/>
        <v>VALIDÉ</v>
      </c>
      <c r="AB56" s="292" t="s">
        <v>476</v>
      </c>
      <c r="AC56" s="92" t="str">
        <f t="shared" si="14"/>
        <v>VAL</v>
      </c>
      <c r="AD56" s="83" t="str">
        <f t="shared" si="15"/>
        <v>VALIDÉ</v>
      </c>
      <c r="AE56" s="294">
        <v>10.4</v>
      </c>
      <c r="AF56" s="84">
        <v>10.4</v>
      </c>
      <c r="AG56" s="87">
        <f t="shared" si="16"/>
        <v>393</v>
      </c>
      <c r="AH56" s="75">
        <f>IFERROR(VLOOKUP(B56,'Notes écrit'!$A$3:$C$734,3,FALSE),"ABI")</f>
        <v>8.8889999999999993</v>
      </c>
      <c r="AI56" s="84">
        <v>8.8889999999999993</v>
      </c>
      <c r="AJ56" s="88">
        <f t="shared" si="17"/>
        <v>231</v>
      </c>
      <c r="AK56" s="136">
        <f t="shared" si="23"/>
        <v>9.6445000000000007</v>
      </c>
    </row>
    <row r="57" spans="1:37" s="96" customFormat="1" ht="16.5" customHeight="1" thickBot="1" x14ac:dyDescent="0.3">
      <c r="A57" s="110" t="s">
        <v>53</v>
      </c>
      <c r="B57" s="267">
        <v>22002602</v>
      </c>
      <c r="C57" s="266" t="s">
        <v>335</v>
      </c>
      <c r="D57" s="266" t="s">
        <v>336</v>
      </c>
      <c r="E57" s="292" t="s">
        <v>476</v>
      </c>
      <c r="F57" s="91" t="str">
        <f t="shared" si="0"/>
        <v>VAL</v>
      </c>
      <c r="G57" s="92" t="str">
        <f t="shared" si="1"/>
        <v>VAL</v>
      </c>
      <c r="H57" s="82" t="str">
        <f t="shared" si="2"/>
        <v>VALIDÉ</v>
      </c>
      <c r="I57" s="292" t="s">
        <v>476</v>
      </c>
      <c r="J57" s="92" t="str">
        <f t="shared" si="3"/>
        <v>VAL</v>
      </c>
      <c r="K57" s="292" t="s">
        <v>476</v>
      </c>
      <c r="L57" s="92" t="str">
        <f t="shared" si="4"/>
        <v>VAL</v>
      </c>
      <c r="M57" s="82" t="str">
        <f t="shared" si="19"/>
        <v>VALIDÉ</v>
      </c>
      <c r="N57" s="292" t="s">
        <v>476</v>
      </c>
      <c r="O57" s="296" t="s">
        <v>476</v>
      </c>
      <c r="P57" s="93">
        <f t="shared" si="6"/>
        <v>0</v>
      </c>
      <c r="Q57" s="92" t="str">
        <f t="shared" si="7"/>
        <v>VAL</v>
      </c>
      <c r="R57" s="292" t="s">
        <v>476</v>
      </c>
      <c r="S57" s="92" t="str">
        <f t="shared" si="8"/>
        <v>VAL</v>
      </c>
      <c r="T57" s="82" t="str">
        <f t="shared" si="9"/>
        <v>VALIDÉ</v>
      </c>
      <c r="U57" s="292" t="s">
        <v>476</v>
      </c>
      <c r="V57" s="92" t="str">
        <f t="shared" si="10"/>
        <v>VAL</v>
      </c>
      <c r="W57" s="292" t="s">
        <v>476</v>
      </c>
      <c r="X57" s="92" t="str">
        <f t="shared" si="11"/>
        <v>VAL</v>
      </c>
      <c r="Y57" s="292" t="s">
        <v>476</v>
      </c>
      <c r="Z57" s="92" t="str">
        <f t="shared" si="12"/>
        <v>VAL</v>
      </c>
      <c r="AA57" s="82" t="str">
        <f t="shared" si="20"/>
        <v>VALIDÉ</v>
      </c>
      <c r="AB57" s="292" t="s">
        <v>476</v>
      </c>
      <c r="AC57" s="92" t="str">
        <f t="shared" si="14"/>
        <v>VAL</v>
      </c>
      <c r="AD57" s="83" t="str">
        <f t="shared" si="15"/>
        <v>VALIDÉ</v>
      </c>
      <c r="AE57" s="294">
        <v>11.65</v>
      </c>
      <c r="AF57" s="84">
        <v>11.65</v>
      </c>
      <c r="AG57" s="87">
        <f t="shared" si="16"/>
        <v>239</v>
      </c>
      <c r="AH57" s="75">
        <f>IFERROR(VLOOKUP(B57,'Notes écrit'!$A$3:$C$734,3,FALSE),"ABI")</f>
        <v>4.8890000000000002</v>
      </c>
      <c r="AI57" s="84">
        <v>4.8890000000000002</v>
      </c>
      <c r="AJ57" s="88">
        <f t="shared" si="17"/>
        <v>587</v>
      </c>
      <c r="AK57" s="136">
        <f t="shared" si="23"/>
        <v>8.2695000000000007</v>
      </c>
    </row>
    <row r="58" spans="1:37" s="96" customFormat="1" ht="16.5" customHeight="1" thickBot="1" x14ac:dyDescent="0.3">
      <c r="A58" s="110" t="s">
        <v>216</v>
      </c>
      <c r="B58" s="267">
        <v>22002955</v>
      </c>
      <c r="C58" s="266" t="s">
        <v>474</v>
      </c>
      <c r="D58" s="266" t="s">
        <v>32</v>
      </c>
      <c r="E58" s="292" t="s">
        <v>476</v>
      </c>
      <c r="F58" s="91" t="str">
        <f t="shared" si="0"/>
        <v>VAL</v>
      </c>
      <c r="G58" s="92" t="str">
        <f t="shared" si="1"/>
        <v>VAL</v>
      </c>
      <c r="H58" s="82" t="str">
        <f t="shared" si="2"/>
        <v>VALIDÉ</v>
      </c>
      <c r="I58" s="292" t="s">
        <v>476</v>
      </c>
      <c r="J58" s="92" t="str">
        <f t="shared" si="3"/>
        <v>VAL</v>
      </c>
      <c r="K58" s="292" t="s">
        <v>476</v>
      </c>
      <c r="L58" s="92" t="str">
        <f t="shared" si="4"/>
        <v>VAL</v>
      </c>
      <c r="M58" s="82" t="str">
        <f t="shared" si="19"/>
        <v>VALIDÉ</v>
      </c>
      <c r="N58" s="292" t="s">
        <v>476</v>
      </c>
      <c r="O58" s="296" t="s">
        <v>476</v>
      </c>
      <c r="P58" s="93">
        <f t="shared" si="6"/>
        <v>0</v>
      </c>
      <c r="Q58" s="92" t="str">
        <f t="shared" si="7"/>
        <v>VAL</v>
      </c>
      <c r="R58" s="292" t="s">
        <v>476</v>
      </c>
      <c r="S58" s="92" t="str">
        <f t="shared" si="8"/>
        <v>VAL</v>
      </c>
      <c r="T58" s="82" t="str">
        <f t="shared" si="9"/>
        <v>VALIDÉ</v>
      </c>
      <c r="U58" s="292" t="s">
        <v>476</v>
      </c>
      <c r="V58" s="92" t="str">
        <f t="shared" si="10"/>
        <v>VAL</v>
      </c>
      <c r="W58" s="292" t="s">
        <v>476</v>
      </c>
      <c r="X58" s="92" t="str">
        <f t="shared" si="11"/>
        <v>VAL</v>
      </c>
      <c r="Y58" s="292" t="s">
        <v>476</v>
      </c>
      <c r="Z58" s="92" t="str">
        <f t="shared" si="12"/>
        <v>VAL</v>
      </c>
      <c r="AA58" s="82" t="str">
        <f t="shared" si="20"/>
        <v>VALIDÉ</v>
      </c>
      <c r="AB58" s="292" t="s">
        <v>476</v>
      </c>
      <c r="AC58" s="92" t="str">
        <f t="shared" si="14"/>
        <v>VAL</v>
      </c>
      <c r="AD58" s="83" t="str">
        <f t="shared" si="15"/>
        <v>VALIDÉ</v>
      </c>
      <c r="AE58" s="294">
        <v>10.6</v>
      </c>
      <c r="AF58" s="84">
        <v>10.6</v>
      </c>
      <c r="AG58" s="87">
        <f t="shared" si="16"/>
        <v>363</v>
      </c>
      <c r="AH58" s="75">
        <f>IFERROR(VLOOKUP(B58,'Notes écrit'!$A$3:$C$734,3,FALSE),"ABI")</f>
        <v>6.6669999999999998</v>
      </c>
      <c r="AI58" s="84">
        <v>6.6669999999999998</v>
      </c>
      <c r="AJ58" s="88">
        <f t="shared" si="17"/>
        <v>483</v>
      </c>
      <c r="AK58" s="136">
        <f t="shared" si="23"/>
        <v>8.6334999999999997</v>
      </c>
    </row>
    <row r="59" spans="1:37" s="96" customFormat="1" ht="16.5" customHeight="1" thickBot="1" x14ac:dyDescent="0.3">
      <c r="A59" s="110" t="s">
        <v>216</v>
      </c>
      <c r="B59" s="267">
        <v>22003012</v>
      </c>
      <c r="C59" s="266" t="s">
        <v>417</v>
      </c>
      <c r="D59" s="266" t="s">
        <v>75</v>
      </c>
      <c r="E59" s="292">
        <f>VLOOKUP(B59,[2]END!$B$3:$G$734,6,FALSE)</f>
        <v>13</v>
      </c>
      <c r="F59" s="91">
        <f t="shared" si="0"/>
        <v>16</v>
      </c>
      <c r="G59" s="92">
        <f t="shared" si="1"/>
        <v>10</v>
      </c>
      <c r="H59" s="82">
        <f t="shared" si="2"/>
        <v>10</v>
      </c>
      <c r="I59" s="292">
        <f>VLOOKUP(B59,[2]VIT!$B$3:$F$734,5,FALSE)</f>
        <v>3.38</v>
      </c>
      <c r="J59" s="92">
        <f t="shared" si="3"/>
        <v>14</v>
      </c>
      <c r="K59" s="292">
        <f>VLOOKUP(B59,[2]VIT!$B$3:$G$734,6,FALSE)</f>
        <v>7.15</v>
      </c>
      <c r="L59" s="92">
        <f t="shared" si="4"/>
        <v>9</v>
      </c>
      <c r="M59" s="82">
        <f t="shared" si="19"/>
        <v>11.5</v>
      </c>
      <c r="N59" s="258">
        <f>VLOOKUP(B59,[2]DVC!$B$3:$G$734,6,FALSE)</f>
        <v>90</v>
      </c>
      <c r="O59" s="297">
        <f>VLOOKUP(B59,'[2]Taille-Poids'!$B$3:$G$734,6,FALSE)</f>
        <v>74</v>
      </c>
      <c r="P59" s="93">
        <f t="shared" si="6"/>
        <v>1.2162162162162162</v>
      </c>
      <c r="Q59" s="92">
        <f t="shared" si="7"/>
        <v>6.5</v>
      </c>
      <c r="R59" s="258">
        <f>VLOOKUP(B59,[2]DV!$B$3:$H$735,7,FALSE)</f>
        <v>39.799999999999997</v>
      </c>
      <c r="S59" s="92">
        <f t="shared" si="8"/>
        <v>3</v>
      </c>
      <c r="T59" s="82">
        <f t="shared" si="9"/>
        <v>9.5</v>
      </c>
      <c r="U59" s="259">
        <f>VLOOKUP(B59,[2]COORD!$B$3:$I$734,8,FALSE)</f>
        <v>34.799999999999997</v>
      </c>
      <c r="V59" s="92">
        <f t="shared" si="10"/>
        <v>0.5</v>
      </c>
      <c r="W59" s="292">
        <f>VLOOKUP(B59,[2]SOUP!$B$3:$F$734,5,FALSE)</f>
        <v>-4.5</v>
      </c>
      <c r="X59" s="92">
        <f t="shared" si="11"/>
        <v>1.5</v>
      </c>
      <c r="Y59" s="292">
        <f>VLOOKUP(B59,[2]EQU!$B$3:$F$734,5,FALSE)</f>
        <v>10</v>
      </c>
      <c r="Z59" s="92">
        <f t="shared" si="12"/>
        <v>0</v>
      </c>
      <c r="AA59" s="82">
        <f t="shared" si="20"/>
        <v>2</v>
      </c>
      <c r="AB59" s="260">
        <f>VLOOKUP(B59,[2]Natation!$A$2:$E$610,5,FALSE)</f>
        <v>79.08</v>
      </c>
      <c r="AC59" s="92">
        <f t="shared" si="14"/>
        <v>1</v>
      </c>
      <c r="AD59" s="83">
        <f t="shared" si="15"/>
        <v>1</v>
      </c>
      <c r="AE59" s="294">
        <f>IF(AND(H59="DSP",M59="DSP",T59="DSP",AA59="DSP",AD59="DSP"),"DSP",IF(AND(H59="DSP",M59="DSP",T59="DSP",AA59="DSP"),AD59,IF(AND(H59="DSP",M59="DSP",T59="DSP",AD59="DSP"),AA59,IF(AND(H59="DSP",M59="DSP",AA59="DSP",AD59="DSP"),T59,IF(AND(H59="DSP",T59="DSP",AA59="DSP",AD59="DSP"),M59,IF(AND(M59="DSP",T59="DSP",AA59="DSP",AD59="DSP"),H59,IF(AND(T59="DSP",AA59="DSP",AD59="DSP"),(H59+M59)/2,IF(AND(M59="DSP",AA59="DSP",AD59="DSP"),(H59+T59)/2,IF(AND(H59="DSP",AA59="DSP",AD59="DSP"),(M59+T59)/2,IF(AND(M59="DSP",T59="DSP",AD59="DSP"),(H59+AA59)/2,IF(AND(H59="DSP",T59="DSP",AD59="DSP"),(M59+AA59)/2,IF(AND(H59="DSP",M59="DSP",AD59="DSP"),(T59+AA59)/2,IF(AND(M59="DSP",T59="DSP",AA59="DSP"),(H59+AD59)/2,IF(AND(H59="DSP",T59="DSP",AA59="DSP"),(M59+AD59)/2,IF(AND(H59="DSP",M59="DSP",AA59="DSP"),(T59+AD59)/2,IF(AND(H59="DSP",M59="DSP",T59="DSP"),(AA59+AD59)/2,IF(AND(H59="DSP",M59="DSP"),(T59+AA59+AD59)/3,IF(AND(H59="DSP",T59="DSP"),(M59+AA59+AD59)/3,IF(AND(M59="DSP",T59="DSP"),(H59+AA59+AD59)/3,IF(AND(H59="DSP",AA59="DSP"),(M59+T59+AD59)/3,IF(AND(M59="DSP",AA59="DSP"),(H59+T59+AD59)/3,IF(AND(T59="DSP",AA59="DSP"),(H59+M59+AD59)/3,IF(AND(H59="DSP",AD59="DSP"),(M59+T59+AA59)/3,IF(AND(M59="DSP",AD59="DSP"),(H59+T59+AA59)/3,IF(AND(T59="DSP",AD59="DSP"),(H59+M59+AA59)/3,IF(AND(AA59="DSP",AD59="DSP"),(H59+M59+T59)/3,IF(H59="DSP",(M59+T59+AA59+AD59)/4,IF(M59="DSP",(H59+T59+AA59+AD59)/4,IF(T59="DSP",(H59+M59+AA59+AD59)/4,IF(AA59="DSP",(H59+M59+T59+AD59)/4,IF(AD59="DSP",(H59+M59+T59+AA59)/4,SUM(H59+M59+T59+AA59+AD59)/5)))))))))))))))))))))))))))))))</f>
        <v>6.8</v>
      </c>
      <c r="AF59" s="84">
        <v>6.8</v>
      </c>
      <c r="AG59" s="87">
        <f t="shared" si="16"/>
        <v>593</v>
      </c>
      <c r="AH59" s="75">
        <f>IFERROR(VLOOKUP(B59,'Notes écrit'!$A$3:$C$734,3,FALSE),"ABI")</f>
        <v>8</v>
      </c>
      <c r="AI59" s="84">
        <v>8</v>
      </c>
      <c r="AJ59" s="88">
        <f t="shared" si="17"/>
        <v>331</v>
      </c>
      <c r="AK59" s="136">
        <f t="shared" si="23"/>
        <v>7.4</v>
      </c>
    </row>
    <row r="60" spans="1:37" s="96" customFormat="1" ht="16.5" customHeight="1" thickBot="1" x14ac:dyDescent="0.3">
      <c r="A60" s="110" t="s">
        <v>216</v>
      </c>
      <c r="B60" s="267">
        <v>22003137</v>
      </c>
      <c r="C60" s="266" t="s">
        <v>181</v>
      </c>
      <c r="D60" s="266" t="s">
        <v>32</v>
      </c>
      <c r="E60" s="292" t="s">
        <v>476</v>
      </c>
      <c r="F60" s="91" t="str">
        <f t="shared" si="0"/>
        <v>VAL</v>
      </c>
      <c r="G60" s="92" t="str">
        <f t="shared" si="1"/>
        <v>VAL</v>
      </c>
      <c r="H60" s="82" t="str">
        <f t="shared" si="2"/>
        <v>VALIDÉ</v>
      </c>
      <c r="I60" s="292" t="s">
        <v>476</v>
      </c>
      <c r="J60" s="92" t="str">
        <f t="shared" si="3"/>
        <v>VAL</v>
      </c>
      <c r="K60" s="292" t="s">
        <v>476</v>
      </c>
      <c r="L60" s="92" t="str">
        <f t="shared" si="4"/>
        <v>VAL</v>
      </c>
      <c r="M60" s="82" t="str">
        <f t="shared" si="19"/>
        <v>VALIDÉ</v>
      </c>
      <c r="N60" s="292" t="s">
        <v>476</v>
      </c>
      <c r="O60" s="296" t="s">
        <v>476</v>
      </c>
      <c r="P60" s="93">
        <f t="shared" si="6"/>
        <v>0</v>
      </c>
      <c r="Q60" s="92" t="str">
        <f t="shared" si="7"/>
        <v>VAL</v>
      </c>
      <c r="R60" s="292" t="s">
        <v>476</v>
      </c>
      <c r="S60" s="92" t="str">
        <f t="shared" si="8"/>
        <v>VAL</v>
      </c>
      <c r="T60" s="82" t="str">
        <f t="shared" si="9"/>
        <v>VALIDÉ</v>
      </c>
      <c r="U60" s="292" t="s">
        <v>476</v>
      </c>
      <c r="V60" s="92" t="str">
        <f t="shared" si="10"/>
        <v>VAL</v>
      </c>
      <c r="W60" s="292" t="s">
        <v>476</v>
      </c>
      <c r="X60" s="92" t="str">
        <f t="shared" si="11"/>
        <v>VAL</v>
      </c>
      <c r="Y60" s="292" t="s">
        <v>476</v>
      </c>
      <c r="Z60" s="92" t="str">
        <f t="shared" si="12"/>
        <v>VAL</v>
      </c>
      <c r="AA60" s="82" t="str">
        <f t="shared" si="20"/>
        <v>VALIDÉ</v>
      </c>
      <c r="AB60" s="292" t="s">
        <v>476</v>
      </c>
      <c r="AC60" s="92" t="str">
        <f t="shared" si="14"/>
        <v>VAL</v>
      </c>
      <c r="AD60" s="83" t="str">
        <f t="shared" si="15"/>
        <v>VALIDÉ</v>
      </c>
      <c r="AE60" s="294">
        <v>14.75</v>
      </c>
      <c r="AF60" s="84">
        <v>14.75</v>
      </c>
      <c r="AG60" s="87">
        <f t="shared" si="16"/>
        <v>5</v>
      </c>
      <c r="AH60" s="75" t="str">
        <f>IFERROR(VLOOKUP(B60,'Notes écrit'!$A$3:$C$734,3,FALSE),"ABI")</f>
        <v>ABI</v>
      </c>
      <c r="AI60" s="84" t="s">
        <v>157</v>
      </c>
      <c r="AJ60" s="88">
        <f t="shared" si="17"/>
        <v>599</v>
      </c>
      <c r="AK60" s="136">
        <v>11.595000000000001</v>
      </c>
    </row>
    <row r="61" spans="1:37" s="96" customFormat="1" ht="16.5" customHeight="1" thickBot="1" x14ac:dyDescent="0.3">
      <c r="A61" s="110" t="s">
        <v>216</v>
      </c>
      <c r="B61" s="267">
        <v>22003194</v>
      </c>
      <c r="C61" s="266" t="s">
        <v>475</v>
      </c>
      <c r="D61" s="266" t="s">
        <v>146</v>
      </c>
      <c r="E61" s="292" t="s">
        <v>476</v>
      </c>
      <c r="F61" s="91" t="str">
        <f t="shared" si="0"/>
        <v>VAL</v>
      </c>
      <c r="G61" s="92" t="str">
        <f t="shared" si="1"/>
        <v>VAL</v>
      </c>
      <c r="H61" s="82" t="str">
        <f t="shared" si="2"/>
        <v>VALIDÉ</v>
      </c>
      <c r="I61" s="292" t="s">
        <v>476</v>
      </c>
      <c r="J61" s="92" t="str">
        <f t="shared" si="3"/>
        <v>VAL</v>
      </c>
      <c r="K61" s="292" t="s">
        <v>476</v>
      </c>
      <c r="L61" s="92" t="str">
        <f t="shared" si="4"/>
        <v>VAL</v>
      </c>
      <c r="M61" s="82" t="str">
        <f t="shared" si="19"/>
        <v>VALIDÉ</v>
      </c>
      <c r="N61" s="292" t="s">
        <v>476</v>
      </c>
      <c r="O61" s="296" t="s">
        <v>476</v>
      </c>
      <c r="P61" s="93">
        <f t="shared" si="6"/>
        <v>0</v>
      </c>
      <c r="Q61" s="92" t="str">
        <f t="shared" si="7"/>
        <v>VAL</v>
      </c>
      <c r="R61" s="292" t="s">
        <v>476</v>
      </c>
      <c r="S61" s="92" t="str">
        <f t="shared" si="8"/>
        <v>VAL</v>
      </c>
      <c r="T61" s="82" t="str">
        <f t="shared" si="9"/>
        <v>VALIDÉ</v>
      </c>
      <c r="U61" s="292" t="s">
        <v>476</v>
      </c>
      <c r="V61" s="92" t="str">
        <f t="shared" si="10"/>
        <v>VAL</v>
      </c>
      <c r="W61" s="292" t="s">
        <v>476</v>
      </c>
      <c r="X61" s="92" t="str">
        <f t="shared" si="11"/>
        <v>VAL</v>
      </c>
      <c r="Y61" s="292" t="s">
        <v>476</v>
      </c>
      <c r="Z61" s="92" t="str">
        <f t="shared" si="12"/>
        <v>VAL</v>
      </c>
      <c r="AA61" s="82" t="str">
        <f t="shared" si="20"/>
        <v>VALIDÉ</v>
      </c>
      <c r="AB61" s="292" t="s">
        <v>476</v>
      </c>
      <c r="AC61" s="92" t="str">
        <f t="shared" si="14"/>
        <v>VAL</v>
      </c>
      <c r="AD61" s="83" t="str">
        <f t="shared" si="15"/>
        <v>VALIDÉ</v>
      </c>
      <c r="AE61" s="294" t="s">
        <v>477</v>
      </c>
      <c r="AF61" s="84" t="s">
        <v>477</v>
      </c>
      <c r="AG61" s="87">
        <f t="shared" si="16"/>
        <v>611</v>
      </c>
      <c r="AH61" s="343" t="s">
        <v>477</v>
      </c>
      <c r="AI61" s="84" t="s">
        <v>477</v>
      </c>
      <c r="AJ61" s="88">
        <f t="shared" si="17"/>
        <v>599</v>
      </c>
      <c r="AK61" s="136" t="s">
        <v>477</v>
      </c>
    </row>
    <row r="62" spans="1:37" s="96" customFormat="1" ht="16.5" customHeight="1" thickBot="1" x14ac:dyDescent="0.3">
      <c r="A62" s="110" t="s">
        <v>53</v>
      </c>
      <c r="B62" s="267">
        <v>22003623</v>
      </c>
      <c r="C62" s="266" t="s">
        <v>467</v>
      </c>
      <c r="D62" s="266" t="s">
        <v>468</v>
      </c>
      <c r="E62" s="292" t="s">
        <v>476</v>
      </c>
      <c r="F62" s="91" t="str">
        <f t="shared" si="0"/>
        <v>VAL</v>
      </c>
      <c r="G62" s="92" t="str">
        <f t="shared" si="1"/>
        <v>VAL</v>
      </c>
      <c r="H62" s="82" t="str">
        <f t="shared" si="2"/>
        <v>VALIDÉ</v>
      </c>
      <c r="I62" s="292" t="s">
        <v>476</v>
      </c>
      <c r="J62" s="92" t="str">
        <f t="shared" si="3"/>
        <v>VAL</v>
      </c>
      <c r="K62" s="292" t="s">
        <v>476</v>
      </c>
      <c r="L62" s="92" t="str">
        <f t="shared" si="4"/>
        <v>VAL</v>
      </c>
      <c r="M62" s="82" t="str">
        <f t="shared" si="19"/>
        <v>VALIDÉ</v>
      </c>
      <c r="N62" s="292" t="s">
        <v>476</v>
      </c>
      <c r="O62" s="296" t="s">
        <v>476</v>
      </c>
      <c r="P62" s="93">
        <f t="shared" si="6"/>
        <v>0</v>
      </c>
      <c r="Q62" s="92" t="str">
        <f t="shared" si="7"/>
        <v>VAL</v>
      </c>
      <c r="R62" s="292" t="s">
        <v>476</v>
      </c>
      <c r="S62" s="92" t="str">
        <f t="shared" si="8"/>
        <v>VAL</v>
      </c>
      <c r="T62" s="82" t="str">
        <f t="shared" si="9"/>
        <v>VALIDÉ</v>
      </c>
      <c r="U62" s="292" t="s">
        <v>476</v>
      </c>
      <c r="V62" s="92" t="str">
        <f t="shared" si="10"/>
        <v>VAL</v>
      </c>
      <c r="W62" s="292" t="s">
        <v>476</v>
      </c>
      <c r="X62" s="92" t="str">
        <f t="shared" si="11"/>
        <v>VAL</v>
      </c>
      <c r="Y62" s="292" t="s">
        <v>476</v>
      </c>
      <c r="Z62" s="92" t="str">
        <f t="shared" si="12"/>
        <v>VAL</v>
      </c>
      <c r="AA62" s="82" t="str">
        <f t="shared" si="20"/>
        <v>VALIDÉ</v>
      </c>
      <c r="AB62" s="292" t="s">
        <v>476</v>
      </c>
      <c r="AC62" s="92" t="str">
        <f t="shared" si="14"/>
        <v>VAL</v>
      </c>
      <c r="AD62" s="83" t="str">
        <f t="shared" si="15"/>
        <v>VALIDÉ</v>
      </c>
      <c r="AE62" s="294">
        <v>11.833</v>
      </c>
      <c r="AF62" s="84">
        <v>11.833</v>
      </c>
      <c r="AG62" s="87">
        <f t="shared" si="16"/>
        <v>221</v>
      </c>
      <c r="AH62" s="75">
        <v>8</v>
      </c>
      <c r="AI62" s="84">
        <v>8</v>
      </c>
      <c r="AJ62" s="88">
        <f t="shared" si="17"/>
        <v>331</v>
      </c>
      <c r="AK62" s="136">
        <f>IF(AH62="ABI","DEF",IF(AE62="DSP",AH62,AVERAGE(AE62,AH62)))</f>
        <v>9.9164999999999992</v>
      </c>
    </row>
    <row r="63" spans="1:37" s="96" customFormat="1" ht="16.5" customHeight="1" thickBot="1" x14ac:dyDescent="0.3">
      <c r="A63" s="110" t="s">
        <v>53</v>
      </c>
      <c r="B63" s="267">
        <v>22003725</v>
      </c>
      <c r="C63" s="266" t="s">
        <v>470</v>
      </c>
      <c r="D63" s="266" t="s">
        <v>471</v>
      </c>
      <c r="E63" s="292" t="s">
        <v>476</v>
      </c>
      <c r="F63" s="91" t="str">
        <f t="shared" si="0"/>
        <v>VAL</v>
      </c>
      <c r="G63" s="92" t="str">
        <f t="shared" si="1"/>
        <v>VAL</v>
      </c>
      <c r="H63" s="82" t="str">
        <f t="shared" si="2"/>
        <v>VALIDÉ</v>
      </c>
      <c r="I63" s="292" t="s">
        <v>476</v>
      </c>
      <c r="J63" s="92" t="str">
        <f t="shared" si="3"/>
        <v>VAL</v>
      </c>
      <c r="K63" s="292" t="s">
        <v>476</v>
      </c>
      <c r="L63" s="92" t="str">
        <f t="shared" si="4"/>
        <v>VAL</v>
      </c>
      <c r="M63" s="82" t="str">
        <f t="shared" si="19"/>
        <v>VALIDÉ</v>
      </c>
      <c r="N63" s="292" t="s">
        <v>476</v>
      </c>
      <c r="O63" s="296" t="s">
        <v>476</v>
      </c>
      <c r="P63" s="93">
        <f t="shared" si="6"/>
        <v>0</v>
      </c>
      <c r="Q63" s="92" t="str">
        <f t="shared" si="7"/>
        <v>VAL</v>
      </c>
      <c r="R63" s="292" t="s">
        <v>476</v>
      </c>
      <c r="S63" s="92" t="str">
        <f t="shared" si="8"/>
        <v>VAL</v>
      </c>
      <c r="T63" s="82" t="str">
        <f t="shared" si="9"/>
        <v>VALIDÉ</v>
      </c>
      <c r="U63" s="292" t="s">
        <v>476</v>
      </c>
      <c r="V63" s="92" t="str">
        <f t="shared" si="10"/>
        <v>VAL</v>
      </c>
      <c r="W63" s="292" t="s">
        <v>476</v>
      </c>
      <c r="X63" s="92" t="str">
        <f t="shared" si="11"/>
        <v>VAL</v>
      </c>
      <c r="Y63" s="292" t="s">
        <v>476</v>
      </c>
      <c r="Z63" s="92" t="str">
        <f t="shared" si="12"/>
        <v>VAL</v>
      </c>
      <c r="AA63" s="82" t="str">
        <f t="shared" si="20"/>
        <v>VALIDÉ</v>
      </c>
      <c r="AB63" s="292" t="s">
        <v>476</v>
      </c>
      <c r="AC63" s="92" t="str">
        <f t="shared" si="14"/>
        <v>VAL</v>
      </c>
      <c r="AD63" s="83" t="str">
        <f t="shared" si="15"/>
        <v>VALIDÉ</v>
      </c>
      <c r="AE63" s="294" t="s">
        <v>477</v>
      </c>
      <c r="AF63" s="84" t="s">
        <v>477</v>
      </c>
      <c r="AG63" s="87">
        <f t="shared" si="16"/>
        <v>611</v>
      </c>
      <c r="AH63" s="343" t="s">
        <v>477</v>
      </c>
      <c r="AI63" s="84" t="s">
        <v>477</v>
      </c>
      <c r="AJ63" s="88">
        <f t="shared" si="17"/>
        <v>599</v>
      </c>
      <c r="AK63" s="136" t="s">
        <v>477</v>
      </c>
    </row>
    <row r="64" spans="1:37" s="96" customFormat="1" ht="16.5" customHeight="1" thickBot="1" x14ac:dyDescent="0.3">
      <c r="A64" s="110" t="s">
        <v>53</v>
      </c>
      <c r="B64" s="287">
        <v>22003815</v>
      </c>
      <c r="C64" s="268" t="s">
        <v>316</v>
      </c>
      <c r="D64" s="269" t="s">
        <v>103</v>
      </c>
      <c r="E64" s="292" t="s">
        <v>476</v>
      </c>
      <c r="F64" s="91" t="str">
        <f t="shared" si="0"/>
        <v>VAL</v>
      </c>
      <c r="G64" s="92" t="str">
        <f t="shared" si="1"/>
        <v>VAL</v>
      </c>
      <c r="H64" s="82" t="str">
        <f t="shared" si="2"/>
        <v>VALIDÉ</v>
      </c>
      <c r="I64" s="292" t="s">
        <v>476</v>
      </c>
      <c r="J64" s="92" t="str">
        <f t="shared" si="3"/>
        <v>VAL</v>
      </c>
      <c r="K64" s="292" t="s">
        <v>476</v>
      </c>
      <c r="L64" s="92" t="str">
        <f t="shared" si="4"/>
        <v>VAL</v>
      </c>
      <c r="M64" s="82" t="str">
        <f t="shared" si="19"/>
        <v>VALIDÉ</v>
      </c>
      <c r="N64" s="292" t="s">
        <v>476</v>
      </c>
      <c r="O64" s="296" t="s">
        <v>476</v>
      </c>
      <c r="P64" s="93">
        <f t="shared" si="6"/>
        <v>0</v>
      </c>
      <c r="Q64" s="92" t="str">
        <f t="shared" si="7"/>
        <v>VAL</v>
      </c>
      <c r="R64" s="292" t="s">
        <v>476</v>
      </c>
      <c r="S64" s="92" t="str">
        <f t="shared" si="8"/>
        <v>VAL</v>
      </c>
      <c r="T64" s="82" t="str">
        <f t="shared" si="9"/>
        <v>VALIDÉ</v>
      </c>
      <c r="U64" s="292" t="s">
        <v>476</v>
      </c>
      <c r="V64" s="92" t="str">
        <f t="shared" si="10"/>
        <v>VAL</v>
      </c>
      <c r="W64" s="292" t="s">
        <v>476</v>
      </c>
      <c r="X64" s="92" t="str">
        <f t="shared" si="11"/>
        <v>VAL</v>
      </c>
      <c r="Y64" s="292" t="s">
        <v>476</v>
      </c>
      <c r="Z64" s="92" t="str">
        <f t="shared" si="12"/>
        <v>VAL</v>
      </c>
      <c r="AA64" s="82" t="str">
        <f t="shared" si="20"/>
        <v>VALIDÉ</v>
      </c>
      <c r="AB64" s="292" t="s">
        <v>476</v>
      </c>
      <c r="AC64" s="92" t="str">
        <f t="shared" si="14"/>
        <v>VAL</v>
      </c>
      <c r="AD64" s="83" t="str">
        <f t="shared" si="15"/>
        <v>VALIDÉ</v>
      </c>
      <c r="AE64" s="294" t="s">
        <v>477</v>
      </c>
      <c r="AF64" s="84" t="s">
        <v>477</v>
      </c>
      <c r="AG64" s="87">
        <f t="shared" si="16"/>
        <v>611</v>
      </c>
      <c r="AH64" s="343" t="s">
        <v>477</v>
      </c>
      <c r="AI64" s="84" t="s">
        <v>477</v>
      </c>
      <c r="AJ64" s="88">
        <f t="shared" si="17"/>
        <v>599</v>
      </c>
      <c r="AK64" s="136" t="s">
        <v>477</v>
      </c>
    </row>
    <row r="65" spans="1:37" s="96" customFormat="1" ht="16.5" customHeight="1" thickBot="1" x14ac:dyDescent="0.3">
      <c r="A65" s="110" t="s">
        <v>216</v>
      </c>
      <c r="B65" s="267">
        <v>22003828</v>
      </c>
      <c r="C65" s="266" t="s">
        <v>312</v>
      </c>
      <c r="D65" s="266" t="s">
        <v>178</v>
      </c>
      <c r="E65" s="293" t="s">
        <v>215</v>
      </c>
      <c r="F65" s="91" t="str">
        <f t="shared" si="0"/>
        <v>DSP</v>
      </c>
      <c r="G65" s="92" t="str">
        <f t="shared" si="1"/>
        <v>DSP</v>
      </c>
      <c r="H65" s="82" t="str">
        <f t="shared" si="2"/>
        <v>DSP</v>
      </c>
      <c r="I65" s="293" t="s">
        <v>215</v>
      </c>
      <c r="J65" s="92" t="str">
        <f t="shared" si="3"/>
        <v>DSP</v>
      </c>
      <c r="K65" s="293" t="s">
        <v>215</v>
      </c>
      <c r="L65" s="92" t="str">
        <f t="shared" si="4"/>
        <v>DSP</v>
      </c>
      <c r="M65" s="82" t="str">
        <f t="shared" si="19"/>
        <v>DSP</v>
      </c>
      <c r="N65" s="293" t="s">
        <v>215</v>
      </c>
      <c r="O65" s="299" t="s">
        <v>215</v>
      </c>
      <c r="P65" s="93">
        <f t="shared" si="6"/>
        <v>0</v>
      </c>
      <c r="Q65" s="92" t="str">
        <f t="shared" si="7"/>
        <v>DSP</v>
      </c>
      <c r="R65" s="293" t="s">
        <v>215</v>
      </c>
      <c r="S65" s="92" t="str">
        <f t="shared" si="8"/>
        <v>DSP</v>
      </c>
      <c r="T65" s="82" t="str">
        <f t="shared" si="9"/>
        <v>DSP</v>
      </c>
      <c r="U65" s="293" t="s">
        <v>215</v>
      </c>
      <c r="V65" s="92" t="str">
        <f t="shared" si="10"/>
        <v>DSP</v>
      </c>
      <c r="W65" s="293" t="s">
        <v>215</v>
      </c>
      <c r="X65" s="92" t="str">
        <f t="shared" si="11"/>
        <v>DSP</v>
      </c>
      <c r="Y65" s="293" t="s">
        <v>215</v>
      </c>
      <c r="Z65" s="92" t="str">
        <f t="shared" si="12"/>
        <v>DSP</v>
      </c>
      <c r="AA65" s="82" t="str">
        <f t="shared" si="20"/>
        <v>DSP</v>
      </c>
      <c r="AB65" s="293" t="s">
        <v>215</v>
      </c>
      <c r="AC65" s="92" t="str">
        <f t="shared" si="14"/>
        <v>DSP</v>
      </c>
      <c r="AD65" s="83" t="str">
        <f t="shared" si="15"/>
        <v>DSP</v>
      </c>
      <c r="AE65" s="294" t="str">
        <f>IF(AND(H65="DSP",M65="DSP",T65="DSP",AA65="DSP",AD65="DSP"),"DSP",IF(AND(H65="DSP",M65="DSP",T65="DSP",AA65="DSP"),AD65,IF(AND(H65="DSP",M65="DSP",T65="DSP",AD65="DSP"),AA65,IF(AND(H65="DSP",M65="DSP",AA65="DSP",AD65="DSP"),T65,IF(AND(H65="DSP",T65="DSP",AA65="DSP",AD65="DSP"),M65,IF(AND(M65="DSP",T65="DSP",AA65="DSP",AD65="DSP"),H65,IF(AND(T65="DSP",AA65="DSP",AD65="DSP"),(H65+M65)/2,IF(AND(M65="DSP",AA65="DSP",AD65="DSP"),(H65+T65)/2,IF(AND(H65="DSP",AA65="DSP",AD65="DSP"),(M65+T65)/2,IF(AND(M65="DSP",T65="DSP",AD65="DSP"),(H65+AA65)/2,IF(AND(H65="DSP",T65="DSP",AD65="DSP"),(M65+AA65)/2,IF(AND(H65="DSP",M65="DSP",AD65="DSP"),(T65+AA65)/2,IF(AND(M65="DSP",T65="DSP",AA65="DSP"),(H65+AD65)/2,IF(AND(H65="DSP",T65="DSP",AA65="DSP"),(M65+AD65)/2,IF(AND(H65="DSP",M65="DSP",AA65="DSP"),(T65+AD65)/2,IF(AND(H65="DSP",M65="DSP",T65="DSP"),(AA65+AD65)/2,IF(AND(H65="DSP",M65="DSP"),(T65+AA65+AD65)/3,IF(AND(H65="DSP",T65="DSP"),(M65+AA65+AD65)/3,IF(AND(M65="DSP",T65="DSP"),(H65+AA65+AD65)/3,IF(AND(H65="DSP",AA65="DSP"),(M65+T65+AD65)/3,IF(AND(M65="DSP",AA65="DSP"),(H65+T65+AD65)/3,IF(AND(T65="DSP",AA65="DSP"),(H65+M65+AD65)/3,IF(AND(H65="DSP",AD65="DSP"),(M65+T65+AA65)/3,IF(AND(M65="DSP",AD65="DSP"),(H65+T65+AA65)/3,IF(AND(T65="DSP",AD65="DSP"),(H65+M65+AA65)/3,IF(AND(AA65="DSP",AD65="DSP"),(H65+M65+T65)/3,IF(H65="DSP",(M65+T65+AA65+AD65)/4,IF(M65="DSP",(H65+T65+AA65+AD65)/4,IF(T65="DSP",(H65+M65+AA65+AD65)/4,IF(AA65="DSP",(H65+M65+T65+AD65)/4,IF(AD65="DSP",(H65+M65+T65+AA65)/4,SUM(H65+M65+T65+AA65+AD65)/5)))))))))))))))))))))))))))))))</f>
        <v>DSP</v>
      </c>
      <c r="AF65" s="84" t="s">
        <v>215</v>
      </c>
      <c r="AG65" s="87">
        <f t="shared" si="16"/>
        <v>611</v>
      </c>
      <c r="AH65" s="75" t="str">
        <f>IFERROR(VLOOKUP(B65,'Notes écrit'!$A$3:$C$734,3,FALSE),"ABI")</f>
        <v>ABI</v>
      </c>
      <c r="AI65" s="84" t="s">
        <v>157</v>
      </c>
      <c r="AJ65" s="88">
        <f t="shared" si="17"/>
        <v>599</v>
      </c>
      <c r="AK65" s="136" t="str">
        <f>IF(AH65="ABI","DEF",IF(AE65="DSP",AH65,AVERAGE(AE65,AH65)))</f>
        <v>DEF</v>
      </c>
    </row>
    <row r="66" spans="1:37" s="96" customFormat="1" ht="16.5" customHeight="1" thickBot="1" x14ac:dyDescent="0.3">
      <c r="A66" s="110" t="s">
        <v>216</v>
      </c>
      <c r="B66" s="267">
        <v>22003883</v>
      </c>
      <c r="C66" s="266" t="s">
        <v>473</v>
      </c>
      <c r="D66" s="266" t="s">
        <v>128</v>
      </c>
      <c r="E66" s="292">
        <f>VLOOKUP(B66,[2]END!$B$3:$G$734,6,FALSE)</f>
        <v>19</v>
      </c>
      <c r="F66" s="91">
        <f t="shared" si="0"/>
        <v>19</v>
      </c>
      <c r="G66" s="92">
        <f t="shared" si="1"/>
        <v>16</v>
      </c>
      <c r="H66" s="82">
        <f t="shared" si="2"/>
        <v>16</v>
      </c>
      <c r="I66" s="292">
        <f>VLOOKUP(B66,[2]VIT!$B$3:$F$734,5,FALSE)</f>
        <v>3.1</v>
      </c>
      <c r="J66" s="92">
        <f t="shared" si="3"/>
        <v>19</v>
      </c>
      <c r="K66" s="292">
        <f>VLOOKUP(B66,[2]VIT!$B$3:$G$734,6,FALSE)</f>
        <v>6.53</v>
      </c>
      <c r="L66" s="92">
        <f t="shared" si="4"/>
        <v>13</v>
      </c>
      <c r="M66" s="82">
        <f t="shared" si="19"/>
        <v>16</v>
      </c>
      <c r="N66" s="258">
        <f>VLOOKUP(B66,[2]DVC!$B$3:$G$734,6,FALSE)</f>
        <v>65</v>
      </c>
      <c r="O66" s="297">
        <f>VLOOKUP(B66,'[2]Taille-Poids'!$B$3:$G$734,6,FALSE)</f>
        <v>65</v>
      </c>
      <c r="P66" s="93">
        <f t="shared" si="6"/>
        <v>1</v>
      </c>
      <c r="Q66" s="92">
        <f t="shared" si="7"/>
        <v>5.5</v>
      </c>
      <c r="R66" s="258">
        <f>VLOOKUP(B66,[2]DV!$B$3:$H$735,7,FALSE)</f>
        <v>47</v>
      </c>
      <c r="S66" s="92">
        <f t="shared" si="8"/>
        <v>5</v>
      </c>
      <c r="T66" s="82">
        <f t="shared" si="9"/>
        <v>10.5</v>
      </c>
      <c r="U66" s="259">
        <f>VLOOKUP(B66,[2]COORD!$B$3:$I$734,8,FALSE)</f>
        <v>23.87</v>
      </c>
      <c r="V66" s="92">
        <f t="shared" si="10"/>
        <v>6</v>
      </c>
      <c r="W66" s="292">
        <f>VLOOKUP(B66,[2]SOUP!$B$3:$F$734,5,FALSE)</f>
        <v>-11</v>
      </c>
      <c r="X66" s="92">
        <f t="shared" si="11"/>
        <v>0.75</v>
      </c>
      <c r="Y66" s="292">
        <f>VLOOKUP(B66,[2]EQU!$B$3:$F$734,5,FALSE)</f>
        <v>10</v>
      </c>
      <c r="Z66" s="92">
        <f t="shared" si="12"/>
        <v>0</v>
      </c>
      <c r="AA66" s="82">
        <f t="shared" si="20"/>
        <v>6.75</v>
      </c>
      <c r="AB66" s="260">
        <f>VLOOKUP(B66,[2]Natation!$A$2:$E$610,5,FALSE)</f>
        <v>32.380000000000003</v>
      </c>
      <c r="AC66" s="92">
        <f t="shared" si="14"/>
        <v>15</v>
      </c>
      <c r="AD66" s="83">
        <f t="shared" si="15"/>
        <v>15</v>
      </c>
      <c r="AE66" s="294">
        <f>IF(AND(H66="DSP",M66="DSP",T66="DSP",AA66="DSP",AD66="DSP"),"DSP",IF(AND(H66="DSP",M66="DSP",T66="DSP",AA66="DSP"),AD66,IF(AND(H66="DSP",M66="DSP",T66="DSP",AD66="DSP"),AA66,IF(AND(H66="DSP",M66="DSP",AA66="DSP",AD66="DSP"),T66,IF(AND(H66="DSP",T66="DSP",AA66="DSP",AD66="DSP"),M66,IF(AND(M66="DSP",T66="DSP",AA66="DSP",AD66="DSP"),H66,IF(AND(T66="DSP",AA66="DSP",AD66="DSP"),(H66+M66)/2,IF(AND(M66="DSP",AA66="DSP",AD66="DSP"),(H66+T66)/2,IF(AND(H66="DSP",AA66="DSP",AD66="DSP"),(M66+T66)/2,IF(AND(M66="DSP",T66="DSP",AD66="DSP"),(H66+AA66)/2,IF(AND(H66="DSP",T66="DSP",AD66="DSP"),(M66+AA66)/2,IF(AND(H66="DSP",M66="DSP",AD66="DSP"),(T66+AA66)/2,IF(AND(M66="DSP",T66="DSP",AA66="DSP"),(H66+AD66)/2,IF(AND(H66="DSP",T66="DSP",AA66="DSP"),(M66+AD66)/2,IF(AND(H66="DSP",M66="DSP",AA66="DSP"),(T66+AD66)/2,IF(AND(H66="DSP",M66="DSP",T66="DSP"),(AA66+AD66)/2,IF(AND(H66="DSP",M66="DSP"),(T66+AA66+AD66)/3,IF(AND(H66="DSP",T66="DSP"),(M66+AA66+AD66)/3,IF(AND(M66="DSP",T66="DSP"),(H66+AA66+AD66)/3,IF(AND(H66="DSP",AA66="DSP"),(M66+T66+AD66)/3,IF(AND(M66="DSP",AA66="DSP"),(H66+T66+AD66)/3,IF(AND(T66="DSP",AA66="DSP"),(H66+M66+AD66)/3,IF(AND(H66="DSP",AD66="DSP"),(M66+T66+AA66)/3,IF(AND(M66="DSP",AD66="DSP"),(H66+T66+AA66)/3,IF(AND(T66="DSP",AD66="DSP"),(H66+M66+AA66)/3,IF(AND(AA66="DSP",AD66="DSP"),(H66+M66+T66)/3,IF(H66="DSP",(M66+T66+AA66+AD66)/4,IF(M66="DSP",(H66+T66+AA66+AD66)/4,IF(T66="DSP",(H66+M66+AA66+AD66)/4,IF(AA66="DSP",(H66+M66+T66+AD66)/4,IF(AD66="DSP",(H66+M66+T66+AA66)/4,SUM(H66+M66+T66+AA66+AD66)/5)))))))))))))))))))))))))))))))</f>
        <v>12.85</v>
      </c>
      <c r="AF66" s="84">
        <v>12.85</v>
      </c>
      <c r="AG66" s="87">
        <f t="shared" si="16"/>
        <v>90</v>
      </c>
      <c r="AH66" s="75">
        <f>IFERROR(VLOOKUP(B66,'Notes écrit'!$A$3:$C$734,3,FALSE),"ABI")</f>
        <v>8</v>
      </c>
      <c r="AI66" s="84">
        <v>8</v>
      </c>
      <c r="AJ66" s="88">
        <f t="shared" si="17"/>
        <v>331</v>
      </c>
      <c r="AK66" s="136">
        <f>IF(AH66="ABI","DEF",IF(AE66="DSP",AH66,AVERAGE(AE66,AH66)))</f>
        <v>10.425000000000001</v>
      </c>
    </row>
    <row r="67" spans="1:37" s="96" customFormat="1" ht="16.5" customHeight="1" thickBot="1" x14ac:dyDescent="0.3">
      <c r="A67" s="110" t="s">
        <v>216</v>
      </c>
      <c r="B67" s="267">
        <v>22003939</v>
      </c>
      <c r="C67" s="266" t="s">
        <v>275</v>
      </c>
      <c r="D67" s="266" t="s">
        <v>187</v>
      </c>
      <c r="E67" s="292" t="s">
        <v>476</v>
      </c>
      <c r="F67" s="91" t="str">
        <f t="shared" ref="F67:F130" si="24">IF(E67="ABJ", "ABJ",IF(E67="ABI","ABI",IF(E67="DSP","DSP",IF(E67="VAL","VAL",(VLOOKUP(E67,tpstest,2))))))</f>
        <v>VAL</v>
      </c>
      <c r="G67" s="92" t="str">
        <f t="shared" ref="G67:G130" si="25">IF(F67="ABJ","ABJ",IF(F67="ABI",0,IF(F67="DSP","DSP",IF(F67="VAL","VAL",(IF(A67="F",VLOOKUP(F67,endurfille,2),VLOOKUP(F67,endurgarçon,2)))))))</f>
        <v>VAL</v>
      </c>
      <c r="H67" s="82" t="str">
        <f t="shared" ref="H67:H130" si="26">IF(G67="VAL","VALIDÉ",G67)</f>
        <v>VALIDÉ</v>
      </c>
      <c r="I67" s="292" t="s">
        <v>476</v>
      </c>
      <c r="J67" s="92" t="str">
        <f t="shared" ref="J67:J130" si="27">IF(I67="ABJ","ABJ",IF(I67="ABI",0,IF(I67="DSP","DSP",IF(I67="VAL","VAL",(IF(A67="F",VLOOKUP(I67,VIT20MF,2),VLOOKUP(I67,Vit20MG,2)))))))</f>
        <v>VAL</v>
      </c>
      <c r="K67" s="292" t="s">
        <v>476</v>
      </c>
      <c r="L67" s="92" t="str">
        <f t="shared" ref="L67:L130" si="28">IF(K67="ABJ","ABJ",IF(K67="ABI",0,IF(K67="DSP","DSP",IF(K67="VAL","VAL",(IF(A67="F",VLOOKUP(K67,vit50mf,2),VLOOKUP(K67,vit50mg,2)))))))</f>
        <v>VAL</v>
      </c>
      <c r="M67" s="82" t="str">
        <f t="shared" si="19"/>
        <v>VALIDÉ</v>
      </c>
      <c r="N67" s="292" t="s">
        <v>476</v>
      </c>
      <c r="O67" s="296" t="s">
        <v>476</v>
      </c>
      <c r="P67" s="93">
        <f t="shared" ref="P67:P130" si="29">IF(O67="ABI", "POIDS",IF(N67="COVID","COVID",IF(OR(N67="DSP",N67="ABI",N67="VAL",N67=0),0,N67/O67)))</f>
        <v>0</v>
      </c>
      <c r="Q67" s="92" t="str">
        <f t="shared" ref="Q67:Q130" si="30">IF(N67="ABJ","ABJ",IF(N67="DSP","DSP",IF(N67="ABI",0,IF(P67="POIDS",0,IF(N67="VAL","VAL",IF(A67="F",VLOOKUP(P67,forcefille,2),VLOOKUP(P67,forcegarçon,2)))))))</f>
        <v>VAL</v>
      </c>
      <c r="R67" s="292" t="s">
        <v>476</v>
      </c>
      <c r="S67" s="92" t="str">
        <f t="shared" ref="S67:S130" si="31">IF(R67="ABJ","ABJ",IF(R67="ABI",0,IF(R67="DSP","DSP",IF(R67="VAL","VAL",IF(A67="F",VLOOKUP(R67,détfille,2),VLOOKUP(R67,détgarçon,2))))))</f>
        <v>VAL</v>
      </c>
      <c r="T67" s="82" t="str">
        <f t="shared" ref="T67:T130" si="32">IF(OR(Q67="ABJ",S67="ABJ"),"ABJ",IF(OR(Q67="VAL",S67="VAL"),"VALIDÉ",IF(AND(Q67="DSP",S67="DSP"),"DSP",IF(Q67="DSP",S67*2,IF(S67="DSP",Q67*2,(Q67+S67))))))</f>
        <v>VALIDÉ</v>
      </c>
      <c r="U67" s="292" t="s">
        <v>476</v>
      </c>
      <c r="V67" s="92" t="str">
        <f t="shared" ref="V67:V130" si="33">IF(U67="ABJ","ABJ",IF(U67="ABI",0,IF(U67="DSP","DSP",IF(U67="VAL","VAL",IF(A67="F",VLOOKUP(U67,coorfille,2),VLOOKUP(U67,coorgarçon,2))))))</f>
        <v>VAL</v>
      </c>
      <c r="W67" s="292" t="s">
        <v>476</v>
      </c>
      <c r="X67" s="92" t="str">
        <f t="shared" ref="X67:X130" si="34">IF(W67="ABJ","ABJ",IF(W67="ABI",0,IF(W67="DSP","DSP",IF(W67="VAL","VAL",IF(A67="F",VLOOKUP(W67,SouplesseFille,2),VLOOKUP(W67,SouplesseGarçon,2))))))</f>
        <v>VAL</v>
      </c>
      <c r="Y67" s="292" t="s">
        <v>476</v>
      </c>
      <c r="Z67" s="92" t="str">
        <f t="shared" ref="Z67:Z130" si="35">IF(Y67="ABJ","ABJ",IF(Y67="ABI",0,IF(Y67="DSP","DSP",IF(Y67="VAL","VAL",IF(A67="F",VLOOKUP(Y67,eqfille,2),VLOOKUP(Y67,eqgarçon,2))))))</f>
        <v>VAL</v>
      </c>
      <c r="AA67" s="82" t="str">
        <f t="shared" si="20"/>
        <v>VALIDÉ</v>
      </c>
      <c r="AB67" s="292" t="s">
        <v>476</v>
      </c>
      <c r="AC67" s="92" t="str">
        <f t="shared" ref="AC67:AC130" si="36">IF(AB67="ABJ","ABJ",IF(AB67="ABI",0,IF(AB67="DNF",0,IF(AB67="DSP","DSP",IF(AB67="VAL","VAL",(IF(A67="F",VLOOKUP(AB67,nagefille,2),VLOOKUP(AB67,nagegarçon,2))))))))</f>
        <v>VAL</v>
      </c>
      <c r="AD67" s="83" t="str">
        <f t="shared" ref="AD67:AD130" si="37">IF(AC67="VAL","VALIDÉ",AC67)</f>
        <v>VALIDÉ</v>
      </c>
      <c r="AE67" s="294">
        <v>11.55</v>
      </c>
      <c r="AF67" s="84">
        <v>11.55</v>
      </c>
      <c r="AG67" s="87">
        <f t="shared" ref="AG67:AG130" si="38">IFERROR(RANK(AF67,$AF$3:$AF$734,0),611)</f>
        <v>251</v>
      </c>
      <c r="AH67" s="75">
        <f>IFERROR(VLOOKUP(B67,'Notes écrit'!$A$3:$C$734,3,FALSE),"ABI")</f>
        <v>4.8890000000000002</v>
      </c>
      <c r="AI67" s="84">
        <v>4.8890000000000002</v>
      </c>
      <c r="AJ67" s="88">
        <f t="shared" ref="AJ67:AJ130" si="39">IFERROR(RANK(AI67,$AI$3:$AI$734,0),599)</f>
        <v>587</v>
      </c>
      <c r="AK67" s="136">
        <f>IF(AH67="ABI","DEF",IF(AE67="DSP",AH67,AVERAGE(AE67,AH67)))</f>
        <v>8.2195</v>
      </c>
    </row>
    <row r="68" spans="1:37" s="96" customFormat="1" ht="16.5" customHeight="1" thickBot="1" x14ac:dyDescent="0.3">
      <c r="A68" s="110" t="s">
        <v>53</v>
      </c>
      <c r="B68" s="267">
        <v>22004047</v>
      </c>
      <c r="C68" s="266" t="s">
        <v>319</v>
      </c>
      <c r="D68" s="266" t="s">
        <v>79</v>
      </c>
      <c r="E68" s="292" t="s">
        <v>476</v>
      </c>
      <c r="F68" s="91" t="str">
        <f t="shared" si="24"/>
        <v>VAL</v>
      </c>
      <c r="G68" s="92" t="str">
        <f t="shared" si="25"/>
        <v>VAL</v>
      </c>
      <c r="H68" s="82" t="str">
        <f t="shared" si="26"/>
        <v>VALIDÉ</v>
      </c>
      <c r="I68" s="292" t="s">
        <v>476</v>
      </c>
      <c r="J68" s="92" t="str">
        <f t="shared" si="27"/>
        <v>VAL</v>
      </c>
      <c r="K68" s="292" t="s">
        <v>476</v>
      </c>
      <c r="L68" s="92" t="str">
        <f t="shared" si="28"/>
        <v>VAL</v>
      </c>
      <c r="M68" s="82" t="str">
        <f t="shared" si="19"/>
        <v>VALIDÉ</v>
      </c>
      <c r="N68" s="292" t="s">
        <v>476</v>
      </c>
      <c r="O68" s="296" t="s">
        <v>476</v>
      </c>
      <c r="P68" s="93">
        <f t="shared" si="29"/>
        <v>0</v>
      </c>
      <c r="Q68" s="92" t="str">
        <f t="shared" si="30"/>
        <v>VAL</v>
      </c>
      <c r="R68" s="292" t="s">
        <v>476</v>
      </c>
      <c r="S68" s="92" t="str">
        <f t="shared" si="31"/>
        <v>VAL</v>
      </c>
      <c r="T68" s="82" t="str">
        <f t="shared" si="32"/>
        <v>VALIDÉ</v>
      </c>
      <c r="U68" s="292" t="s">
        <v>476</v>
      </c>
      <c r="V68" s="92" t="str">
        <f t="shared" si="33"/>
        <v>VAL</v>
      </c>
      <c r="W68" s="292" t="s">
        <v>476</v>
      </c>
      <c r="X68" s="92" t="str">
        <f t="shared" si="34"/>
        <v>VAL</v>
      </c>
      <c r="Y68" s="292" t="s">
        <v>476</v>
      </c>
      <c r="Z68" s="92" t="str">
        <f t="shared" si="35"/>
        <v>VAL</v>
      </c>
      <c r="AA68" s="82" t="str">
        <f t="shared" si="20"/>
        <v>VALIDÉ</v>
      </c>
      <c r="AB68" s="292" t="s">
        <v>476</v>
      </c>
      <c r="AC68" s="92" t="str">
        <f t="shared" si="36"/>
        <v>VAL</v>
      </c>
      <c r="AD68" s="83" t="str">
        <f t="shared" si="37"/>
        <v>VALIDÉ</v>
      </c>
      <c r="AE68" s="294">
        <v>10.85</v>
      </c>
      <c r="AF68" s="84">
        <v>10.85</v>
      </c>
      <c r="AG68" s="87">
        <f t="shared" si="38"/>
        <v>336</v>
      </c>
      <c r="AH68" s="75">
        <f>IFERROR(VLOOKUP(B68,'Notes écrit'!$A$3:$C$734,3,FALSE),"ABI")</f>
        <v>6.6669999999999998</v>
      </c>
      <c r="AI68" s="84">
        <v>6.6669999999999998</v>
      </c>
      <c r="AJ68" s="88">
        <f t="shared" si="39"/>
        <v>483</v>
      </c>
      <c r="AK68" s="136">
        <f>IF(AH68="ABI","DEF",IF(AE68="DSP",AH68,AVERAGE(AE68,AH68)))</f>
        <v>8.7584999999999997</v>
      </c>
    </row>
    <row r="69" spans="1:37" s="96" customFormat="1" ht="16.5" customHeight="1" thickBot="1" x14ac:dyDescent="0.3">
      <c r="A69" s="110" t="s">
        <v>216</v>
      </c>
      <c r="B69" s="267">
        <v>22004175</v>
      </c>
      <c r="C69" s="266" t="s">
        <v>353</v>
      </c>
      <c r="D69" s="266" t="s">
        <v>354</v>
      </c>
      <c r="E69" s="292" t="s">
        <v>476</v>
      </c>
      <c r="F69" s="91" t="str">
        <f t="shared" si="24"/>
        <v>VAL</v>
      </c>
      <c r="G69" s="92" t="str">
        <f t="shared" si="25"/>
        <v>VAL</v>
      </c>
      <c r="H69" s="82" t="str">
        <f t="shared" si="26"/>
        <v>VALIDÉ</v>
      </c>
      <c r="I69" s="292" t="s">
        <v>476</v>
      </c>
      <c r="J69" s="92" t="str">
        <f t="shared" si="27"/>
        <v>VAL</v>
      </c>
      <c r="K69" s="292" t="s">
        <v>476</v>
      </c>
      <c r="L69" s="92" t="str">
        <f t="shared" si="28"/>
        <v>VAL</v>
      </c>
      <c r="M69" s="82" t="str">
        <f t="shared" si="19"/>
        <v>VALIDÉ</v>
      </c>
      <c r="N69" s="292" t="s">
        <v>476</v>
      </c>
      <c r="O69" s="296" t="s">
        <v>476</v>
      </c>
      <c r="P69" s="93">
        <f t="shared" si="29"/>
        <v>0</v>
      </c>
      <c r="Q69" s="92" t="str">
        <f t="shared" si="30"/>
        <v>VAL</v>
      </c>
      <c r="R69" s="292" t="s">
        <v>476</v>
      </c>
      <c r="S69" s="92" t="str">
        <f t="shared" si="31"/>
        <v>VAL</v>
      </c>
      <c r="T69" s="82" t="str">
        <f t="shared" si="32"/>
        <v>VALIDÉ</v>
      </c>
      <c r="U69" s="292" t="s">
        <v>476</v>
      </c>
      <c r="V69" s="92" t="str">
        <f t="shared" si="33"/>
        <v>VAL</v>
      </c>
      <c r="W69" s="292" t="s">
        <v>476</v>
      </c>
      <c r="X69" s="92" t="str">
        <f t="shared" si="34"/>
        <v>VAL</v>
      </c>
      <c r="Y69" s="292" t="s">
        <v>476</v>
      </c>
      <c r="Z69" s="92" t="str">
        <f t="shared" si="35"/>
        <v>VAL</v>
      </c>
      <c r="AA69" s="82" t="str">
        <f t="shared" si="20"/>
        <v>VALIDÉ</v>
      </c>
      <c r="AB69" s="292" t="s">
        <v>476</v>
      </c>
      <c r="AC69" s="92" t="str">
        <f t="shared" si="36"/>
        <v>VAL</v>
      </c>
      <c r="AD69" s="83" t="str">
        <f t="shared" si="37"/>
        <v>VALIDÉ</v>
      </c>
      <c r="AE69" s="294">
        <v>11.45</v>
      </c>
      <c r="AF69" s="84">
        <v>11.45</v>
      </c>
      <c r="AG69" s="87">
        <f t="shared" si="38"/>
        <v>267</v>
      </c>
      <c r="AH69" s="344">
        <f>IFERROR(VLOOKUP(B69,'Notes écrit'!$A$3:$C$734,3,FALSE),"ABI")</f>
        <v>8</v>
      </c>
      <c r="AI69" s="84">
        <v>8</v>
      </c>
      <c r="AJ69" s="88">
        <f t="shared" si="39"/>
        <v>331</v>
      </c>
      <c r="AK69" s="136">
        <f>IF(AH69="ABI","DEF",IF(AE69="DSP",AH69,AVERAGE(AE69,AH69)))</f>
        <v>9.7249999999999996</v>
      </c>
    </row>
    <row r="70" spans="1:37" s="96" customFormat="1" ht="16.5" customHeight="1" thickBot="1" x14ac:dyDescent="0.3">
      <c r="A70" s="110" t="s">
        <v>216</v>
      </c>
      <c r="B70" s="267">
        <v>22004211</v>
      </c>
      <c r="C70" s="266" t="s">
        <v>331</v>
      </c>
      <c r="D70" s="266" t="s">
        <v>332</v>
      </c>
      <c r="E70" s="292" t="s">
        <v>476</v>
      </c>
      <c r="F70" s="91" t="str">
        <f t="shared" si="24"/>
        <v>VAL</v>
      </c>
      <c r="G70" s="92" t="str">
        <f t="shared" si="25"/>
        <v>VAL</v>
      </c>
      <c r="H70" s="82" t="str">
        <f t="shared" si="26"/>
        <v>VALIDÉ</v>
      </c>
      <c r="I70" s="292" t="s">
        <v>476</v>
      </c>
      <c r="J70" s="92" t="str">
        <f t="shared" si="27"/>
        <v>VAL</v>
      </c>
      <c r="K70" s="292" t="s">
        <v>476</v>
      </c>
      <c r="L70" s="92" t="str">
        <f t="shared" si="28"/>
        <v>VAL</v>
      </c>
      <c r="M70" s="82" t="str">
        <f t="shared" si="19"/>
        <v>VALIDÉ</v>
      </c>
      <c r="N70" s="292" t="s">
        <v>476</v>
      </c>
      <c r="O70" s="296" t="s">
        <v>476</v>
      </c>
      <c r="P70" s="93">
        <f t="shared" si="29"/>
        <v>0</v>
      </c>
      <c r="Q70" s="92" t="str">
        <f t="shared" si="30"/>
        <v>VAL</v>
      </c>
      <c r="R70" s="292" t="s">
        <v>476</v>
      </c>
      <c r="S70" s="92" t="str">
        <f t="shared" si="31"/>
        <v>VAL</v>
      </c>
      <c r="T70" s="82" t="str">
        <f t="shared" si="32"/>
        <v>VALIDÉ</v>
      </c>
      <c r="U70" s="292" t="s">
        <v>476</v>
      </c>
      <c r="V70" s="92" t="str">
        <f t="shared" si="33"/>
        <v>VAL</v>
      </c>
      <c r="W70" s="292" t="s">
        <v>476</v>
      </c>
      <c r="X70" s="92" t="str">
        <f t="shared" si="34"/>
        <v>VAL</v>
      </c>
      <c r="Y70" s="292" t="s">
        <v>476</v>
      </c>
      <c r="Z70" s="92" t="str">
        <f t="shared" si="35"/>
        <v>VAL</v>
      </c>
      <c r="AA70" s="82" t="str">
        <f t="shared" si="20"/>
        <v>VALIDÉ</v>
      </c>
      <c r="AB70" s="292" t="s">
        <v>476</v>
      </c>
      <c r="AC70" s="92" t="str">
        <f t="shared" si="36"/>
        <v>VAL</v>
      </c>
      <c r="AD70" s="83" t="str">
        <f t="shared" si="37"/>
        <v>VALIDÉ</v>
      </c>
      <c r="AE70" s="294" t="s">
        <v>477</v>
      </c>
      <c r="AF70" s="84" t="s">
        <v>477</v>
      </c>
      <c r="AG70" s="87">
        <f t="shared" si="38"/>
        <v>611</v>
      </c>
      <c r="AH70" s="294" t="s">
        <v>477</v>
      </c>
      <c r="AI70" s="84" t="s">
        <v>477</v>
      </c>
      <c r="AJ70" s="88">
        <f t="shared" si="39"/>
        <v>599</v>
      </c>
      <c r="AK70" s="136" t="s">
        <v>477</v>
      </c>
    </row>
    <row r="71" spans="1:37" s="96" customFormat="1" ht="16.5" customHeight="1" thickBot="1" x14ac:dyDescent="0.3">
      <c r="A71" s="110" t="s">
        <v>216</v>
      </c>
      <c r="B71" s="267">
        <v>22004276</v>
      </c>
      <c r="C71" s="286" t="s">
        <v>1053</v>
      </c>
      <c r="D71" s="286" t="s">
        <v>421</v>
      </c>
      <c r="E71" s="292">
        <f>VLOOKUP(B71,[2]END!$B$3:$G$734,6,FALSE)</f>
        <v>16</v>
      </c>
      <c r="F71" s="91">
        <f t="shared" si="24"/>
        <v>17.5</v>
      </c>
      <c r="G71" s="92">
        <f t="shared" si="25"/>
        <v>13</v>
      </c>
      <c r="H71" s="82">
        <f t="shared" si="26"/>
        <v>13</v>
      </c>
      <c r="I71" s="292">
        <f>VLOOKUP(B71,[2]VIT!$B$3:$F$734,5,FALSE)</f>
        <v>3.1</v>
      </c>
      <c r="J71" s="92">
        <f t="shared" si="27"/>
        <v>19</v>
      </c>
      <c r="K71" s="292">
        <f>VLOOKUP(B71,[2]VIT!$B$3:$G$734,6,FALSE)</f>
        <v>6.7</v>
      </c>
      <c r="L71" s="92">
        <f t="shared" si="28"/>
        <v>12</v>
      </c>
      <c r="M71" s="82">
        <f t="shared" si="19"/>
        <v>15.5</v>
      </c>
      <c r="N71" s="258">
        <f>VLOOKUP(B71,[2]DVC!$B$3:$G$734,6,FALSE)</f>
        <v>73</v>
      </c>
      <c r="O71" s="297">
        <f>VLOOKUP(B71,'[2]Taille-Poids'!$B$3:$G$734,6,FALSE)</f>
        <v>65</v>
      </c>
      <c r="P71" s="93">
        <f t="shared" si="29"/>
        <v>1.1230769230769231</v>
      </c>
      <c r="Q71" s="92">
        <f t="shared" si="30"/>
        <v>6</v>
      </c>
      <c r="R71" s="258">
        <f>VLOOKUP(B71,[2]DV!$B$3:$H$735,7,FALSE)</f>
        <v>54.7</v>
      </c>
      <c r="S71" s="92">
        <f t="shared" si="31"/>
        <v>6.5</v>
      </c>
      <c r="T71" s="82">
        <f t="shared" si="32"/>
        <v>12.5</v>
      </c>
      <c r="U71" s="259">
        <f>VLOOKUP(B71,[2]COORD!$B$3:$I$734,8,FALSE)</f>
        <v>23.5</v>
      </c>
      <c r="V71" s="92">
        <f t="shared" si="33"/>
        <v>6</v>
      </c>
      <c r="W71" s="292">
        <f>VLOOKUP(B71,[2]SOUP!$B$3:$F$734,5,FALSE)</f>
        <v>1</v>
      </c>
      <c r="X71" s="92">
        <f t="shared" si="34"/>
        <v>2.75</v>
      </c>
      <c r="Y71" s="292">
        <f>VLOOKUP(B71,[2]EQU!$B$3:$F$734,5,FALSE)</f>
        <v>7</v>
      </c>
      <c r="Z71" s="92">
        <f t="shared" si="35"/>
        <v>1.5</v>
      </c>
      <c r="AA71" s="82">
        <f t="shared" si="20"/>
        <v>10.25</v>
      </c>
      <c r="AB71" s="260">
        <f>VLOOKUP(B71,[2]Natation!$A$2:$E$610,5,FALSE)</f>
        <v>38.81</v>
      </c>
      <c r="AC71" s="92">
        <f t="shared" si="36"/>
        <v>11</v>
      </c>
      <c r="AD71" s="83">
        <f t="shared" si="37"/>
        <v>11</v>
      </c>
      <c r="AE71" s="294">
        <f>IF(AND(H71="DSP",M71="DSP",T71="DSP",AA71="DSP",AD71="DSP"),"DSP",IF(AND(H71="DSP",M71="DSP",T71="DSP",AA71="DSP"),AD71,IF(AND(H71="DSP",M71="DSP",T71="DSP",AD71="DSP"),AA71,IF(AND(H71="DSP",M71="DSP",AA71="DSP",AD71="DSP"),T71,IF(AND(H71="DSP",T71="DSP",AA71="DSP",AD71="DSP"),M71,IF(AND(M71="DSP",T71="DSP",AA71="DSP",AD71="DSP"),H71,IF(AND(T71="DSP",AA71="DSP",AD71="DSP"),(H71+M71)/2,IF(AND(M71="DSP",AA71="DSP",AD71="DSP"),(H71+T71)/2,IF(AND(H71="DSP",AA71="DSP",AD71="DSP"),(M71+T71)/2,IF(AND(M71="DSP",T71="DSP",AD71="DSP"),(H71+AA71)/2,IF(AND(H71="DSP",T71="DSP",AD71="DSP"),(M71+AA71)/2,IF(AND(H71="DSP",M71="DSP",AD71="DSP"),(T71+AA71)/2,IF(AND(M71="DSP",T71="DSP",AA71="DSP"),(H71+AD71)/2,IF(AND(H71="DSP",T71="DSP",AA71="DSP"),(M71+AD71)/2,IF(AND(H71="DSP",M71="DSP",AA71="DSP"),(T71+AD71)/2,IF(AND(H71="DSP",M71="DSP",T71="DSP"),(AA71+AD71)/2,IF(AND(H71="DSP",M71="DSP"),(T71+AA71+AD71)/3,IF(AND(H71="DSP",T71="DSP"),(M71+AA71+AD71)/3,IF(AND(M71="DSP",T71="DSP"),(H71+AA71+AD71)/3,IF(AND(H71="DSP",AA71="DSP"),(M71+T71+AD71)/3,IF(AND(M71="DSP",AA71="DSP"),(H71+T71+AD71)/3,IF(AND(T71="DSP",AA71="DSP"),(H71+M71+AD71)/3,IF(AND(H71="DSP",AD71="DSP"),(M71+T71+AA71)/3,IF(AND(M71="DSP",AD71="DSP"),(H71+T71+AA71)/3,IF(AND(T71="DSP",AD71="DSP"),(H71+M71+AA71)/3,IF(AND(AA71="DSP",AD71="DSP"),(H71+M71+T71)/3,IF(H71="DSP",(M71+T71+AA71+AD71)/4,IF(M71="DSP",(H71+T71+AA71+AD71)/4,IF(T71="DSP",(H71+M71+AA71+AD71)/4,IF(AA71="DSP",(H71+M71+T71+AD71)/4,IF(AD71="DSP",(H71+M71+T71+AA71)/4,SUM(H71+M71+T71+AA71+AD71)/5)))))))))))))))))))))))))))))))</f>
        <v>12.45</v>
      </c>
      <c r="AF71" s="84">
        <v>12.45</v>
      </c>
      <c r="AG71" s="87">
        <f t="shared" si="38"/>
        <v>135</v>
      </c>
      <c r="AH71" s="75">
        <f>IFERROR(VLOOKUP(B71,'Notes écrit'!$A$3:$C$734,3,FALSE),"ABI")</f>
        <v>10.667</v>
      </c>
      <c r="AI71" s="84">
        <v>10.667</v>
      </c>
      <c r="AJ71" s="88">
        <f t="shared" si="39"/>
        <v>85</v>
      </c>
      <c r="AK71" s="136">
        <f>IF(AH71="ABI","DEF",IF(AE71="DSP",AH71,AVERAGE(AE71,AH71)))</f>
        <v>11.558499999999999</v>
      </c>
    </row>
    <row r="72" spans="1:37" s="96" customFormat="1" ht="16.5" customHeight="1" thickBot="1" x14ac:dyDescent="0.3">
      <c r="A72" s="110" t="s">
        <v>216</v>
      </c>
      <c r="B72" s="267">
        <v>22004309</v>
      </c>
      <c r="C72" s="266" t="s">
        <v>278</v>
      </c>
      <c r="D72" s="266" t="s">
        <v>126</v>
      </c>
      <c r="E72" s="292" t="s">
        <v>476</v>
      </c>
      <c r="F72" s="91" t="str">
        <f t="shared" si="24"/>
        <v>VAL</v>
      </c>
      <c r="G72" s="92" t="str">
        <f t="shared" si="25"/>
        <v>VAL</v>
      </c>
      <c r="H72" s="82" t="str">
        <f t="shared" si="26"/>
        <v>VALIDÉ</v>
      </c>
      <c r="I72" s="292" t="s">
        <v>476</v>
      </c>
      <c r="J72" s="92" t="str">
        <f t="shared" si="27"/>
        <v>VAL</v>
      </c>
      <c r="K72" s="292" t="s">
        <v>476</v>
      </c>
      <c r="L72" s="92" t="str">
        <f t="shared" si="28"/>
        <v>VAL</v>
      </c>
      <c r="M72" s="82" t="str">
        <f t="shared" si="19"/>
        <v>VALIDÉ</v>
      </c>
      <c r="N72" s="292" t="s">
        <v>476</v>
      </c>
      <c r="O72" s="296" t="s">
        <v>476</v>
      </c>
      <c r="P72" s="93">
        <f t="shared" si="29"/>
        <v>0</v>
      </c>
      <c r="Q72" s="92" t="str">
        <f t="shared" si="30"/>
        <v>VAL</v>
      </c>
      <c r="R72" s="292" t="s">
        <v>476</v>
      </c>
      <c r="S72" s="92" t="str">
        <f t="shared" si="31"/>
        <v>VAL</v>
      </c>
      <c r="T72" s="82" t="str">
        <f t="shared" si="32"/>
        <v>VALIDÉ</v>
      </c>
      <c r="U72" s="292" t="s">
        <v>476</v>
      </c>
      <c r="V72" s="92" t="str">
        <f t="shared" si="33"/>
        <v>VAL</v>
      </c>
      <c r="W72" s="292" t="s">
        <v>476</v>
      </c>
      <c r="X72" s="92" t="str">
        <f t="shared" si="34"/>
        <v>VAL</v>
      </c>
      <c r="Y72" s="292" t="s">
        <v>476</v>
      </c>
      <c r="Z72" s="92" t="str">
        <f t="shared" si="35"/>
        <v>VAL</v>
      </c>
      <c r="AA72" s="82" t="str">
        <f t="shared" si="20"/>
        <v>VALIDÉ</v>
      </c>
      <c r="AB72" s="292" t="s">
        <v>476</v>
      </c>
      <c r="AC72" s="92" t="str">
        <f t="shared" si="36"/>
        <v>VAL</v>
      </c>
      <c r="AD72" s="83" t="str">
        <f t="shared" si="37"/>
        <v>VALIDÉ</v>
      </c>
      <c r="AE72" s="294" t="s">
        <v>477</v>
      </c>
      <c r="AF72" s="84" t="s">
        <v>477</v>
      </c>
      <c r="AG72" s="87">
        <f t="shared" si="38"/>
        <v>611</v>
      </c>
      <c r="AH72" s="343" t="s">
        <v>477</v>
      </c>
      <c r="AI72" s="84" t="s">
        <v>477</v>
      </c>
      <c r="AJ72" s="88">
        <f t="shared" si="39"/>
        <v>599</v>
      </c>
      <c r="AK72" s="136" t="s">
        <v>477</v>
      </c>
    </row>
    <row r="73" spans="1:37" s="96" customFormat="1" ht="16.5" customHeight="1" thickBot="1" x14ac:dyDescent="0.3">
      <c r="A73" s="110" t="s">
        <v>216</v>
      </c>
      <c r="B73" s="267">
        <v>22004416</v>
      </c>
      <c r="C73" s="266" t="s">
        <v>326</v>
      </c>
      <c r="D73" s="266" t="s">
        <v>144</v>
      </c>
      <c r="E73" s="292" t="s">
        <v>476</v>
      </c>
      <c r="F73" s="91" t="str">
        <f t="shared" si="24"/>
        <v>VAL</v>
      </c>
      <c r="G73" s="92" t="str">
        <f t="shared" si="25"/>
        <v>VAL</v>
      </c>
      <c r="H73" s="82" t="str">
        <f t="shared" si="26"/>
        <v>VALIDÉ</v>
      </c>
      <c r="I73" s="292" t="s">
        <v>476</v>
      </c>
      <c r="J73" s="92" t="str">
        <f t="shared" si="27"/>
        <v>VAL</v>
      </c>
      <c r="K73" s="292" t="s">
        <v>476</v>
      </c>
      <c r="L73" s="92" t="str">
        <f t="shared" si="28"/>
        <v>VAL</v>
      </c>
      <c r="M73" s="82" t="str">
        <f t="shared" si="19"/>
        <v>VALIDÉ</v>
      </c>
      <c r="N73" s="292" t="s">
        <v>476</v>
      </c>
      <c r="O73" s="296" t="s">
        <v>476</v>
      </c>
      <c r="P73" s="93">
        <f t="shared" si="29"/>
        <v>0</v>
      </c>
      <c r="Q73" s="92" t="str">
        <f t="shared" si="30"/>
        <v>VAL</v>
      </c>
      <c r="R73" s="292" t="s">
        <v>476</v>
      </c>
      <c r="S73" s="92" t="str">
        <f t="shared" si="31"/>
        <v>VAL</v>
      </c>
      <c r="T73" s="82" t="str">
        <f t="shared" si="32"/>
        <v>VALIDÉ</v>
      </c>
      <c r="U73" s="292" t="s">
        <v>476</v>
      </c>
      <c r="V73" s="92" t="str">
        <f t="shared" si="33"/>
        <v>VAL</v>
      </c>
      <c r="W73" s="292" t="s">
        <v>476</v>
      </c>
      <c r="X73" s="92" t="str">
        <f t="shared" si="34"/>
        <v>VAL</v>
      </c>
      <c r="Y73" s="292" t="s">
        <v>476</v>
      </c>
      <c r="Z73" s="92" t="str">
        <f t="shared" si="35"/>
        <v>VAL</v>
      </c>
      <c r="AA73" s="82" t="str">
        <f t="shared" si="20"/>
        <v>VALIDÉ</v>
      </c>
      <c r="AB73" s="292" t="s">
        <v>476</v>
      </c>
      <c r="AC73" s="92" t="str">
        <f t="shared" si="36"/>
        <v>VAL</v>
      </c>
      <c r="AD73" s="83" t="str">
        <f t="shared" si="37"/>
        <v>VALIDÉ</v>
      </c>
      <c r="AE73" s="294">
        <v>12</v>
      </c>
      <c r="AF73" s="84">
        <v>12</v>
      </c>
      <c r="AG73" s="87">
        <f t="shared" si="38"/>
        <v>194</v>
      </c>
      <c r="AH73" s="75">
        <f>IFERROR(VLOOKUP(B73,'Notes écrit'!$A$3:$C$734,3,FALSE),"ABI")</f>
        <v>7.1109999999999998</v>
      </c>
      <c r="AI73" s="84">
        <v>7.1109999999999998</v>
      </c>
      <c r="AJ73" s="88">
        <f t="shared" si="39"/>
        <v>430</v>
      </c>
      <c r="AK73" s="136">
        <f t="shared" ref="AK73:AK79" si="40">IF(AH73="ABI","DEF",IF(AE73="DSP",AH73,AVERAGE(AE73,AH73)))</f>
        <v>9.5555000000000003</v>
      </c>
    </row>
    <row r="74" spans="1:37" s="96" customFormat="1" ht="16.5" customHeight="1" thickBot="1" x14ac:dyDescent="0.3">
      <c r="A74" s="110" t="s">
        <v>216</v>
      </c>
      <c r="B74" s="267">
        <v>22004474</v>
      </c>
      <c r="C74" s="266" t="s">
        <v>311</v>
      </c>
      <c r="D74" s="266" t="s">
        <v>126</v>
      </c>
      <c r="E74" s="292" t="str">
        <f>VLOOKUP(B74,[2]END!$B$3:$G$734,6,FALSE)</f>
        <v>ABI</v>
      </c>
      <c r="F74" s="91" t="str">
        <f t="shared" si="24"/>
        <v>ABI</v>
      </c>
      <c r="G74" s="92">
        <f t="shared" si="25"/>
        <v>0</v>
      </c>
      <c r="H74" s="82">
        <f t="shared" si="26"/>
        <v>0</v>
      </c>
      <c r="I74" s="292" t="str">
        <f>VLOOKUP(B74,[2]VIT!$B$3:$F$734,5,FALSE)</f>
        <v>ABI</v>
      </c>
      <c r="J74" s="92">
        <f t="shared" si="27"/>
        <v>0</v>
      </c>
      <c r="K74" s="292" t="str">
        <f>VLOOKUP(B74,[2]VIT!$B$3:$G$734,6,FALSE)</f>
        <v>ABI</v>
      </c>
      <c r="L74" s="92">
        <f t="shared" si="28"/>
        <v>0</v>
      </c>
      <c r="M74" s="82">
        <f t="shared" si="19"/>
        <v>0</v>
      </c>
      <c r="N74" s="258" t="str">
        <f>VLOOKUP(B74,[2]DVC!$B$3:$G$734,6,FALSE)</f>
        <v>ABI</v>
      </c>
      <c r="O74" s="297" t="str">
        <f>VLOOKUP(B74,'[2]Taille-Poids'!$B$3:$G$734,6,FALSE)</f>
        <v>ABI</v>
      </c>
      <c r="P74" s="93" t="str">
        <f t="shared" si="29"/>
        <v>POIDS</v>
      </c>
      <c r="Q74" s="92">
        <f t="shared" si="30"/>
        <v>0</v>
      </c>
      <c r="R74" s="258" t="str">
        <f>VLOOKUP(B74,[2]DV!$B$3:$H$735,7,FALSE)</f>
        <v>ABI</v>
      </c>
      <c r="S74" s="92">
        <f t="shared" si="31"/>
        <v>0</v>
      </c>
      <c r="T74" s="82">
        <f t="shared" si="32"/>
        <v>0</v>
      </c>
      <c r="U74" s="259" t="str">
        <f>VLOOKUP(B74,[2]COORD!$B$3:$I$734,8,FALSE)</f>
        <v>ABI</v>
      </c>
      <c r="V74" s="92">
        <f t="shared" si="33"/>
        <v>0</v>
      </c>
      <c r="W74" s="292" t="str">
        <f>VLOOKUP(B74,[2]SOUP!$B$3:$F$734,5,FALSE)</f>
        <v>ABI</v>
      </c>
      <c r="X74" s="92">
        <f t="shared" si="34"/>
        <v>0</v>
      </c>
      <c r="Y74" s="292" t="str">
        <f>VLOOKUP(B74,[2]EQU!$B$3:$F$734,5,FALSE)</f>
        <v>ABI</v>
      </c>
      <c r="Z74" s="92">
        <f t="shared" si="35"/>
        <v>0</v>
      </c>
      <c r="AA74" s="82">
        <f t="shared" si="20"/>
        <v>0</v>
      </c>
      <c r="AB74" s="260" t="str">
        <f>VLOOKUP(B74,[2]Natation!$A$2:$E$610,5,FALSE)</f>
        <v>ABI</v>
      </c>
      <c r="AC74" s="92">
        <f t="shared" si="36"/>
        <v>0</v>
      </c>
      <c r="AD74" s="83">
        <f t="shared" si="37"/>
        <v>0</v>
      </c>
      <c r="AE74" s="294">
        <f>IF(AND(H74="DSP",M74="DSP",T74="DSP",AA74="DSP",AD74="DSP"),"DSP",IF(AND(H74="DSP",M74="DSP",T74="DSP",AA74="DSP"),AD74,IF(AND(H74="DSP",M74="DSP",T74="DSP",AD74="DSP"),AA74,IF(AND(H74="DSP",M74="DSP",AA74="DSP",AD74="DSP"),T74,IF(AND(H74="DSP",T74="DSP",AA74="DSP",AD74="DSP"),M74,IF(AND(M74="DSP",T74="DSP",AA74="DSP",AD74="DSP"),H74,IF(AND(T74="DSP",AA74="DSP",AD74="DSP"),(H74+M74)/2,IF(AND(M74="DSP",AA74="DSP",AD74="DSP"),(H74+T74)/2,IF(AND(H74="DSP",AA74="DSP",AD74="DSP"),(M74+T74)/2,IF(AND(M74="DSP",T74="DSP",AD74="DSP"),(H74+AA74)/2,IF(AND(H74="DSP",T74="DSP",AD74="DSP"),(M74+AA74)/2,IF(AND(H74="DSP",M74="DSP",AD74="DSP"),(T74+AA74)/2,IF(AND(M74="DSP",T74="DSP",AA74="DSP"),(H74+AD74)/2,IF(AND(H74="DSP",T74="DSP",AA74="DSP"),(M74+AD74)/2,IF(AND(H74="DSP",M74="DSP",AA74="DSP"),(T74+AD74)/2,IF(AND(H74="DSP",M74="DSP",T74="DSP"),(AA74+AD74)/2,IF(AND(H74="DSP",M74="DSP"),(T74+AA74+AD74)/3,IF(AND(H74="DSP",T74="DSP"),(M74+AA74+AD74)/3,IF(AND(M74="DSP",T74="DSP"),(H74+AA74+AD74)/3,IF(AND(H74="DSP",AA74="DSP"),(M74+T74+AD74)/3,IF(AND(M74="DSP",AA74="DSP"),(H74+T74+AD74)/3,IF(AND(T74="DSP",AA74="DSP"),(H74+M74+AD74)/3,IF(AND(H74="DSP",AD74="DSP"),(M74+T74+AA74)/3,IF(AND(M74="DSP",AD74="DSP"),(H74+T74+AA74)/3,IF(AND(T74="DSP",AD74="DSP"),(H74+M74+AA74)/3,IF(AND(AA74="DSP",AD74="DSP"),(H74+M74+T74)/3,IF(H74="DSP",(M74+T74+AA74+AD74)/4,IF(M74="DSP",(H74+T74+AA74+AD74)/4,IF(T74="DSP",(H74+M74+AA74+AD74)/4,IF(AA74="DSP",(H74+M74+T74+AD74)/4,IF(AD74="DSP",(H74+M74+T74+AA74)/4,SUM(H74+M74+T74+AA74+AD74)/5)))))))))))))))))))))))))))))))</f>
        <v>0</v>
      </c>
      <c r="AF74" s="84">
        <v>0</v>
      </c>
      <c r="AG74" s="87">
        <f t="shared" si="38"/>
        <v>621</v>
      </c>
      <c r="AH74" s="75" t="str">
        <f>IFERROR(VLOOKUP(B74,'Notes écrit'!$A$3:$C$734,3,FALSE),"ABI")</f>
        <v>ABI</v>
      </c>
      <c r="AI74" s="84" t="s">
        <v>157</v>
      </c>
      <c r="AJ74" s="88">
        <f t="shared" si="39"/>
        <v>599</v>
      </c>
      <c r="AK74" s="136" t="str">
        <f t="shared" si="40"/>
        <v>DEF</v>
      </c>
    </row>
    <row r="75" spans="1:37" s="96" customFormat="1" ht="16.5" customHeight="1" thickBot="1" x14ac:dyDescent="0.3">
      <c r="A75" s="110" t="s">
        <v>216</v>
      </c>
      <c r="B75" s="267">
        <v>22004503</v>
      </c>
      <c r="C75" s="266" t="s">
        <v>393</v>
      </c>
      <c r="D75" s="266" t="s">
        <v>210</v>
      </c>
      <c r="E75" s="292" t="s">
        <v>476</v>
      </c>
      <c r="F75" s="91" t="str">
        <f t="shared" si="24"/>
        <v>VAL</v>
      </c>
      <c r="G75" s="92" t="str">
        <f t="shared" si="25"/>
        <v>VAL</v>
      </c>
      <c r="H75" s="82" t="str">
        <f t="shared" si="26"/>
        <v>VALIDÉ</v>
      </c>
      <c r="I75" s="292" t="s">
        <v>476</v>
      </c>
      <c r="J75" s="92" t="str">
        <f t="shared" si="27"/>
        <v>VAL</v>
      </c>
      <c r="K75" s="292" t="s">
        <v>476</v>
      </c>
      <c r="L75" s="92" t="str">
        <f t="shared" si="28"/>
        <v>VAL</v>
      </c>
      <c r="M75" s="82" t="str">
        <f t="shared" si="19"/>
        <v>VALIDÉ</v>
      </c>
      <c r="N75" s="292" t="s">
        <v>476</v>
      </c>
      <c r="O75" s="296" t="s">
        <v>476</v>
      </c>
      <c r="P75" s="93">
        <f t="shared" si="29"/>
        <v>0</v>
      </c>
      <c r="Q75" s="92" t="str">
        <f t="shared" si="30"/>
        <v>VAL</v>
      </c>
      <c r="R75" s="292" t="s">
        <v>476</v>
      </c>
      <c r="S75" s="92" t="str">
        <f t="shared" si="31"/>
        <v>VAL</v>
      </c>
      <c r="T75" s="82" t="str">
        <f t="shared" si="32"/>
        <v>VALIDÉ</v>
      </c>
      <c r="U75" s="292" t="s">
        <v>476</v>
      </c>
      <c r="V75" s="92" t="str">
        <f t="shared" si="33"/>
        <v>VAL</v>
      </c>
      <c r="W75" s="292" t="s">
        <v>476</v>
      </c>
      <c r="X75" s="92" t="str">
        <f t="shared" si="34"/>
        <v>VAL</v>
      </c>
      <c r="Y75" s="292" t="s">
        <v>476</v>
      </c>
      <c r="Z75" s="92" t="str">
        <f t="shared" si="35"/>
        <v>VAL</v>
      </c>
      <c r="AA75" s="82" t="str">
        <f t="shared" si="20"/>
        <v>VALIDÉ</v>
      </c>
      <c r="AB75" s="292" t="s">
        <v>476</v>
      </c>
      <c r="AC75" s="92" t="str">
        <f t="shared" si="36"/>
        <v>VAL</v>
      </c>
      <c r="AD75" s="83" t="str">
        <f t="shared" si="37"/>
        <v>VALIDÉ</v>
      </c>
      <c r="AE75" s="294">
        <v>10.7</v>
      </c>
      <c r="AF75" s="84">
        <v>10.7</v>
      </c>
      <c r="AG75" s="87">
        <f t="shared" si="38"/>
        <v>354</v>
      </c>
      <c r="AH75" s="75">
        <f>IFERROR(VLOOKUP(B75,'Notes écrit'!$A$3:$C$734,3,FALSE),"ABI")</f>
        <v>8.8889999999999993</v>
      </c>
      <c r="AI75" s="84">
        <v>8.8889999999999993</v>
      </c>
      <c r="AJ75" s="88">
        <f t="shared" si="39"/>
        <v>231</v>
      </c>
      <c r="AK75" s="136">
        <f t="shared" si="40"/>
        <v>9.7944999999999993</v>
      </c>
    </row>
    <row r="76" spans="1:37" s="96" customFormat="1" ht="16.5" customHeight="1" thickBot="1" x14ac:dyDescent="0.3">
      <c r="A76" s="110" t="s">
        <v>216</v>
      </c>
      <c r="B76" s="267">
        <v>22004722</v>
      </c>
      <c r="C76" s="286" t="s">
        <v>245</v>
      </c>
      <c r="D76" s="286" t="s">
        <v>142</v>
      </c>
      <c r="E76" s="292">
        <f>VLOOKUP(B76,[2]END!$B$3:$G$734,6,FALSE)</f>
        <v>17</v>
      </c>
      <c r="F76" s="91">
        <f t="shared" si="24"/>
        <v>18</v>
      </c>
      <c r="G76" s="92">
        <f t="shared" si="25"/>
        <v>14</v>
      </c>
      <c r="H76" s="82">
        <f t="shared" si="26"/>
        <v>14</v>
      </c>
      <c r="I76" s="292">
        <f>VLOOKUP(B76,[2]VIT!$B$3:$F$734,5,FALSE)</f>
        <v>3.03</v>
      </c>
      <c r="J76" s="92">
        <f t="shared" si="27"/>
        <v>20</v>
      </c>
      <c r="K76" s="292">
        <f>VLOOKUP(B76,[2]VIT!$B$3:$G$734,6,FALSE)</f>
        <v>6.25</v>
      </c>
      <c r="L76" s="92">
        <f t="shared" si="28"/>
        <v>15</v>
      </c>
      <c r="M76" s="82">
        <f t="shared" si="19"/>
        <v>17.5</v>
      </c>
      <c r="N76" s="258">
        <f>VLOOKUP(B76,[2]DVC!$B$3:$G$734,6,FALSE)</f>
        <v>67</v>
      </c>
      <c r="O76" s="297">
        <f>VLOOKUP(B76,'[2]Taille-Poids'!$B$3:$G$734,6,FALSE)</f>
        <v>68</v>
      </c>
      <c r="P76" s="93">
        <f t="shared" si="29"/>
        <v>0.98529411764705888</v>
      </c>
      <c r="Q76" s="92">
        <f t="shared" si="30"/>
        <v>5</v>
      </c>
      <c r="R76" s="258">
        <f>VLOOKUP(B76,[2]DV!$B$3:$H$735,7,FALSE)</f>
        <v>40</v>
      </c>
      <c r="S76" s="92">
        <f t="shared" si="31"/>
        <v>3</v>
      </c>
      <c r="T76" s="82">
        <f t="shared" si="32"/>
        <v>8</v>
      </c>
      <c r="U76" s="259">
        <f>VLOOKUP(B76,[2]COORD!$B$3:$I$734,8,FALSE)</f>
        <v>22.85</v>
      </c>
      <c r="V76" s="92">
        <f t="shared" si="33"/>
        <v>6.5</v>
      </c>
      <c r="W76" s="292">
        <f>VLOOKUP(B76,[2]SOUP!$B$3:$F$734,5,FALSE)</f>
        <v>-6</v>
      </c>
      <c r="X76" s="92">
        <f t="shared" si="34"/>
        <v>1.25</v>
      </c>
      <c r="Y76" s="292">
        <f>VLOOKUP(B76,[2]EQU!$B$3:$F$734,5,FALSE)</f>
        <v>9</v>
      </c>
      <c r="Z76" s="92">
        <f t="shared" si="35"/>
        <v>0.5</v>
      </c>
      <c r="AA76" s="82">
        <f t="shared" si="20"/>
        <v>8.25</v>
      </c>
      <c r="AB76" s="260">
        <f>VLOOKUP(B76,[2]Natation!$A$2:$E$610,5,FALSE)</f>
        <v>43.63</v>
      </c>
      <c r="AC76" s="92">
        <f t="shared" si="36"/>
        <v>8</v>
      </c>
      <c r="AD76" s="83">
        <f t="shared" si="37"/>
        <v>8</v>
      </c>
      <c r="AE76" s="294">
        <f>IF(AND(H76="DSP",M76="DSP",T76="DSP",AA76="DSP",AD76="DSP"),"DSP",IF(AND(H76="DSP",M76="DSP",T76="DSP",AA76="DSP"),AD76,IF(AND(H76="DSP",M76="DSP",T76="DSP",AD76="DSP"),AA76,IF(AND(H76="DSP",M76="DSP",AA76="DSP",AD76="DSP"),T76,IF(AND(H76="DSP",T76="DSP",AA76="DSP",AD76="DSP"),M76,IF(AND(M76="DSP",T76="DSP",AA76="DSP",AD76="DSP"),H76,IF(AND(T76="DSP",AA76="DSP",AD76="DSP"),(H76+M76)/2,IF(AND(M76="DSP",AA76="DSP",AD76="DSP"),(H76+T76)/2,IF(AND(H76="DSP",AA76="DSP",AD76="DSP"),(M76+T76)/2,IF(AND(M76="DSP",T76="DSP",AD76="DSP"),(H76+AA76)/2,IF(AND(H76="DSP",T76="DSP",AD76="DSP"),(M76+AA76)/2,IF(AND(H76="DSP",M76="DSP",AD76="DSP"),(T76+AA76)/2,IF(AND(M76="DSP",T76="DSP",AA76="DSP"),(H76+AD76)/2,IF(AND(H76="DSP",T76="DSP",AA76="DSP"),(M76+AD76)/2,IF(AND(H76="DSP",M76="DSP",AA76="DSP"),(T76+AD76)/2,IF(AND(H76="DSP",M76="DSP",T76="DSP"),(AA76+AD76)/2,IF(AND(H76="DSP",M76="DSP"),(T76+AA76+AD76)/3,IF(AND(H76="DSP",T76="DSP"),(M76+AA76+AD76)/3,IF(AND(M76="DSP",T76="DSP"),(H76+AA76+AD76)/3,IF(AND(H76="DSP",AA76="DSP"),(M76+T76+AD76)/3,IF(AND(M76="DSP",AA76="DSP"),(H76+T76+AD76)/3,IF(AND(T76="DSP",AA76="DSP"),(H76+M76+AD76)/3,IF(AND(H76="DSP",AD76="DSP"),(M76+T76+AA76)/3,IF(AND(M76="DSP",AD76="DSP"),(H76+T76+AA76)/3,IF(AND(T76="DSP",AD76="DSP"),(H76+M76+AA76)/3,IF(AND(AA76="DSP",AD76="DSP"),(H76+M76+T76)/3,IF(H76="DSP",(M76+T76+AA76+AD76)/4,IF(M76="DSP",(H76+T76+AA76+AD76)/4,IF(T76="DSP",(H76+M76+AA76+AD76)/4,IF(AA76="DSP",(H76+M76+T76+AD76)/4,IF(AD76="DSP",(H76+M76+T76+AA76)/4,SUM(H76+M76+T76+AA76+AD76)/5)))))))))))))))))))))))))))))))</f>
        <v>11.15</v>
      </c>
      <c r="AF76" s="84">
        <v>11.15</v>
      </c>
      <c r="AG76" s="87">
        <f t="shared" si="38"/>
        <v>300</v>
      </c>
      <c r="AH76" s="75">
        <f>IFERROR(VLOOKUP(B76,'Notes écrit'!$A$3:$C$734,3,FALSE),"ABI")</f>
        <v>6.2220000000000004</v>
      </c>
      <c r="AI76" s="84">
        <v>6.2220000000000004</v>
      </c>
      <c r="AJ76" s="88">
        <f t="shared" si="39"/>
        <v>519</v>
      </c>
      <c r="AK76" s="136">
        <f t="shared" si="40"/>
        <v>8.6859999999999999</v>
      </c>
    </row>
    <row r="77" spans="1:37" s="96" customFormat="1" ht="16.5" customHeight="1" thickBot="1" x14ac:dyDescent="0.3">
      <c r="A77" s="110" t="s">
        <v>216</v>
      </c>
      <c r="B77" s="267">
        <v>22004751</v>
      </c>
      <c r="C77" s="266" t="s">
        <v>349</v>
      </c>
      <c r="D77" s="266" t="s">
        <v>118</v>
      </c>
      <c r="E77" s="292" t="s">
        <v>476</v>
      </c>
      <c r="F77" s="91" t="str">
        <f t="shared" si="24"/>
        <v>VAL</v>
      </c>
      <c r="G77" s="92" t="str">
        <f t="shared" si="25"/>
        <v>VAL</v>
      </c>
      <c r="H77" s="82" t="str">
        <f t="shared" si="26"/>
        <v>VALIDÉ</v>
      </c>
      <c r="I77" s="292" t="s">
        <v>476</v>
      </c>
      <c r="J77" s="92" t="str">
        <f t="shared" si="27"/>
        <v>VAL</v>
      </c>
      <c r="K77" s="292" t="s">
        <v>476</v>
      </c>
      <c r="L77" s="92" t="str">
        <f t="shared" si="28"/>
        <v>VAL</v>
      </c>
      <c r="M77" s="82" t="str">
        <f t="shared" si="19"/>
        <v>VALIDÉ</v>
      </c>
      <c r="N77" s="292" t="s">
        <v>476</v>
      </c>
      <c r="O77" s="296" t="s">
        <v>476</v>
      </c>
      <c r="P77" s="93">
        <f t="shared" si="29"/>
        <v>0</v>
      </c>
      <c r="Q77" s="92" t="str">
        <f t="shared" si="30"/>
        <v>VAL</v>
      </c>
      <c r="R77" s="292" t="s">
        <v>476</v>
      </c>
      <c r="S77" s="92" t="str">
        <f t="shared" si="31"/>
        <v>VAL</v>
      </c>
      <c r="T77" s="82" t="str">
        <f t="shared" si="32"/>
        <v>VALIDÉ</v>
      </c>
      <c r="U77" s="292" t="s">
        <v>476</v>
      </c>
      <c r="V77" s="92" t="str">
        <f t="shared" si="33"/>
        <v>VAL</v>
      </c>
      <c r="W77" s="292" t="s">
        <v>476</v>
      </c>
      <c r="X77" s="92" t="str">
        <f t="shared" si="34"/>
        <v>VAL</v>
      </c>
      <c r="Y77" s="292" t="s">
        <v>476</v>
      </c>
      <c r="Z77" s="92" t="str">
        <f t="shared" si="35"/>
        <v>VAL</v>
      </c>
      <c r="AA77" s="82" t="str">
        <f t="shared" si="20"/>
        <v>VALIDÉ</v>
      </c>
      <c r="AB77" s="292" t="s">
        <v>476</v>
      </c>
      <c r="AC77" s="92" t="str">
        <f t="shared" si="36"/>
        <v>VAL</v>
      </c>
      <c r="AD77" s="83" t="str">
        <f t="shared" si="37"/>
        <v>VALIDÉ</v>
      </c>
      <c r="AE77" s="294">
        <v>11.55</v>
      </c>
      <c r="AF77" s="84">
        <v>11.55</v>
      </c>
      <c r="AG77" s="87">
        <f t="shared" si="38"/>
        <v>251</v>
      </c>
      <c r="AH77" s="75">
        <f>IFERROR(VLOOKUP(B77,'Notes écrit'!$A$3:$C$734,3,FALSE),"ABI")</f>
        <v>8</v>
      </c>
      <c r="AI77" s="84">
        <v>8</v>
      </c>
      <c r="AJ77" s="88">
        <f t="shared" si="39"/>
        <v>331</v>
      </c>
      <c r="AK77" s="136">
        <f t="shared" si="40"/>
        <v>9.7750000000000004</v>
      </c>
    </row>
    <row r="78" spans="1:37" s="96" customFormat="1" ht="16.5" customHeight="1" thickBot="1" x14ac:dyDescent="0.3">
      <c r="A78" s="110" t="s">
        <v>216</v>
      </c>
      <c r="B78" s="267">
        <v>22004788</v>
      </c>
      <c r="C78" s="266" t="s">
        <v>269</v>
      </c>
      <c r="D78" s="266" t="s">
        <v>129</v>
      </c>
      <c r="E78" s="292" t="s">
        <v>476</v>
      </c>
      <c r="F78" s="91" t="str">
        <f t="shared" si="24"/>
        <v>VAL</v>
      </c>
      <c r="G78" s="92" t="str">
        <f t="shared" si="25"/>
        <v>VAL</v>
      </c>
      <c r="H78" s="82" t="str">
        <f t="shared" si="26"/>
        <v>VALIDÉ</v>
      </c>
      <c r="I78" s="292" t="s">
        <v>476</v>
      </c>
      <c r="J78" s="92" t="str">
        <f t="shared" si="27"/>
        <v>VAL</v>
      </c>
      <c r="K78" s="292" t="s">
        <v>476</v>
      </c>
      <c r="L78" s="92" t="str">
        <f t="shared" si="28"/>
        <v>VAL</v>
      </c>
      <c r="M78" s="82" t="str">
        <f t="shared" si="19"/>
        <v>VALIDÉ</v>
      </c>
      <c r="N78" s="292" t="s">
        <v>476</v>
      </c>
      <c r="O78" s="296" t="s">
        <v>476</v>
      </c>
      <c r="P78" s="93">
        <f t="shared" si="29"/>
        <v>0</v>
      </c>
      <c r="Q78" s="92" t="str">
        <f t="shared" si="30"/>
        <v>VAL</v>
      </c>
      <c r="R78" s="292" t="s">
        <v>476</v>
      </c>
      <c r="S78" s="92" t="str">
        <f t="shared" si="31"/>
        <v>VAL</v>
      </c>
      <c r="T78" s="82" t="str">
        <f t="shared" si="32"/>
        <v>VALIDÉ</v>
      </c>
      <c r="U78" s="292" t="s">
        <v>476</v>
      </c>
      <c r="V78" s="92" t="str">
        <f t="shared" si="33"/>
        <v>VAL</v>
      </c>
      <c r="W78" s="292" t="s">
        <v>476</v>
      </c>
      <c r="X78" s="92" t="str">
        <f t="shared" si="34"/>
        <v>VAL</v>
      </c>
      <c r="Y78" s="292" t="s">
        <v>476</v>
      </c>
      <c r="Z78" s="92" t="str">
        <f t="shared" si="35"/>
        <v>VAL</v>
      </c>
      <c r="AA78" s="82" t="str">
        <f t="shared" si="20"/>
        <v>VALIDÉ</v>
      </c>
      <c r="AB78" s="292" t="s">
        <v>476</v>
      </c>
      <c r="AC78" s="92" t="str">
        <f t="shared" si="36"/>
        <v>VAL</v>
      </c>
      <c r="AD78" s="83" t="str">
        <f t="shared" si="37"/>
        <v>VALIDÉ</v>
      </c>
      <c r="AE78" s="294">
        <v>12.15</v>
      </c>
      <c r="AF78" s="84">
        <v>12.15</v>
      </c>
      <c r="AG78" s="87">
        <f t="shared" si="38"/>
        <v>171</v>
      </c>
      <c r="AH78" s="75" t="str">
        <f>IFERROR(VLOOKUP(B78,'Notes écrit'!$A$3:$C$734,3,FALSE),"ABI")</f>
        <v>ABI</v>
      </c>
      <c r="AI78" s="84" t="s">
        <v>157</v>
      </c>
      <c r="AJ78" s="88">
        <f t="shared" si="39"/>
        <v>599</v>
      </c>
      <c r="AK78" s="136" t="str">
        <f t="shared" si="40"/>
        <v>DEF</v>
      </c>
    </row>
    <row r="79" spans="1:37" s="96" customFormat="1" ht="16.5" customHeight="1" thickBot="1" x14ac:dyDescent="0.3">
      <c r="A79" s="110" t="s">
        <v>216</v>
      </c>
      <c r="B79" s="267">
        <v>22004913</v>
      </c>
      <c r="C79" s="266" t="s">
        <v>462</v>
      </c>
      <c r="D79" s="266" t="s">
        <v>463</v>
      </c>
      <c r="E79" s="292" t="s">
        <v>476</v>
      </c>
      <c r="F79" s="91" t="str">
        <f t="shared" si="24"/>
        <v>VAL</v>
      </c>
      <c r="G79" s="92" t="str">
        <f t="shared" si="25"/>
        <v>VAL</v>
      </c>
      <c r="H79" s="82" t="str">
        <f t="shared" si="26"/>
        <v>VALIDÉ</v>
      </c>
      <c r="I79" s="292" t="s">
        <v>476</v>
      </c>
      <c r="J79" s="92" t="str">
        <f t="shared" si="27"/>
        <v>VAL</v>
      </c>
      <c r="K79" s="292" t="s">
        <v>476</v>
      </c>
      <c r="L79" s="92" t="str">
        <f t="shared" si="28"/>
        <v>VAL</v>
      </c>
      <c r="M79" s="82" t="str">
        <f t="shared" si="19"/>
        <v>VALIDÉ</v>
      </c>
      <c r="N79" s="292" t="s">
        <v>476</v>
      </c>
      <c r="O79" s="296" t="s">
        <v>476</v>
      </c>
      <c r="P79" s="93">
        <f t="shared" si="29"/>
        <v>0</v>
      </c>
      <c r="Q79" s="92" t="str">
        <f t="shared" si="30"/>
        <v>VAL</v>
      </c>
      <c r="R79" s="292" t="s">
        <v>476</v>
      </c>
      <c r="S79" s="92" t="str">
        <f t="shared" si="31"/>
        <v>VAL</v>
      </c>
      <c r="T79" s="82" t="str">
        <f t="shared" si="32"/>
        <v>VALIDÉ</v>
      </c>
      <c r="U79" s="292" t="s">
        <v>476</v>
      </c>
      <c r="V79" s="92" t="str">
        <f t="shared" si="33"/>
        <v>VAL</v>
      </c>
      <c r="W79" s="292" t="s">
        <v>476</v>
      </c>
      <c r="X79" s="92" t="str">
        <f t="shared" si="34"/>
        <v>VAL</v>
      </c>
      <c r="Y79" s="292" t="s">
        <v>476</v>
      </c>
      <c r="Z79" s="92" t="str">
        <f t="shared" si="35"/>
        <v>VAL</v>
      </c>
      <c r="AA79" s="82" t="str">
        <f t="shared" si="20"/>
        <v>VALIDÉ</v>
      </c>
      <c r="AB79" s="292" t="s">
        <v>476</v>
      </c>
      <c r="AC79" s="92" t="str">
        <f t="shared" si="36"/>
        <v>VAL</v>
      </c>
      <c r="AD79" s="83" t="str">
        <f t="shared" si="37"/>
        <v>VALIDÉ</v>
      </c>
      <c r="AE79" s="294">
        <v>10.6</v>
      </c>
      <c r="AF79" s="84">
        <v>10.6</v>
      </c>
      <c r="AG79" s="87">
        <f t="shared" si="38"/>
        <v>363</v>
      </c>
      <c r="AH79" s="75">
        <f>IFERROR(VLOOKUP(B79,'Notes écrit'!$A$3:$C$734,3,FALSE),"ABI")</f>
        <v>10.667</v>
      </c>
      <c r="AI79" s="84">
        <v>10.667</v>
      </c>
      <c r="AJ79" s="88">
        <f t="shared" si="39"/>
        <v>85</v>
      </c>
      <c r="AK79" s="136">
        <f t="shared" si="40"/>
        <v>10.6335</v>
      </c>
    </row>
    <row r="80" spans="1:37" s="96" customFormat="1" ht="16.5" customHeight="1" thickBot="1" x14ac:dyDescent="0.3">
      <c r="A80" s="110" t="s">
        <v>216</v>
      </c>
      <c r="B80" s="267">
        <v>22004957</v>
      </c>
      <c r="C80" s="266" t="s">
        <v>250</v>
      </c>
      <c r="D80" s="266" t="s">
        <v>112</v>
      </c>
      <c r="E80" s="292" t="s">
        <v>476</v>
      </c>
      <c r="F80" s="91" t="str">
        <f t="shared" si="24"/>
        <v>VAL</v>
      </c>
      <c r="G80" s="92" t="str">
        <f t="shared" si="25"/>
        <v>VAL</v>
      </c>
      <c r="H80" s="82" t="str">
        <f t="shared" si="26"/>
        <v>VALIDÉ</v>
      </c>
      <c r="I80" s="292" t="s">
        <v>476</v>
      </c>
      <c r="J80" s="92" t="str">
        <f t="shared" si="27"/>
        <v>VAL</v>
      </c>
      <c r="K80" s="292" t="s">
        <v>476</v>
      </c>
      <c r="L80" s="92" t="str">
        <f t="shared" si="28"/>
        <v>VAL</v>
      </c>
      <c r="M80" s="82" t="str">
        <f t="shared" si="19"/>
        <v>VALIDÉ</v>
      </c>
      <c r="N80" s="292" t="s">
        <v>476</v>
      </c>
      <c r="O80" s="296" t="s">
        <v>476</v>
      </c>
      <c r="P80" s="93">
        <f t="shared" si="29"/>
        <v>0</v>
      </c>
      <c r="Q80" s="92" t="str">
        <f t="shared" si="30"/>
        <v>VAL</v>
      </c>
      <c r="R80" s="292" t="s">
        <v>476</v>
      </c>
      <c r="S80" s="92" t="str">
        <f t="shared" si="31"/>
        <v>VAL</v>
      </c>
      <c r="T80" s="82" t="str">
        <f t="shared" si="32"/>
        <v>VALIDÉ</v>
      </c>
      <c r="U80" s="292" t="s">
        <v>476</v>
      </c>
      <c r="V80" s="92" t="str">
        <f t="shared" si="33"/>
        <v>VAL</v>
      </c>
      <c r="W80" s="292" t="s">
        <v>476</v>
      </c>
      <c r="X80" s="92" t="str">
        <f t="shared" si="34"/>
        <v>VAL</v>
      </c>
      <c r="Y80" s="292" t="s">
        <v>476</v>
      </c>
      <c r="Z80" s="92" t="str">
        <f t="shared" si="35"/>
        <v>VAL</v>
      </c>
      <c r="AA80" s="82" t="str">
        <f t="shared" si="20"/>
        <v>VALIDÉ</v>
      </c>
      <c r="AB80" s="292" t="s">
        <v>476</v>
      </c>
      <c r="AC80" s="92" t="str">
        <f t="shared" si="36"/>
        <v>VAL</v>
      </c>
      <c r="AD80" s="83" t="str">
        <f t="shared" si="37"/>
        <v>VALIDÉ</v>
      </c>
      <c r="AE80" s="294" t="s">
        <v>477</v>
      </c>
      <c r="AF80" s="84" t="s">
        <v>477</v>
      </c>
      <c r="AG80" s="87">
        <f t="shared" si="38"/>
        <v>611</v>
      </c>
      <c r="AH80" s="343" t="s">
        <v>477</v>
      </c>
      <c r="AI80" s="84" t="s">
        <v>477</v>
      </c>
      <c r="AJ80" s="88">
        <f t="shared" si="39"/>
        <v>599</v>
      </c>
      <c r="AK80" s="136" t="s">
        <v>477</v>
      </c>
    </row>
    <row r="81" spans="1:37" s="96" customFormat="1" ht="16.5" customHeight="1" thickBot="1" x14ac:dyDescent="0.3">
      <c r="A81" s="110" t="s">
        <v>53</v>
      </c>
      <c r="B81" s="267">
        <v>22004989</v>
      </c>
      <c r="C81" s="286" t="s">
        <v>224</v>
      </c>
      <c r="D81" s="286" t="s">
        <v>225</v>
      </c>
      <c r="E81" s="292" t="s">
        <v>476</v>
      </c>
      <c r="F81" s="91" t="str">
        <f t="shared" si="24"/>
        <v>VAL</v>
      </c>
      <c r="G81" s="92" t="str">
        <f t="shared" si="25"/>
        <v>VAL</v>
      </c>
      <c r="H81" s="82" t="str">
        <f t="shared" si="26"/>
        <v>VALIDÉ</v>
      </c>
      <c r="I81" s="292" t="s">
        <v>476</v>
      </c>
      <c r="J81" s="92" t="str">
        <f t="shared" si="27"/>
        <v>VAL</v>
      </c>
      <c r="K81" s="292" t="s">
        <v>476</v>
      </c>
      <c r="L81" s="92" t="str">
        <f t="shared" si="28"/>
        <v>VAL</v>
      </c>
      <c r="M81" s="82" t="str">
        <f t="shared" si="19"/>
        <v>VALIDÉ</v>
      </c>
      <c r="N81" s="292" t="s">
        <v>476</v>
      </c>
      <c r="O81" s="296" t="s">
        <v>476</v>
      </c>
      <c r="P81" s="93">
        <f t="shared" si="29"/>
        <v>0</v>
      </c>
      <c r="Q81" s="92" t="str">
        <f t="shared" si="30"/>
        <v>VAL</v>
      </c>
      <c r="R81" s="292" t="s">
        <v>476</v>
      </c>
      <c r="S81" s="92" t="str">
        <f t="shared" si="31"/>
        <v>VAL</v>
      </c>
      <c r="T81" s="82" t="str">
        <f t="shared" si="32"/>
        <v>VALIDÉ</v>
      </c>
      <c r="U81" s="292" t="s">
        <v>476</v>
      </c>
      <c r="V81" s="92" t="str">
        <f t="shared" si="33"/>
        <v>VAL</v>
      </c>
      <c r="W81" s="292" t="s">
        <v>476</v>
      </c>
      <c r="X81" s="92" t="str">
        <f t="shared" si="34"/>
        <v>VAL</v>
      </c>
      <c r="Y81" s="292" t="s">
        <v>476</v>
      </c>
      <c r="Z81" s="92" t="str">
        <f t="shared" si="35"/>
        <v>VAL</v>
      </c>
      <c r="AA81" s="82" t="str">
        <f t="shared" si="20"/>
        <v>VALIDÉ</v>
      </c>
      <c r="AB81" s="292" t="s">
        <v>476</v>
      </c>
      <c r="AC81" s="92" t="str">
        <f t="shared" si="36"/>
        <v>VAL</v>
      </c>
      <c r="AD81" s="83" t="str">
        <f t="shared" si="37"/>
        <v>VALIDÉ</v>
      </c>
      <c r="AE81" s="294">
        <v>11.35</v>
      </c>
      <c r="AF81" s="84">
        <v>11.35</v>
      </c>
      <c r="AG81" s="87">
        <f t="shared" si="38"/>
        <v>278</v>
      </c>
      <c r="AH81" s="75">
        <f>IFERROR(VLOOKUP(B81,'Notes écrit'!$A$3:$C$734,3,FALSE),"ABI")</f>
        <v>7.556</v>
      </c>
      <c r="AI81" s="84">
        <v>7.556</v>
      </c>
      <c r="AJ81" s="88">
        <f t="shared" si="39"/>
        <v>384</v>
      </c>
      <c r="AK81" s="136">
        <f>IF(AH81="ABI","DEF",IF(AE81="DSP",AH81,AVERAGE(AE81,AH81)))</f>
        <v>9.4529999999999994</v>
      </c>
    </row>
    <row r="82" spans="1:37" s="96" customFormat="1" ht="16.5" customHeight="1" thickBot="1" x14ac:dyDescent="0.3">
      <c r="A82" s="110" t="s">
        <v>216</v>
      </c>
      <c r="B82" s="267">
        <v>22005085</v>
      </c>
      <c r="C82" s="266" t="s">
        <v>364</v>
      </c>
      <c r="D82" s="266" t="s">
        <v>126</v>
      </c>
      <c r="E82" s="292" t="s">
        <v>476</v>
      </c>
      <c r="F82" s="91" t="str">
        <f t="shared" si="24"/>
        <v>VAL</v>
      </c>
      <c r="G82" s="92" t="str">
        <f t="shared" si="25"/>
        <v>VAL</v>
      </c>
      <c r="H82" s="82" t="str">
        <f t="shared" si="26"/>
        <v>VALIDÉ</v>
      </c>
      <c r="I82" s="292" t="s">
        <v>476</v>
      </c>
      <c r="J82" s="92" t="str">
        <f t="shared" si="27"/>
        <v>VAL</v>
      </c>
      <c r="K82" s="292" t="s">
        <v>476</v>
      </c>
      <c r="L82" s="92" t="str">
        <f t="shared" si="28"/>
        <v>VAL</v>
      </c>
      <c r="M82" s="82" t="str">
        <f t="shared" si="19"/>
        <v>VALIDÉ</v>
      </c>
      <c r="N82" s="292" t="s">
        <v>476</v>
      </c>
      <c r="O82" s="296" t="s">
        <v>476</v>
      </c>
      <c r="P82" s="93">
        <f t="shared" si="29"/>
        <v>0</v>
      </c>
      <c r="Q82" s="92" t="str">
        <f t="shared" si="30"/>
        <v>VAL</v>
      </c>
      <c r="R82" s="292" t="s">
        <v>476</v>
      </c>
      <c r="S82" s="92" t="str">
        <f t="shared" si="31"/>
        <v>VAL</v>
      </c>
      <c r="T82" s="82" t="str">
        <f t="shared" si="32"/>
        <v>VALIDÉ</v>
      </c>
      <c r="U82" s="292" t="s">
        <v>476</v>
      </c>
      <c r="V82" s="92" t="str">
        <f t="shared" si="33"/>
        <v>VAL</v>
      </c>
      <c r="W82" s="292" t="s">
        <v>476</v>
      </c>
      <c r="X82" s="92" t="str">
        <f t="shared" si="34"/>
        <v>VAL</v>
      </c>
      <c r="Y82" s="292" t="s">
        <v>476</v>
      </c>
      <c r="Z82" s="92" t="str">
        <f t="shared" si="35"/>
        <v>VAL</v>
      </c>
      <c r="AA82" s="82" t="str">
        <f t="shared" si="20"/>
        <v>VALIDÉ</v>
      </c>
      <c r="AB82" s="292" t="s">
        <v>476</v>
      </c>
      <c r="AC82" s="92" t="str">
        <f t="shared" si="36"/>
        <v>VAL</v>
      </c>
      <c r="AD82" s="83" t="str">
        <f t="shared" si="37"/>
        <v>VALIDÉ</v>
      </c>
      <c r="AE82" s="294" t="s">
        <v>477</v>
      </c>
      <c r="AF82" s="84" t="s">
        <v>477</v>
      </c>
      <c r="AG82" s="87">
        <f t="shared" si="38"/>
        <v>611</v>
      </c>
      <c r="AH82" s="343" t="s">
        <v>477</v>
      </c>
      <c r="AI82" s="84" t="s">
        <v>477</v>
      </c>
      <c r="AJ82" s="88">
        <f t="shared" si="39"/>
        <v>599</v>
      </c>
      <c r="AK82" s="136" t="s">
        <v>477</v>
      </c>
    </row>
    <row r="83" spans="1:37" s="96" customFormat="1" ht="16.5" customHeight="1" thickBot="1" x14ac:dyDescent="0.3">
      <c r="A83" s="110" t="s">
        <v>216</v>
      </c>
      <c r="B83" s="267">
        <v>22005110</v>
      </c>
      <c r="C83" s="266" t="s">
        <v>352</v>
      </c>
      <c r="D83" s="266" t="s">
        <v>81</v>
      </c>
      <c r="E83" s="292" t="s">
        <v>476</v>
      </c>
      <c r="F83" s="91" t="str">
        <f t="shared" si="24"/>
        <v>VAL</v>
      </c>
      <c r="G83" s="92" t="str">
        <f t="shared" si="25"/>
        <v>VAL</v>
      </c>
      <c r="H83" s="82" t="str">
        <f t="shared" si="26"/>
        <v>VALIDÉ</v>
      </c>
      <c r="I83" s="292" t="s">
        <v>476</v>
      </c>
      <c r="J83" s="92" t="str">
        <f t="shared" si="27"/>
        <v>VAL</v>
      </c>
      <c r="K83" s="292" t="s">
        <v>476</v>
      </c>
      <c r="L83" s="92" t="str">
        <f t="shared" si="28"/>
        <v>VAL</v>
      </c>
      <c r="M83" s="82" t="str">
        <f t="shared" si="19"/>
        <v>VALIDÉ</v>
      </c>
      <c r="N83" s="292" t="s">
        <v>476</v>
      </c>
      <c r="O83" s="296" t="s">
        <v>476</v>
      </c>
      <c r="P83" s="93">
        <f t="shared" si="29"/>
        <v>0</v>
      </c>
      <c r="Q83" s="92" t="str">
        <f t="shared" si="30"/>
        <v>VAL</v>
      </c>
      <c r="R83" s="292" t="s">
        <v>476</v>
      </c>
      <c r="S83" s="92" t="str">
        <f t="shared" si="31"/>
        <v>VAL</v>
      </c>
      <c r="T83" s="82" t="str">
        <f t="shared" si="32"/>
        <v>VALIDÉ</v>
      </c>
      <c r="U83" s="292" t="s">
        <v>476</v>
      </c>
      <c r="V83" s="92" t="str">
        <f t="shared" si="33"/>
        <v>VAL</v>
      </c>
      <c r="W83" s="292" t="s">
        <v>476</v>
      </c>
      <c r="X83" s="92" t="str">
        <f t="shared" si="34"/>
        <v>VAL</v>
      </c>
      <c r="Y83" s="292" t="s">
        <v>476</v>
      </c>
      <c r="Z83" s="92" t="str">
        <f t="shared" si="35"/>
        <v>VAL</v>
      </c>
      <c r="AA83" s="82" t="str">
        <f t="shared" si="20"/>
        <v>VALIDÉ</v>
      </c>
      <c r="AB83" s="292" t="s">
        <v>476</v>
      </c>
      <c r="AC83" s="92" t="str">
        <f t="shared" si="36"/>
        <v>VAL</v>
      </c>
      <c r="AD83" s="83" t="str">
        <f t="shared" si="37"/>
        <v>VALIDÉ</v>
      </c>
      <c r="AE83" s="294">
        <v>10.55</v>
      </c>
      <c r="AF83" s="84">
        <v>10.55</v>
      </c>
      <c r="AG83" s="87">
        <f t="shared" si="38"/>
        <v>373</v>
      </c>
      <c r="AH83" s="75">
        <f>IFERROR(VLOOKUP(B83,'Notes écrit'!$A$3:$C$734,3,FALSE),"ABI")</f>
        <v>8.8889999999999993</v>
      </c>
      <c r="AI83" s="84">
        <v>8.8889999999999993</v>
      </c>
      <c r="AJ83" s="88">
        <f t="shared" si="39"/>
        <v>231</v>
      </c>
      <c r="AK83" s="136">
        <f>IF(AH83="ABI","DEF",IF(AE83="DSP",AH83,AVERAGE(AE83,AH83)))</f>
        <v>9.7195</v>
      </c>
    </row>
    <row r="84" spans="1:37" s="96" customFormat="1" ht="16.5" customHeight="1" thickBot="1" x14ac:dyDescent="0.3">
      <c r="A84" s="110" t="s">
        <v>216</v>
      </c>
      <c r="B84" s="267">
        <v>22005114</v>
      </c>
      <c r="C84" s="266" t="s">
        <v>231</v>
      </c>
      <c r="D84" s="266" t="s">
        <v>232</v>
      </c>
      <c r="E84" s="292" t="s">
        <v>476</v>
      </c>
      <c r="F84" s="91" t="str">
        <f t="shared" si="24"/>
        <v>VAL</v>
      </c>
      <c r="G84" s="92" t="str">
        <f t="shared" si="25"/>
        <v>VAL</v>
      </c>
      <c r="H84" s="82" t="str">
        <f t="shared" si="26"/>
        <v>VALIDÉ</v>
      </c>
      <c r="I84" s="292" t="s">
        <v>476</v>
      </c>
      <c r="J84" s="92" t="str">
        <f t="shared" si="27"/>
        <v>VAL</v>
      </c>
      <c r="K84" s="292" t="s">
        <v>476</v>
      </c>
      <c r="L84" s="92" t="str">
        <f t="shared" si="28"/>
        <v>VAL</v>
      </c>
      <c r="M84" s="82" t="str">
        <f t="shared" si="19"/>
        <v>VALIDÉ</v>
      </c>
      <c r="N84" s="292" t="s">
        <v>476</v>
      </c>
      <c r="O84" s="296" t="s">
        <v>476</v>
      </c>
      <c r="P84" s="93">
        <f t="shared" si="29"/>
        <v>0</v>
      </c>
      <c r="Q84" s="92" t="str">
        <f t="shared" si="30"/>
        <v>VAL</v>
      </c>
      <c r="R84" s="292" t="s">
        <v>476</v>
      </c>
      <c r="S84" s="92" t="str">
        <f t="shared" si="31"/>
        <v>VAL</v>
      </c>
      <c r="T84" s="82" t="str">
        <f t="shared" si="32"/>
        <v>VALIDÉ</v>
      </c>
      <c r="U84" s="292" t="s">
        <v>476</v>
      </c>
      <c r="V84" s="92" t="str">
        <f t="shared" si="33"/>
        <v>VAL</v>
      </c>
      <c r="W84" s="292" t="s">
        <v>476</v>
      </c>
      <c r="X84" s="92" t="str">
        <f t="shared" si="34"/>
        <v>VAL</v>
      </c>
      <c r="Y84" s="292" t="s">
        <v>476</v>
      </c>
      <c r="Z84" s="92" t="str">
        <f t="shared" si="35"/>
        <v>VAL</v>
      </c>
      <c r="AA84" s="82" t="str">
        <f t="shared" si="20"/>
        <v>VALIDÉ</v>
      </c>
      <c r="AB84" s="292" t="s">
        <v>476</v>
      </c>
      <c r="AC84" s="92" t="str">
        <f t="shared" si="36"/>
        <v>VAL</v>
      </c>
      <c r="AD84" s="83" t="str">
        <f t="shared" si="37"/>
        <v>VALIDÉ</v>
      </c>
      <c r="AE84" s="294">
        <v>13.95</v>
      </c>
      <c r="AF84" s="84">
        <v>13.95</v>
      </c>
      <c r="AG84" s="87">
        <f t="shared" si="38"/>
        <v>24</v>
      </c>
      <c r="AH84" s="75">
        <f>IFERROR(VLOOKUP(B84,'Notes écrit'!$A$3:$C$734,3,FALSE),"ABI")</f>
        <v>8.4440000000000008</v>
      </c>
      <c r="AI84" s="84">
        <v>8.4440000000000008</v>
      </c>
      <c r="AJ84" s="88">
        <f t="shared" si="39"/>
        <v>274</v>
      </c>
      <c r="AK84" s="136">
        <f>IF(AH84="ABI","DEF",IF(AE84="DSP",AH84,AVERAGE(AE84,AH84)))</f>
        <v>11.196999999999999</v>
      </c>
    </row>
    <row r="85" spans="1:37" s="96" customFormat="1" ht="16.5" customHeight="1" thickBot="1" x14ac:dyDescent="0.3">
      <c r="A85" s="110" t="s">
        <v>216</v>
      </c>
      <c r="B85" s="267">
        <v>22005241</v>
      </c>
      <c r="C85" s="266" t="s">
        <v>192</v>
      </c>
      <c r="D85" s="266" t="s">
        <v>198</v>
      </c>
      <c r="E85" s="292" t="s">
        <v>476</v>
      </c>
      <c r="F85" s="91" t="str">
        <f t="shared" si="24"/>
        <v>VAL</v>
      </c>
      <c r="G85" s="92" t="str">
        <f t="shared" si="25"/>
        <v>VAL</v>
      </c>
      <c r="H85" s="82" t="str">
        <f t="shared" si="26"/>
        <v>VALIDÉ</v>
      </c>
      <c r="I85" s="292" t="s">
        <v>476</v>
      </c>
      <c r="J85" s="92" t="str">
        <f t="shared" si="27"/>
        <v>VAL</v>
      </c>
      <c r="K85" s="292" t="s">
        <v>476</v>
      </c>
      <c r="L85" s="92" t="str">
        <f t="shared" si="28"/>
        <v>VAL</v>
      </c>
      <c r="M85" s="82" t="str">
        <f t="shared" si="19"/>
        <v>VALIDÉ</v>
      </c>
      <c r="N85" s="292" t="s">
        <v>476</v>
      </c>
      <c r="O85" s="296" t="s">
        <v>476</v>
      </c>
      <c r="P85" s="93">
        <f t="shared" si="29"/>
        <v>0</v>
      </c>
      <c r="Q85" s="92" t="str">
        <f t="shared" si="30"/>
        <v>VAL</v>
      </c>
      <c r="R85" s="292" t="s">
        <v>476</v>
      </c>
      <c r="S85" s="92" t="str">
        <f t="shared" si="31"/>
        <v>VAL</v>
      </c>
      <c r="T85" s="82" t="str">
        <f t="shared" si="32"/>
        <v>VALIDÉ</v>
      </c>
      <c r="U85" s="292" t="s">
        <v>476</v>
      </c>
      <c r="V85" s="92" t="str">
        <f t="shared" si="33"/>
        <v>VAL</v>
      </c>
      <c r="W85" s="292" t="s">
        <v>476</v>
      </c>
      <c r="X85" s="92" t="str">
        <f t="shared" si="34"/>
        <v>VAL</v>
      </c>
      <c r="Y85" s="292" t="s">
        <v>476</v>
      </c>
      <c r="Z85" s="92" t="str">
        <f t="shared" si="35"/>
        <v>VAL</v>
      </c>
      <c r="AA85" s="82" t="str">
        <f t="shared" si="20"/>
        <v>VALIDÉ</v>
      </c>
      <c r="AB85" s="292" t="s">
        <v>476</v>
      </c>
      <c r="AC85" s="92" t="str">
        <f t="shared" si="36"/>
        <v>VAL</v>
      </c>
      <c r="AD85" s="83" t="str">
        <f t="shared" si="37"/>
        <v>VALIDÉ</v>
      </c>
      <c r="AE85" s="294">
        <v>11.25</v>
      </c>
      <c r="AF85" s="84">
        <v>11.25</v>
      </c>
      <c r="AG85" s="87">
        <f t="shared" si="38"/>
        <v>290</v>
      </c>
      <c r="AH85" s="75" t="str">
        <f>IFERROR(VLOOKUP(B85,'Notes écrit'!$A$3:$C$734,3,FALSE),"ABI")</f>
        <v>ABI</v>
      </c>
      <c r="AI85" s="84" t="s">
        <v>157</v>
      </c>
      <c r="AJ85" s="88">
        <f t="shared" si="39"/>
        <v>599</v>
      </c>
      <c r="AK85" s="136" t="str">
        <f>IF(AH85="ABI","DEF",IF(AE85="DSP",AH85,AVERAGE(AE85,AH85)))</f>
        <v>DEF</v>
      </c>
    </row>
    <row r="86" spans="1:37" s="96" customFormat="1" ht="16.5" customHeight="1" thickBot="1" x14ac:dyDescent="0.3">
      <c r="A86" s="110" t="s">
        <v>216</v>
      </c>
      <c r="B86" s="267">
        <v>22005248</v>
      </c>
      <c r="C86" s="266" t="s">
        <v>449</v>
      </c>
      <c r="D86" s="266" t="s">
        <v>1214</v>
      </c>
      <c r="E86" s="292" t="s">
        <v>476</v>
      </c>
      <c r="F86" s="91" t="str">
        <f t="shared" si="24"/>
        <v>VAL</v>
      </c>
      <c r="G86" s="92" t="str">
        <f t="shared" si="25"/>
        <v>VAL</v>
      </c>
      <c r="H86" s="82" t="str">
        <f t="shared" si="26"/>
        <v>VALIDÉ</v>
      </c>
      <c r="I86" s="292" t="s">
        <v>476</v>
      </c>
      <c r="J86" s="92" t="str">
        <f t="shared" si="27"/>
        <v>VAL</v>
      </c>
      <c r="K86" s="292" t="s">
        <v>476</v>
      </c>
      <c r="L86" s="92" t="str">
        <f t="shared" si="28"/>
        <v>VAL</v>
      </c>
      <c r="M86" s="82" t="str">
        <f t="shared" si="19"/>
        <v>VALIDÉ</v>
      </c>
      <c r="N86" s="292" t="s">
        <v>476</v>
      </c>
      <c r="O86" s="292" t="s">
        <v>476</v>
      </c>
      <c r="P86" s="93">
        <f t="shared" si="29"/>
        <v>0</v>
      </c>
      <c r="Q86" s="92" t="str">
        <f t="shared" si="30"/>
        <v>VAL</v>
      </c>
      <c r="R86" s="292" t="s">
        <v>476</v>
      </c>
      <c r="S86" s="92" t="str">
        <f t="shared" si="31"/>
        <v>VAL</v>
      </c>
      <c r="T86" s="82" t="str">
        <f t="shared" si="32"/>
        <v>VALIDÉ</v>
      </c>
      <c r="U86" s="292" t="s">
        <v>476</v>
      </c>
      <c r="V86" s="92" t="str">
        <f t="shared" si="33"/>
        <v>VAL</v>
      </c>
      <c r="W86" s="292" t="s">
        <v>476</v>
      </c>
      <c r="X86" s="92" t="str">
        <f t="shared" si="34"/>
        <v>VAL</v>
      </c>
      <c r="Y86" s="292" t="s">
        <v>476</v>
      </c>
      <c r="Z86" s="92" t="str">
        <f t="shared" si="35"/>
        <v>VAL</v>
      </c>
      <c r="AA86" s="82" t="str">
        <f t="shared" si="20"/>
        <v>VALIDÉ</v>
      </c>
      <c r="AB86" s="292" t="s">
        <v>476</v>
      </c>
      <c r="AC86" s="92" t="str">
        <f t="shared" si="36"/>
        <v>VAL</v>
      </c>
      <c r="AD86" s="83" t="str">
        <f t="shared" si="37"/>
        <v>VALIDÉ</v>
      </c>
      <c r="AE86" s="294" t="s">
        <v>477</v>
      </c>
      <c r="AF86" s="84" t="s">
        <v>477</v>
      </c>
      <c r="AG86" s="87">
        <f t="shared" si="38"/>
        <v>611</v>
      </c>
      <c r="AH86" s="75">
        <f>IFERROR(VLOOKUP(B86,'Notes écrit'!$A$3:$C$734,3,FALSE),"ABI")</f>
        <v>4.444</v>
      </c>
      <c r="AI86" s="84">
        <v>4.444</v>
      </c>
      <c r="AJ86" s="88">
        <f t="shared" si="39"/>
        <v>601</v>
      </c>
      <c r="AK86" s="136">
        <f>IF(AH86="ABI","DEF",IF(AE86="DSP",AH86,AVERAGE(AE86,AH86)))</f>
        <v>4.444</v>
      </c>
    </row>
    <row r="87" spans="1:37" s="96" customFormat="1" ht="16.5" customHeight="1" thickBot="1" x14ac:dyDescent="0.3">
      <c r="A87" s="110" t="s">
        <v>216</v>
      </c>
      <c r="B87" s="267">
        <v>22005264</v>
      </c>
      <c r="C87" s="266" t="s">
        <v>1056</v>
      </c>
      <c r="D87" s="266" t="s">
        <v>1057</v>
      </c>
      <c r="E87" s="292">
        <f>VLOOKUP(B87,[2]END!$B$3:$G$734,6,FALSE)</f>
        <v>17</v>
      </c>
      <c r="F87" s="91">
        <f t="shared" si="24"/>
        <v>18</v>
      </c>
      <c r="G87" s="92">
        <f t="shared" si="25"/>
        <v>14</v>
      </c>
      <c r="H87" s="82">
        <f t="shared" si="26"/>
        <v>14</v>
      </c>
      <c r="I87" s="292">
        <f>VLOOKUP(B87,[2]VIT!$B$3:$F$734,5,FALSE)</f>
        <v>2.97</v>
      </c>
      <c r="J87" s="92">
        <f t="shared" si="27"/>
        <v>20</v>
      </c>
      <c r="K87" s="292">
        <f>VLOOKUP(B87,[2]VIT!$B$3:$G$734,6,FALSE)</f>
        <v>6.5</v>
      </c>
      <c r="L87" s="92">
        <f t="shared" si="28"/>
        <v>13</v>
      </c>
      <c r="M87" s="82">
        <f t="shared" si="19"/>
        <v>16.5</v>
      </c>
      <c r="N87" s="258">
        <f>VLOOKUP(B87,[2]DVC!$B$3:$G$734,6,FALSE)</f>
        <v>53</v>
      </c>
      <c r="O87" s="297">
        <f>VLOOKUP(B87,'[2]Taille-Poids'!$B$3:$G$734,6,FALSE)</f>
        <v>77</v>
      </c>
      <c r="P87" s="93">
        <f t="shared" si="29"/>
        <v>0.68831168831168832</v>
      </c>
      <c r="Q87" s="92">
        <f t="shared" si="30"/>
        <v>3.5</v>
      </c>
      <c r="R87" s="258">
        <f>VLOOKUP(B87,[2]DV!$B$3:$H$735,7,FALSE)</f>
        <v>57.5</v>
      </c>
      <c r="S87" s="92">
        <f t="shared" si="31"/>
        <v>7.5</v>
      </c>
      <c r="T87" s="82">
        <f t="shared" si="32"/>
        <v>11</v>
      </c>
      <c r="U87" s="259">
        <f>VLOOKUP(B87,[2]COORD!$B$3:$I$734,8,FALSE)</f>
        <v>24.5</v>
      </c>
      <c r="V87" s="92">
        <f t="shared" si="33"/>
        <v>5.5</v>
      </c>
      <c r="W87" s="292">
        <f>VLOOKUP(B87,[2]SOUP!$B$3:$F$734,5,FALSE)</f>
        <v>-19</v>
      </c>
      <c r="X87" s="92">
        <f t="shared" si="34"/>
        <v>0</v>
      </c>
      <c r="Y87" s="292">
        <f>VLOOKUP(B87,[2]EQU!$B$3:$F$734,5,FALSE)</f>
        <v>9</v>
      </c>
      <c r="Z87" s="92">
        <f t="shared" si="35"/>
        <v>0.5</v>
      </c>
      <c r="AA87" s="82">
        <f t="shared" si="20"/>
        <v>6</v>
      </c>
      <c r="AB87" s="260">
        <f>VLOOKUP(B87,[2]Natation!$A$2:$E$610,5,FALSE)</f>
        <v>51.92</v>
      </c>
      <c r="AC87" s="92">
        <f t="shared" si="36"/>
        <v>4</v>
      </c>
      <c r="AD87" s="83">
        <f t="shared" si="37"/>
        <v>4</v>
      </c>
      <c r="AE87" s="294">
        <f>IF(AND(H87="DSP",M87="DSP",T87="DSP",AA87="DSP",AD87="DSP"),"DSP",IF(AND(H87="DSP",M87="DSP",T87="DSP",AA87="DSP"),AD87,IF(AND(H87="DSP",M87="DSP",T87="DSP",AD87="DSP"),AA87,IF(AND(H87="DSP",M87="DSP",AA87="DSP",AD87="DSP"),T87,IF(AND(H87="DSP",T87="DSP",AA87="DSP",AD87="DSP"),M87,IF(AND(M87="DSP",T87="DSP",AA87="DSP",AD87="DSP"),H87,IF(AND(T87="DSP",AA87="DSP",AD87="DSP"),(H87+M87)/2,IF(AND(M87="DSP",AA87="DSP",AD87="DSP"),(H87+T87)/2,IF(AND(H87="DSP",AA87="DSP",AD87="DSP"),(M87+T87)/2,IF(AND(M87="DSP",T87="DSP",AD87="DSP"),(H87+AA87)/2,IF(AND(H87="DSP",T87="DSP",AD87="DSP"),(M87+AA87)/2,IF(AND(H87="DSP",M87="DSP",AD87="DSP"),(T87+AA87)/2,IF(AND(M87="DSP",T87="DSP",AA87="DSP"),(H87+AD87)/2,IF(AND(H87="DSP",T87="DSP",AA87="DSP"),(M87+AD87)/2,IF(AND(H87="DSP",M87="DSP",AA87="DSP"),(T87+AD87)/2,IF(AND(H87="DSP",M87="DSP",T87="DSP"),(AA87+AD87)/2,IF(AND(H87="DSP",M87="DSP"),(T87+AA87+AD87)/3,IF(AND(H87="DSP",T87="DSP"),(M87+AA87+AD87)/3,IF(AND(M87="DSP",T87="DSP"),(H87+AA87+AD87)/3,IF(AND(H87="DSP",AA87="DSP"),(M87+T87+AD87)/3,IF(AND(M87="DSP",AA87="DSP"),(H87+T87+AD87)/3,IF(AND(T87="DSP",AA87="DSP"),(H87+M87+AD87)/3,IF(AND(H87="DSP",AD87="DSP"),(M87+T87+AA87)/3,IF(AND(M87="DSP",AD87="DSP"),(H87+T87+AA87)/3,IF(AND(T87="DSP",AD87="DSP"),(H87+M87+AA87)/3,IF(AND(AA87="DSP",AD87="DSP"),(H87+M87+T87)/3,IF(H87="DSP",(M87+T87+AA87+AD87)/4,IF(M87="DSP",(H87+T87+AA87+AD87)/4,IF(T87="DSP",(H87+M87+AA87+AD87)/4,IF(AA87="DSP",(H87+M87+T87+AD87)/4,IF(AD87="DSP",(H87+M87+T87+AA87)/4,SUM(H87+M87+T87+AA87+AD87)/5)))))))))))))))))))))))))))))))</f>
        <v>10.3</v>
      </c>
      <c r="AF87" s="84">
        <v>10.3</v>
      </c>
      <c r="AG87" s="87">
        <f t="shared" si="38"/>
        <v>404</v>
      </c>
      <c r="AH87" s="75">
        <f>IFERROR(VLOOKUP(B87,'Notes écrit'!$A$3:$C$734,3,FALSE),"ABI")</f>
        <v>7.1109999999999998</v>
      </c>
      <c r="AI87" s="84">
        <v>7.1109999999999998</v>
      </c>
      <c r="AJ87" s="88">
        <f t="shared" si="39"/>
        <v>430</v>
      </c>
      <c r="AK87" s="136">
        <f>IF(AH87="ABI","DEF",IF(AE87="DSP",AH87,AVERAGE(AE87,AH87)))</f>
        <v>8.7055000000000007</v>
      </c>
    </row>
    <row r="88" spans="1:37" s="96" customFormat="1" ht="16.5" customHeight="1" thickBot="1" x14ac:dyDescent="0.3">
      <c r="A88" s="110" t="s">
        <v>216</v>
      </c>
      <c r="B88" s="267">
        <v>22005358</v>
      </c>
      <c r="C88" s="266" t="s">
        <v>370</v>
      </c>
      <c r="D88" s="266" t="s">
        <v>371</v>
      </c>
      <c r="E88" s="292" t="s">
        <v>476</v>
      </c>
      <c r="F88" s="91" t="str">
        <f t="shared" si="24"/>
        <v>VAL</v>
      </c>
      <c r="G88" s="92" t="str">
        <f t="shared" si="25"/>
        <v>VAL</v>
      </c>
      <c r="H88" s="82" t="str">
        <f t="shared" si="26"/>
        <v>VALIDÉ</v>
      </c>
      <c r="I88" s="292" t="s">
        <v>476</v>
      </c>
      <c r="J88" s="92" t="str">
        <f t="shared" si="27"/>
        <v>VAL</v>
      </c>
      <c r="K88" s="292" t="s">
        <v>476</v>
      </c>
      <c r="L88" s="92" t="str">
        <f t="shared" si="28"/>
        <v>VAL</v>
      </c>
      <c r="M88" s="82" t="str">
        <f t="shared" si="19"/>
        <v>VALIDÉ</v>
      </c>
      <c r="N88" s="292" t="s">
        <v>476</v>
      </c>
      <c r="O88" s="296" t="s">
        <v>476</v>
      </c>
      <c r="P88" s="93">
        <f t="shared" si="29"/>
        <v>0</v>
      </c>
      <c r="Q88" s="92" t="str">
        <f t="shared" si="30"/>
        <v>VAL</v>
      </c>
      <c r="R88" s="292" t="s">
        <v>476</v>
      </c>
      <c r="S88" s="92" t="str">
        <f t="shared" si="31"/>
        <v>VAL</v>
      </c>
      <c r="T88" s="82" t="str">
        <f t="shared" si="32"/>
        <v>VALIDÉ</v>
      </c>
      <c r="U88" s="292" t="s">
        <v>476</v>
      </c>
      <c r="V88" s="92" t="str">
        <f t="shared" si="33"/>
        <v>VAL</v>
      </c>
      <c r="W88" s="292" t="s">
        <v>476</v>
      </c>
      <c r="X88" s="92" t="str">
        <f t="shared" si="34"/>
        <v>VAL</v>
      </c>
      <c r="Y88" s="292" t="s">
        <v>476</v>
      </c>
      <c r="Z88" s="92" t="str">
        <f t="shared" si="35"/>
        <v>VAL</v>
      </c>
      <c r="AA88" s="82" t="str">
        <f t="shared" si="20"/>
        <v>VALIDÉ</v>
      </c>
      <c r="AB88" s="292" t="s">
        <v>476</v>
      </c>
      <c r="AC88" s="92" t="str">
        <f t="shared" si="36"/>
        <v>VAL</v>
      </c>
      <c r="AD88" s="83" t="str">
        <f t="shared" si="37"/>
        <v>VALIDÉ</v>
      </c>
      <c r="AE88" s="294" t="s">
        <v>477</v>
      </c>
      <c r="AF88" s="84" t="s">
        <v>477</v>
      </c>
      <c r="AG88" s="87">
        <f t="shared" si="38"/>
        <v>611</v>
      </c>
      <c r="AH88" s="343" t="s">
        <v>477</v>
      </c>
      <c r="AI88" s="84" t="s">
        <v>477</v>
      </c>
      <c r="AJ88" s="88">
        <f t="shared" si="39"/>
        <v>599</v>
      </c>
      <c r="AK88" s="136" t="s">
        <v>477</v>
      </c>
    </row>
    <row r="89" spans="1:37" s="96" customFormat="1" ht="16.5" customHeight="1" thickBot="1" x14ac:dyDescent="0.3">
      <c r="A89" s="110" t="s">
        <v>53</v>
      </c>
      <c r="B89" s="267">
        <v>22005569</v>
      </c>
      <c r="C89" s="266" t="s">
        <v>442</v>
      </c>
      <c r="D89" s="266" t="s">
        <v>443</v>
      </c>
      <c r="E89" s="292" t="s">
        <v>476</v>
      </c>
      <c r="F89" s="91" t="str">
        <f t="shared" si="24"/>
        <v>VAL</v>
      </c>
      <c r="G89" s="92" t="str">
        <f t="shared" si="25"/>
        <v>VAL</v>
      </c>
      <c r="H89" s="82" t="str">
        <f t="shared" si="26"/>
        <v>VALIDÉ</v>
      </c>
      <c r="I89" s="292" t="s">
        <v>476</v>
      </c>
      <c r="J89" s="92" t="str">
        <f t="shared" si="27"/>
        <v>VAL</v>
      </c>
      <c r="K89" s="292" t="s">
        <v>476</v>
      </c>
      <c r="L89" s="92" t="str">
        <f t="shared" si="28"/>
        <v>VAL</v>
      </c>
      <c r="M89" s="82" t="str">
        <f t="shared" si="19"/>
        <v>VALIDÉ</v>
      </c>
      <c r="N89" s="292" t="s">
        <v>476</v>
      </c>
      <c r="O89" s="296" t="s">
        <v>476</v>
      </c>
      <c r="P89" s="93">
        <f t="shared" si="29"/>
        <v>0</v>
      </c>
      <c r="Q89" s="92" t="str">
        <f t="shared" si="30"/>
        <v>VAL</v>
      </c>
      <c r="R89" s="292" t="s">
        <v>476</v>
      </c>
      <c r="S89" s="92" t="str">
        <f t="shared" si="31"/>
        <v>VAL</v>
      </c>
      <c r="T89" s="82" t="str">
        <f t="shared" si="32"/>
        <v>VALIDÉ</v>
      </c>
      <c r="U89" s="292" t="s">
        <v>476</v>
      </c>
      <c r="V89" s="92" t="str">
        <f t="shared" si="33"/>
        <v>VAL</v>
      </c>
      <c r="W89" s="292" t="s">
        <v>476</v>
      </c>
      <c r="X89" s="92" t="str">
        <f t="shared" si="34"/>
        <v>VAL</v>
      </c>
      <c r="Y89" s="292" t="s">
        <v>476</v>
      </c>
      <c r="Z89" s="92" t="str">
        <f t="shared" si="35"/>
        <v>VAL</v>
      </c>
      <c r="AA89" s="82" t="str">
        <f t="shared" si="20"/>
        <v>VALIDÉ</v>
      </c>
      <c r="AB89" s="292" t="s">
        <v>476</v>
      </c>
      <c r="AC89" s="92" t="str">
        <f t="shared" si="36"/>
        <v>VAL</v>
      </c>
      <c r="AD89" s="83" t="str">
        <f t="shared" si="37"/>
        <v>VALIDÉ</v>
      </c>
      <c r="AE89" s="294">
        <v>12.8</v>
      </c>
      <c r="AF89" s="84">
        <v>12.8</v>
      </c>
      <c r="AG89" s="87">
        <f t="shared" si="38"/>
        <v>96</v>
      </c>
      <c r="AH89" s="75">
        <f>IFERROR(VLOOKUP(B89,'Notes écrit'!$A$3:$C$734,3,FALSE),"ABI")</f>
        <v>8</v>
      </c>
      <c r="AI89" s="84">
        <v>8</v>
      </c>
      <c r="AJ89" s="88">
        <f t="shared" si="39"/>
        <v>331</v>
      </c>
      <c r="AK89" s="136">
        <f t="shared" ref="AK89:AK97" si="41">IF(AH89="ABI","DEF",IF(AE89="DSP",AH89,AVERAGE(AE89,AH89)))</f>
        <v>10.4</v>
      </c>
    </row>
    <row r="90" spans="1:37" s="96" customFormat="1" ht="16.5" customHeight="1" thickBot="1" x14ac:dyDescent="0.3">
      <c r="A90" s="110" t="s">
        <v>53</v>
      </c>
      <c r="B90" s="267">
        <v>22005623</v>
      </c>
      <c r="C90" s="266" t="s">
        <v>350</v>
      </c>
      <c r="D90" s="266" t="s">
        <v>351</v>
      </c>
      <c r="E90" s="293" t="s">
        <v>215</v>
      </c>
      <c r="F90" s="91" t="str">
        <f t="shared" si="24"/>
        <v>DSP</v>
      </c>
      <c r="G90" s="92" t="str">
        <f t="shared" si="25"/>
        <v>DSP</v>
      </c>
      <c r="H90" s="82" t="str">
        <f t="shared" si="26"/>
        <v>DSP</v>
      </c>
      <c r="I90" s="293" t="s">
        <v>215</v>
      </c>
      <c r="J90" s="92" t="str">
        <f t="shared" si="27"/>
        <v>DSP</v>
      </c>
      <c r="K90" s="293" t="s">
        <v>215</v>
      </c>
      <c r="L90" s="92" t="str">
        <f t="shared" si="28"/>
        <v>DSP</v>
      </c>
      <c r="M90" s="82" t="str">
        <f t="shared" si="19"/>
        <v>DSP</v>
      </c>
      <c r="N90" s="293" t="s">
        <v>215</v>
      </c>
      <c r="O90" s="299" t="s">
        <v>215</v>
      </c>
      <c r="P90" s="93">
        <f t="shared" si="29"/>
        <v>0</v>
      </c>
      <c r="Q90" s="92" t="str">
        <f t="shared" si="30"/>
        <v>DSP</v>
      </c>
      <c r="R90" s="293" t="s">
        <v>215</v>
      </c>
      <c r="S90" s="92" t="str">
        <f t="shared" si="31"/>
        <v>DSP</v>
      </c>
      <c r="T90" s="82" t="str">
        <f t="shared" si="32"/>
        <v>DSP</v>
      </c>
      <c r="U90" s="293" t="s">
        <v>215</v>
      </c>
      <c r="V90" s="92" t="str">
        <f t="shared" si="33"/>
        <v>DSP</v>
      </c>
      <c r="W90" s="293" t="s">
        <v>215</v>
      </c>
      <c r="X90" s="92" t="str">
        <f t="shared" si="34"/>
        <v>DSP</v>
      </c>
      <c r="Y90" s="293" t="s">
        <v>215</v>
      </c>
      <c r="Z90" s="92" t="str">
        <f t="shared" si="35"/>
        <v>DSP</v>
      </c>
      <c r="AA90" s="82" t="str">
        <f t="shared" si="20"/>
        <v>DSP</v>
      </c>
      <c r="AB90" s="293" t="s">
        <v>215</v>
      </c>
      <c r="AC90" s="92" t="str">
        <f t="shared" si="36"/>
        <v>DSP</v>
      </c>
      <c r="AD90" s="83" t="str">
        <f t="shared" si="37"/>
        <v>DSP</v>
      </c>
      <c r="AE90" s="294" t="str">
        <f t="shared" ref="AE90:AE97" si="42">IF(AND(H90="DSP",M90="DSP",T90="DSP",AA90="DSP",AD90="DSP"),"DSP",IF(AND(H90="DSP",M90="DSP",T90="DSP",AA90="DSP"),AD90,IF(AND(H90="DSP",M90="DSP",T90="DSP",AD90="DSP"),AA90,IF(AND(H90="DSP",M90="DSP",AA90="DSP",AD90="DSP"),T90,IF(AND(H90="DSP",T90="DSP",AA90="DSP",AD90="DSP"),M90,IF(AND(M90="DSP",T90="DSP",AA90="DSP",AD90="DSP"),H90,IF(AND(T90="DSP",AA90="DSP",AD90="DSP"),(H90+M90)/2,IF(AND(M90="DSP",AA90="DSP",AD90="DSP"),(H90+T90)/2,IF(AND(H90="DSP",AA90="DSP",AD90="DSP"),(M90+T90)/2,IF(AND(M90="DSP",T90="DSP",AD90="DSP"),(H90+AA90)/2,IF(AND(H90="DSP",T90="DSP",AD90="DSP"),(M90+AA90)/2,IF(AND(H90="DSP",M90="DSP",AD90="DSP"),(T90+AA90)/2,IF(AND(M90="DSP",T90="DSP",AA90="DSP"),(H90+AD90)/2,IF(AND(H90="DSP",T90="DSP",AA90="DSP"),(M90+AD90)/2,IF(AND(H90="DSP",M90="DSP",AA90="DSP"),(T90+AD90)/2,IF(AND(H90="DSP",M90="DSP",T90="DSP"),(AA90+AD90)/2,IF(AND(H90="DSP",M90="DSP"),(T90+AA90+AD90)/3,IF(AND(H90="DSP",T90="DSP"),(M90+AA90+AD90)/3,IF(AND(M90="DSP",T90="DSP"),(H90+AA90+AD90)/3,IF(AND(H90="DSP",AA90="DSP"),(M90+T90+AD90)/3,IF(AND(M90="DSP",AA90="DSP"),(H90+T90+AD90)/3,IF(AND(T90="DSP",AA90="DSP"),(H90+M90+AD90)/3,IF(AND(H90="DSP",AD90="DSP"),(M90+T90+AA90)/3,IF(AND(M90="DSP",AD90="DSP"),(H90+T90+AA90)/3,IF(AND(T90="DSP",AD90="DSP"),(H90+M90+AA90)/3,IF(AND(AA90="DSP",AD90="DSP"),(H90+M90+T90)/3,IF(H90="DSP",(M90+T90+AA90+AD90)/4,IF(M90="DSP",(H90+T90+AA90+AD90)/4,IF(T90="DSP",(H90+M90+AA90+AD90)/4,IF(AA90="DSP",(H90+M90+T90+AD90)/4,IF(AD90="DSP",(H90+M90+T90+AA90)/4,SUM(H90+M90+T90+AA90+AD90)/5)))))))))))))))))))))))))))))))</f>
        <v>DSP</v>
      </c>
      <c r="AF90" s="84" t="s">
        <v>215</v>
      </c>
      <c r="AG90" s="87">
        <f t="shared" si="38"/>
        <v>611</v>
      </c>
      <c r="AH90" s="75">
        <f>IFERROR(VLOOKUP(B90,'Notes écrit'!$A$3:$C$734,3,FALSE),"ABI")</f>
        <v>6.6669999999999998</v>
      </c>
      <c r="AI90" s="84">
        <v>6.6669999999999998</v>
      </c>
      <c r="AJ90" s="88">
        <f t="shared" si="39"/>
        <v>483</v>
      </c>
      <c r="AK90" s="136">
        <f t="shared" si="41"/>
        <v>6.6669999999999998</v>
      </c>
    </row>
    <row r="91" spans="1:37" s="96" customFormat="1" ht="16.5" customHeight="1" thickBot="1" x14ac:dyDescent="0.3">
      <c r="A91" s="110" t="s">
        <v>216</v>
      </c>
      <c r="B91" s="267">
        <v>22005658</v>
      </c>
      <c r="C91" s="266" t="s">
        <v>292</v>
      </c>
      <c r="D91" s="266" t="s">
        <v>80</v>
      </c>
      <c r="E91" s="292" t="str">
        <f>VLOOKUP(B91,[2]END!$B$3:$G$734,6,FALSE)</f>
        <v>ABI</v>
      </c>
      <c r="F91" s="91" t="str">
        <f t="shared" si="24"/>
        <v>ABI</v>
      </c>
      <c r="G91" s="92">
        <f t="shared" si="25"/>
        <v>0</v>
      </c>
      <c r="H91" s="82">
        <f t="shared" si="26"/>
        <v>0</v>
      </c>
      <c r="I91" s="292" t="str">
        <f>VLOOKUP(B91,[2]VIT!$B$3:$F$734,5,FALSE)</f>
        <v>ABI</v>
      </c>
      <c r="J91" s="92">
        <f t="shared" si="27"/>
        <v>0</v>
      </c>
      <c r="K91" s="292" t="str">
        <f>VLOOKUP(B91,[2]VIT!$B$3:$G$734,6,FALSE)</f>
        <v>ABI</v>
      </c>
      <c r="L91" s="92">
        <f t="shared" si="28"/>
        <v>0</v>
      </c>
      <c r="M91" s="82">
        <f t="shared" si="19"/>
        <v>0</v>
      </c>
      <c r="N91" s="258" t="str">
        <f>VLOOKUP(B91,[2]DVC!$B$3:$G$734,6,FALSE)</f>
        <v>ABI</v>
      </c>
      <c r="O91" s="297" t="str">
        <f>VLOOKUP(B91,'[2]Taille-Poids'!$B$3:$G$734,6,FALSE)</f>
        <v>ABI</v>
      </c>
      <c r="P91" s="93" t="str">
        <f t="shared" si="29"/>
        <v>POIDS</v>
      </c>
      <c r="Q91" s="92">
        <f t="shared" si="30"/>
        <v>0</v>
      </c>
      <c r="R91" s="258" t="str">
        <f>VLOOKUP(B91,[2]DV!$B$3:$H$735,7,FALSE)</f>
        <v>ABI</v>
      </c>
      <c r="S91" s="92">
        <f t="shared" si="31"/>
        <v>0</v>
      </c>
      <c r="T91" s="82">
        <f t="shared" si="32"/>
        <v>0</v>
      </c>
      <c r="U91" s="259" t="str">
        <f>VLOOKUP(B91,[2]COORD!$B$3:$I$734,8,FALSE)</f>
        <v>ABI</v>
      </c>
      <c r="V91" s="92">
        <f t="shared" si="33"/>
        <v>0</v>
      </c>
      <c r="W91" s="292" t="str">
        <f>VLOOKUP(B91,[2]SOUP!$B$3:$F$734,5,FALSE)</f>
        <v>ABI</v>
      </c>
      <c r="X91" s="92">
        <f t="shared" si="34"/>
        <v>0</v>
      </c>
      <c r="Y91" s="292" t="str">
        <f>VLOOKUP(B91,[2]EQU!$B$3:$F$734,5,FALSE)</f>
        <v>ABI</v>
      </c>
      <c r="Z91" s="92">
        <f t="shared" si="35"/>
        <v>0</v>
      </c>
      <c r="AA91" s="82">
        <f t="shared" si="20"/>
        <v>0</v>
      </c>
      <c r="AB91" s="260" t="str">
        <f>VLOOKUP(B91,[2]Natation!$A$2:$E$610,5,FALSE)</f>
        <v>ABI</v>
      </c>
      <c r="AC91" s="92">
        <f t="shared" si="36"/>
        <v>0</v>
      </c>
      <c r="AD91" s="83">
        <f t="shared" si="37"/>
        <v>0</v>
      </c>
      <c r="AE91" s="294">
        <f t="shared" si="42"/>
        <v>0</v>
      </c>
      <c r="AF91" s="84">
        <v>0</v>
      </c>
      <c r="AG91" s="87">
        <f t="shared" si="38"/>
        <v>621</v>
      </c>
      <c r="AH91" s="75" t="str">
        <f>IFERROR(VLOOKUP(B91,'Notes écrit'!$A$3:$C$734,3,FALSE),"ABI")</f>
        <v>ABI</v>
      </c>
      <c r="AI91" s="84" t="s">
        <v>157</v>
      </c>
      <c r="AJ91" s="88">
        <f t="shared" si="39"/>
        <v>599</v>
      </c>
      <c r="AK91" s="136" t="str">
        <f t="shared" si="41"/>
        <v>DEF</v>
      </c>
    </row>
    <row r="92" spans="1:37" s="96" customFormat="1" ht="16.5" customHeight="1" thickBot="1" x14ac:dyDescent="0.3">
      <c r="A92" s="110" t="s">
        <v>216</v>
      </c>
      <c r="B92" s="267">
        <v>22005752</v>
      </c>
      <c r="C92" s="266" t="s">
        <v>365</v>
      </c>
      <c r="D92" s="266" t="s">
        <v>150</v>
      </c>
      <c r="E92" s="293" t="s">
        <v>215</v>
      </c>
      <c r="F92" s="91" t="str">
        <f t="shared" si="24"/>
        <v>DSP</v>
      </c>
      <c r="G92" s="92" t="str">
        <f t="shared" si="25"/>
        <v>DSP</v>
      </c>
      <c r="H92" s="82" t="str">
        <f t="shared" si="26"/>
        <v>DSP</v>
      </c>
      <c r="I92" s="293" t="s">
        <v>215</v>
      </c>
      <c r="J92" s="92" t="str">
        <f t="shared" si="27"/>
        <v>DSP</v>
      </c>
      <c r="K92" s="293" t="s">
        <v>215</v>
      </c>
      <c r="L92" s="92" t="str">
        <f t="shared" si="28"/>
        <v>DSP</v>
      </c>
      <c r="M92" s="82" t="str">
        <f t="shared" si="19"/>
        <v>DSP</v>
      </c>
      <c r="N92" s="293" t="s">
        <v>215</v>
      </c>
      <c r="O92" s="299" t="s">
        <v>215</v>
      </c>
      <c r="P92" s="93">
        <f t="shared" si="29"/>
        <v>0</v>
      </c>
      <c r="Q92" s="92" t="str">
        <f t="shared" si="30"/>
        <v>DSP</v>
      </c>
      <c r="R92" s="293" t="s">
        <v>215</v>
      </c>
      <c r="S92" s="92" t="str">
        <f t="shared" si="31"/>
        <v>DSP</v>
      </c>
      <c r="T92" s="82" t="str">
        <f t="shared" si="32"/>
        <v>DSP</v>
      </c>
      <c r="U92" s="293" t="s">
        <v>215</v>
      </c>
      <c r="V92" s="92" t="str">
        <f t="shared" si="33"/>
        <v>DSP</v>
      </c>
      <c r="W92" s="293" t="s">
        <v>215</v>
      </c>
      <c r="X92" s="92" t="str">
        <f t="shared" si="34"/>
        <v>DSP</v>
      </c>
      <c r="Y92" s="293" t="s">
        <v>215</v>
      </c>
      <c r="Z92" s="92" t="str">
        <f t="shared" si="35"/>
        <v>DSP</v>
      </c>
      <c r="AA92" s="82" t="str">
        <f t="shared" si="20"/>
        <v>DSP</v>
      </c>
      <c r="AB92" s="293" t="s">
        <v>215</v>
      </c>
      <c r="AC92" s="92" t="str">
        <f t="shared" si="36"/>
        <v>DSP</v>
      </c>
      <c r="AD92" s="83" t="str">
        <f t="shared" si="37"/>
        <v>DSP</v>
      </c>
      <c r="AE92" s="294" t="str">
        <f t="shared" si="42"/>
        <v>DSP</v>
      </c>
      <c r="AF92" s="84" t="s">
        <v>215</v>
      </c>
      <c r="AG92" s="87">
        <f t="shared" si="38"/>
        <v>611</v>
      </c>
      <c r="AH92" s="75">
        <f>IFERROR(VLOOKUP(B92,'Notes écrit'!$A$3:$C$734,3,FALSE),"ABI")</f>
        <v>8</v>
      </c>
      <c r="AI92" s="84">
        <v>8</v>
      </c>
      <c r="AJ92" s="88">
        <f t="shared" si="39"/>
        <v>331</v>
      </c>
      <c r="AK92" s="136">
        <f t="shared" si="41"/>
        <v>8</v>
      </c>
    </row>
    <row r="93" spans="1:37" s="96" customFormat="1" ht="16.5" customHeight="1" thickBot="1" x14ac:dyDescent="0.3">
      <c r="A93" s="110" t="s">
        <v>216</v>
      </c>
      <c r="B93" s="267">
        <v>22005960</v>
      </c>
      <c r="C93" s="266" t="s">
        <v>500</v>
      </c>
      <c r="D93" s="266" t="s">
        <v>501</v>
      </c>
      <c r="E93" s="292">
        <f>VLOOKUP(B93,[2]END!$B$3:$G$734,6,FALSE)</f>
        <v>17</v>
      </c>
      <c r="F93" s="91">
        <f t="shared" si="24"/>
        <v>18</v>
      </c>
      <c r="G93" s="92">
        <f t="shared" si="25"/>
        <v>14</v>
      </c>
      <c r="H93" s="82">
        <f t="shared" si="26"/>
        <v>14</v>
      </c>
      <c r="I93" s="292">
        <f>VLOOKUP(B93,[2]VIT!$B$3:$F$734,5,FALSE)</f>
        <v>3.08</v>
      </c>
      <c r="J93" s="92">
        <f t="shared" si="27"/>
        <v>19</v>
      </c>
      <c r="K93" s="292">
        <f>VLOOKUP(B93,[2]VIT!$B$3:$G$734,6,FALSE)</f>
        <v>6.45</v>
      </c>
      <c r="L93" s="92">
        <f t="shared" si="28"/>
        <v>14</v>
      </c>
      <c r="M93" s="82">
        <f t="shared" si="19"/>
        <v>16.5</v>
      </c>
      <c r="N93" s="258">
        <f>VLOOKUP(B93,[2]DVC!$B$3:$G$734,6,FALSE)</f>
        <v>64</v>
      </c>
      <c r="O93" s="297">
        <f>VLOOKUP(B93,'[2]Taille-Poids'!$B$3:$G$734,6,FALSE)</f>
        <v>69</v>
      </c>
      <c r="P93" s="93">
        <f t="shared" si="29"/>
        <v>0.92753623188405798</v>
      </c>
      <c r="Q93" s="92">
        <f t="shared" si="30"/>
        <v>5</v>
      </c>
      <c r="R93" s="258">
        <f>VLOOKUP(B93,[2]DV!$B$3:$H$735,7,FALSE)</f>
        <v>54.4</v>
      </c>
      <c r="S93" s="92">
        <f t="shared" si="31"/>
        <v>6.5</v>
      </c>
      <c r="T93" s="82">
        <f t="shared" si="32"/>
        <v>11.5</v>
      </c>
      <c r="U93" s="259">
        <f>VLOOKUP(B93,[2]COORD!$B$3:$I$734,8,FALSE)</f>
        <v>23.4</v>
      </c>
      <c r="V93" s="92">
        <f t="shared" si="33"/>
        <v>6.25</v>
      </c>
      <c r="W93" s="292">
        <f>VLOOKUP(B93,[2]SOUP!$B$3:$F$734,5,FALSE)</f>
        <v>-12</v>
      </c>
      <c r="X93" s="92">
        <f t="shared" si="34"/>
        <v>0.5</v>
      </c>
      <c r="Y93" s="292">
        <f>VLOOKUP(B93,[2]EQU!$B$3:$F$734,5,FALSE)</f>
        <v>5</v>
      </c>
      <c r="Z93" s="92">
        <f t="shared" si="35"/>
        <v>2.5</v>
      </c>
      <c r="AA93" s="82">
        <f t="shared" si="20"/>
        <v>9.25</v>
      </c>
      <c r="AB93" s="260">
        <f>VLOOKUP(B93,[2]Natation!$A$2:$E$610,5,FALSE)</f>
        <v>43.45</v>
      </c>
      <c r="AC93" s="92">
        <f t="shared" si="36"/>
        <v>8</v>
      </c>
      <c r="AD93" s="83">
        <f t="shared" si="37"/>
        <v>8</v>
      </c>
      <c r="AE93" s="294">
        <f t="shared" si="42"/>
        <v>11.85</v>
      </c>
      <c r="AF93" s="84">
        <v>11.85</v>
      </c>
      <c r="AG93" s="87">
        <f t="shared" si="38"/>
        <v>216</v>
      </c>
      <c r="AH93" s="75">
        <f>IFERROR(VLOOKUP(B93,'Notes écrit'!$A$3:$C$734,3,FALSE),"ABI")</f>
        <v>10.667</v>
      </c>
      <c r="AI93" s="84">
        <v>10.667</v>
      </c>
      <c r="AJ93" s="88">
        <f t="shared" si="39"/>
        <v>85</v>
      </c>
      <c r="AK93" s="136">
        <f t="shared" si="41"/>
        <v>11.2585</v>
      </c>
    </row>
    <row r="94" spans="1:37" s="96" customFormat="1" ht="16.5" customHeight="1" thickBot="1" x14ac:dyDescent="0.3">
      <c r="A94" s="110" t="s">
        <v>216</v>
      </c>
      <c r="B94" s="267">
        <v>22005967</v>
      </c>
      <c r="C94" s="266" t="s">
        <v>246</v>
      </c>
      <c r="D94" s="266" t="s">
        <v>247</v>
      </c>
      <c r="E94" s="292">
        <f>VLOOKUP(B94,[2]END!$B$3:$G$734,6,FALSE)</f>
        <v>12</v>
      </c>
      <c r="F94" s="91">
        <f t="shared" si="24"/>
        <v>15.5</v>
      </c>
      <c r="G94" s="92">
        <f t="shared" si="25"/>
        <v>9</v>
      </c>
      <c r="H94" s="82">
        <f t="shared" si="26"/>
        <v>9</v>
      </c>
      <c r="I94" s="292">
        <f>VLOOKUP(B94,[2]VIT!$B$3:$F$734,5,FALSE)</f>
        <v>3.23</v>
      </c>
      <c r="J94" s="92">
        <f t="shared" si="27"/>
        <v>16</v>
      </c>
      <c r="K94" s="292">
        <f>VLOOKUP(B94,[2]VIT!$B$3:$G$734,6,FALSE)</f>
        <v>6.84</v>
      </c>
      <c r="L94" s="92">
        <f t="shared" si="28"/>
        <v>11</v>
      </c>
      <c r="M94" s="82">
        <f t="shared" si="19"/>
        <v>13.5</v>
      </c>
      <c r="N94" s="258">
        <f>VLOOKUP(B94,[2]DVC!$B$3:$G$734,6,FALSE)</f>
        <v>69</v>
      </c>
      <c r="O94" s="297">
        <f>VLOOKUP(B94,'[2]Taille-Poids'!$B$3:$G$734,6,FALSE)</f>
        <v>86</v>
      </c>
      <c r="P94" s="93">
        <f t="shared" si="29"/>
        <v>0.80232558139534882</v>
      </c>
      <c r="Q94" s="92">
        <f t="shared" si="30"/>
        <v>4.5</v>
      </c>
      <c r="R94" s="258">
        <f>VLOOKUP(B94,[2]DV!$B$3:$H$735,7,FALSE)</f>
        <v>45.2</v>
      </c>
      <c r="S94" s="92">
        <f t="shared" si="31"/>
        <v>4.5</v>
      </c>
      <c r="T94" s="82">
        <f t="shared" si="32"/>
        <v>9</v>
      </c>
      <c r="U94" s="259">
        <f>VLOOKUP(B94,[2]COORD!$B$3:$I$734,8,FALSE)</f>
        <v>25.4</v>
      </c>
      <c r="V94" s="92">
        <f t="shared" si="33"/>
        <v>5.25</v>
      </c>
      <c r="W94" s="292">
        <f>VLOOKUP(B94,[2]SOUP!$B$3:$F$734,5,FALSE)</f>
        <v>-21</v>
      </c>
      <c r="X94" s="92">
        <f t="shared" si="34"/>
        <v>0</v>
      </c>
      <c r="Y94" s="292">
        <f>VLOOKUP(B94,[2]EQU!$B$3:$F$734,5,FALSE)</f>
        <v>9</v>
      </c>
      <c r="Z94" s="92">
        <f t="shared" si="35"/>
        <v>0.5</v>
      </c>
      <c r="AA94" s="82">
        <f t="shared" si="20"/>
        <v>5.75</v>
      </c>
      <c r="AB94" s="260">
        <f>VLOOKUP(B94,[2]Natation!$A$2:$E$610,5,FALSE)</f>
        <v>41.06</v>
      </c>
      <c r="AC94" s="92">
        <f t="shared" si="36"/>
        <v>10</v>
      </c>
      <c r="AD94" s="83">
        <f t="shared" si="37"/>
        <v>10</v>
      </c>
      <c r="AE94" s="294">
        <f t="shared" si="42"/>
        <v>9.4499999999999993</v>
      </c>
      <c r="AF94" s="84">
        <v>9.4499999999999993</v>
      </c>
      <c r="AG94" s="87">
        <f t="shared" si="38"/>
        <v>480</v>
      </c>
      <c r="AH94" s="75">
        <f>IFERROR(VLOOKUP(B94,'Notes écrit'!$A$3:$C$734,3,FALSE),"ABI")</f>
        <v>9.7780000000000005</v>
      </c>
      <c r="AI94" s="84">
        <v>9.7780000000000005</v>
      </c>
      <c r="AJ94" s="88">
        <f t="shared" si="39"/>
        <v>162</v>
      </c>
      <c r="AK94" s="136">
        <f t="shared" si="41"/>
        <v>9.6140000000000008</v>
      </c>
    </row>
    <row r="95" spans="1:37" s="96" customFormat="1" ht="16.5" customHeight="1" thickBot="1" x14ac:dyDescent="0.3">
      <c r="A95" s="110" t="s">
        <v>216</v>
      </c>
      <c r="B95" s="267">
        <v>22006058</v>
      </c>
      <c r="C95" s="266" t="s">
        <v>465</v>
      </c>
      <c r="D95" s="266" t="s">
        <v>112</v>
      </c>
      <c r="E95" s="292">
        <f>VLOOKUP(B95,[2]END!$B$3:$G$734,6,FALSE)</f>
        <v>14</v>
      </c>
      <c r="F95" s="91">
        <f t="shared" si="24"/>
        <v>16.5</v>
      </c>
      <c r="G95" s="92">
        <f t="shared" si="25"/>
        <v>11</v>
      </c>
      <c r="H95" s="82">
        <f t="shared" si="26"/>
        <v>11</v>
      </c>
      <c r="I95" s="292">
        <f>VLOOKUP(B95,[2]VIT!$B$3:$F$734,5,FALSE)</f>
        <v>3.14</v>
      </c>
      <c r="J95" s="92">
        <f t="shared" si="27"/>
        <v>18</v>
      </c>
      <c r="K95" s="292">
        <f>VLOOKUP(B95,[2]VIT!$B$3:$G$734,6,FALSE)</f>
        <v>6.59</v>
      </c>
      <c r="L95" s="92">
        <f t="shared" si="28"/>
        <v>13</v>
      </c>
      <c r="M95" s="82">
        <f t="shared" ref="M95:M158" si="43">IF(OR(J95="ABJ",L95="ABJ"),"ABJ",IF(OR(J95="DSP",L95="DSP"),"DSP",IF(L95="VAL","VALIDÉ",(J95+L95)/2)))</f>
        <v>15.5</v>
      </c>
      <c r="N95" s="258">
        <f>VLOOKUP(B95,[2]DVC!$B$3:$G$734,6,FALSE)</f>
        <v>64</v>
      </c>
      <c r="O95" s="297">
        <f>VLOOKUP(B95,'[2]Taille-Poids'!$B$3:$G$734,6,FALSE)</f>
        <v>78</v>
      </c>
      <c r="P95" s="93">
        <f t="shared" si="29"/>
        <v>0.82051282051282048</v>
      </c>
      <c r="Q95" s="92">
        <f t="shared" si="30"/>
        <v>4.5</v>
      </c>
      <c r="R95" s="258">
        <f>VLOOKUP(B95,[2]DV!$B$3:$H$735,7,FALSE)</f>
        <v>28.8</v>
      </c>
      <c r="S95" s="92">
        <f t="shared" si="31"/>
        <v>0</v>
      </c>
      <c r="T95" s="82">
        <f t="shared" si="32"/>
        <v>4.5</v>
      </c>
      <c r="U95" s="259">
        <f>VLOOKUP(B95,[2]COORD!$B$3:$I$734,8,FALSE)</f>
        <v>24.1</v>
      </c>
      <c r="V95" s="92">
        <f t="shared" si="33"/>
        <v>5.75</v>
      </c>
      <c r="W95" s="292">
        <f>VLOOKUP(B95,[2]SOUP!$B$3:$F$734,5,FALSE)</f>
        <v>-5</v>
      </c>
      <c r="X95" s="92">
        <f t="shared" si="34"/>
        <v>1.5</v>
      </c>
      <c r="Y95" s="292">
        <f>VLOOKUP(B95,[2]EQU!$B$3:$F$734,5,FALSE)</f>
        <v>7</v>
      </c>
      <c r="Z95" s="92">
        <f t="shared" si="35"/>
        <v>1.5</v>
      </c>
      <c r="AA95" s="82">
        <f t="shared" ref="AA95:AA158" si="44">IF(OR(V95="ABJ",X95="ABJ",Z95="ABJ"),"ABJ",IF(AND(V95="DSP",X95="DSP",Z95="DSP"),"DSP",IF(AND(V95="DSP",X95="DSP"),Z95*4,IF(AND(V95="DSP",Z95="DSP"),X95*4,IF(AND(X95="DSP",Z95="DSP"),V95*2,IF(V95="DSP",(X95+Z95)*2,IF(X95="DSP",V95+Z95*2,IF(Z95="DSP",V95+X95*2,IF(Z95="VAL","VALIDÉ",V95+X95+Z95)))))))))</f>
        <v>8.75</v>
      </c>
      <c r="AB95" s="260">
        <f>VLOOKUP(B95,[2]Natation!$A$2:$E$610,5,FALSE)</f>
        <v>41.22</v>
      </c>
      <c r="AC95" s="92">
        <f t="shared" si="36"/>
        <v>10</v>
      </c>
      <c r="AD95" s="83">
        <f t="shared" si="37"/>
        <v>10</v>
      </c>
      <c r="AE95" s="294">
        <f t="shared" si="42"/>
        <v>9.9499999999999993</v>
      </c>
      <c r="AF95" s="84">
        <v>9.9499999999999993</v>
      </c>
      <c r="AG95" s="87">
        <f t="shared" si="38"/>
        <v>439</v>
      </c>
      <c r="AH95" s="75">
        <f>IFERROR(VLOOKUP(B95,'Notes écrit'!$A$3:$C$734,3,FALSE),"ABI")</f>
        <v>7.556</v>
      </c>
      <c r="AI95" s="84">
        <v>7.556</v>
      </c>
      <c r="AJ95" s="88">
        <f t="shared" si="39"/>
        <v>384</v>
      </c>
      <c r="AK95" s="136">
        <f t="shared" si="41"/>
        <v>8.7530000000000001</v>
      </c>
    </row>
    <row r="96" spans="1:37" s="96" customFormat="1" ht="16.5" customHeight="1" thickBot="1" x14ac:dyDescent="0.3">
      <c r="A96" s="110" t="s">
        <v>216</v>
      </c>
      <c r="B96" s="267">
        <v>22006191</v>
      </c>
      <c r="C96" s="266" t="s">
        <v>451</v>
      </c>
      <c r="D96" s="266" t="s">
        <v>452</v>
      </c>
      <c r="E96" s="292">
        <f>VLOOKUP(B96,[2]END!$B$3:$G$734,6,FALSE)</f>
        <v>11</v>
      </c>
      <c r="F96" s="91">
        <f t="shared" si="24"/>
        <v>15</v>
      </c>
      <c r="G96" s="92">
        <f t="shared" si="25"/>
        <v>8</v>
      </c>
      <c r="H96" s="82">
        <f t="shared" si="26"/>
        <v>8</v>
      </c>
      <c r="I96" s="292">
        <f>VLOOKUP(B96,[2]VIT!$B$3:$F$734,5,FALSE)</f>
        <v>3.36</v>
      </c>
      <c r="J96" s="92">
        <f t="shared" si="27"/>
        <v>14</v>
      </c>
      <c r="K96" s="292">
        <f>VLOOKUP(B96,[2]VIT!$B$3:$G$734,6,FALSE)</f>
        <v>7.28</v>
      </c>
      <c r="L96" s="92">
        <f t="shared" si="28"/>
        <v>8</v>
      </c>
      <c r="M96" s="82">
        <f t="shared" si="43"/>
        <v>11</v>
      </c>
      <c r="N96" s="258">
        <f>VLOOKUP(B96,[2]DVC!$B$3:$G$734,6,FALSE)</f>
        <v>64</v>
      </c>
      <c r="O96" s="297">
        <f>VLOOKUP(B96,'[2]Taille-Poids'!$B$3:$G$734,6,FALSE)</f>
        <v>108</v>
      </c>
      <c r="P96" s="93">
        <f t="shared" si="29"/>
        <v>0.59259259259259256</v>
      </c>
      <c r="Q96" s="92">
        <f t="shared" si="30"/>
        <v>3</v>
      </c>
      <c r="R96" s="258">
        <f>VLOOKUP(B96,[2]DV!$B$3:$H$735,7,FALSE)</f>
        <v>35</v>
      </c>
      <c r="S96" s="92">
        <f t="shared" si="31"/>
        <v>2</v>
      </c>
      <c r="T96" s="82">
        <f t="shared" si="32"/>
        <v>5</v>
      </c>
      <c r="U96" s="259">
        <f>VLOOKUP(B96,[2]COORD!$B$3:$I$734,8,FALSE)</f>
        <v>36.32</v>
      </c>
      <c r="V96" s="92">
        <f t="shared" si="33"/>
        <v>0.25</v>
      </c>
      <c r="W96" s="292">
        <f>VLOOKUP(B96,[2]SOUP!$B$3:$F$734,5,FALSE)</f>
        <v>-1</v>
      </c>
      <c r="X96" s="92">
        <f t="shared" si="34"/>
        <v>2.25</v>
      </c>
      <c r="Y96" s="292">
        <f>VLOOKUP(B96,[2]EQU!$B$3:$F$734,5,FALSE)</f>
        <v>10</v>
      </c>
      <c r="Z96" s="92">
        <f t="shared" si="35"/>
        <v>0</v>
      </c>
      <c r="AA96" s="82">
        <f t="shared" si="44"/>
        <v>2.5</v>
      </c>
      <c r="AB96" s="260">
        <f>VLOOKUP(B96,[2]Natation!$A$2:$E$610,5,FALSE)</f>
        <v>80.5</v>
      </c>
      <c r="AC96" s="92">
        <f t="shared" si="36"/>
        <v>1</v>
      </c>
      <c r="AD96" s="83">
        <f t="shared" si="37"/>
        <v>1</v>
      </c>
      <c r="AE96" s="294">
        <f t="shared" si="42"/>
        <v>5.5</v>
      </c>
      <c r="AF96" s="84">
        <v>5.5</v>
      </c>
      <c r="AG96" s="87">
        <f t="shared" si="38"/>
        <v>612</v>
      </c>
      <c r="AH96" s="75">
        <f>IFERROR(VLOOKUP(B96,'Notes écrit'!$A$3:$C$734,3,FALSE),"ABI")</f>
        <v>6.2220000000000004</v>
      </c>
      <c r="AI96" s="84">
        <v>6.2220000000000004</v>
      </c>
      <c r="AJ96" s="88">
        <f t="shared" si="39"/>
        <v>519</v>
      </c>
      <c r="AK96" s="136">
        <f t="shared" si="41"/>
        <v>5.8610000000000007</v>
      </c>
    </row>
    <row r="97" spans="1:37" s="96" customFormat="1" ht="16.5" customHeight="1" thickBot="1" x14ac:dyDescent="0.3">
      <c r="A97" s="110" t="s">
        <v>216</v>
      </c>
      <c r="B97" s="267">
        <v>22006231</v>
      </c>
      <c r="C97" s="266" t="s">
        <v>35</v>
      </c>
      <c r="D97" s="266" t="s">
        <v>444</v>
      </c>
      <c r="E97" s="292">
        <f>VLOOKUP(B97,[2]END!$B$3:$G$734,6,FALSE)</f>
        <v>15</v>
      </c>
      <c r="F97" s="91">
        <f t="shared" si="24"/>
        <v>17</v>
      </c>
      <c r="G97" s="92">
        <f t="shared" si="25"/>
        <v>12</v>
      </c>
      <c r="H97" s="82">
        <f t="shared" si="26"/>
        <v>12</v>
      </c>
      <c r="I97" s="292">
        <f>VLOOKUP(B97,[2]VIT!$B$3:$F$734,5,FALSE)</f>
        <v>3.04</v>
      </c>
      <c r="J97" s="92">
        <f t="shared" si="27"/>
        <v>20</v>
      </c>
      <c r="K97" s="292">
        <f>VLOOKUP(B97,[2]VIT!$B$3:$G$734,6,FALSE)</f>
        <v>6.61</v>
      </c>
      <c r="L97" s="92">
        <f t="shared" si="28"/>
        <v>13</v>
      </c>
      <c r="M97" s="82">
        <f t="shared" si="43"/>
        <v>16.5</v>
      </c>
      <c r="N97" s="258">
        <f>VLOOKUP(B97,[2]DVC!$B$3:$G$734,6,FALSE)</f>
        <v>70</v>
      </c>
      <c r="O97" s="297">
        <f>VLOOKUP(B97,'[2]Taille-Poids'!$B$3:$G$734,6,FALSE)</f>
        <v>78</v>
      </c>
      <c r="P97" s="93">
        <f t="shared" si="29"/>
        <v>0.89743589743589747</v>
      </c>
      <c r="Q97" s="92">
        <f t="shared" si="30"/>
        <v>4.5</v>
      </c>
      <c r="R97" s="258">
        <f>VLOOKUP(B97,[2]DV!$B$3:$H$735,7,FALSE)</f>
        <v>57.7</v>
      </c>
      <c r="S97" s="92">
        <f t="shared" si="31"/>
        <v>7.5</v>
      </c>
      <c r="T97" s="82">
        <f t="shared" si="32"/>
        <v>12</v>
      </c>
      <c r="U97" s="259">
        <f>VLOOKUP(B97,[2]COORD!$B$3:$I$734,8,FALSE)</f>
        <v>22.6</v>
      </c>
      <c r="V97" s="92">
        <f t="shared" si="33"/>
        <v>6.5</v>
      </c>
      <c r="W97" s="292">
        <f>VLOOKUP(B97,[2]SOUP!$B$3:$F$734,5,FALSE)</f>
        <v>-5</v>
      </c>
      <c r="X97" s="92">
        <f t="shared" si="34"/>
        <v>1.5</v>
      </c>
      <c r="Y97" s="292">
        <f>VLOOKUP(B97,[2]EQU!$B$3:$F$734,5,FALSE)</f>
        <v>10</v>
      </c>
      <c r="Z97" s="92">
        <f t="shared" si="35"/>
        <v>0</v>
      </c>
      <c r="AA97" s="82">
        <f t="shared" si="44"/>
        <v>8</v>
      </c>
      <c r="AB97" s="260">
        <f>VLOOKUP(B97,[2]Natation!$A$2:$E$610,5,FALSE)</f>
        <v>38.270000000000003</v>
      </c>
      <c r="AC97" s="92">
        <f t="shared" si="36"/>
        <v>11</v>
      </c>
      <c r="AD97" s="83">
        <f t="shared" si="37"/>
        <v>11</v>
      </c>
      <c r="AE97" s="294">
        <f t="shared" si="42"/>
        <v>11.9</v>
      </c>
      <c r="AF97" s="84">
        <v>11.9</v>
      </c>
      <c r="AG97" s="87">
        <f t="shared" si="38"/>
        <v>206</v>
      </c>
      <c r="AH97" s="75">
        <f>IFERROR(VLOOKUP(B97,'Notes écrit'!$A$3:$C$734,3,FALSE),"ABI")</f>
        <v>9.3330000000000002</v>
      </c>
      <c r="AI97" s="84">
        <v>9.3330000000000002</v>
      </c>
      <c r="AJ97" s="88">
        <f t="shared" si="39"/>
        <v>194</v>
      </c>
      <c r="AK97" s="136">
        <f t="shared" si="41"/>
        <v>10.6165</v>
      </c>
    </row>
    <row r="98" spans="1:37" s="96" customFormat="1" ht="16.5" customHeight="1" thickBot="1" x14ac:dyDescent="0.3">
      <c r="A98" s="110" t="s">
        <v>216</v>
      </c>
      <c r="B98" s="267">
        <v>22006350</v>
      </c>
      <c r="C98" s="266" t="s">
        <v>396</v>
      </c>
      <c r="D98" s="266" t="s">
        <v>397</v>
      </c>
      <c r="E98" s="292" t="s">
        <v>476</v>
      </c>
      <c r="F98" s="91" t="str">
        <f t="shared" si="24"/>
        <v>VAL</v>
      </c>
      <c r="G98" s="92" t="str">
        <f t="shared" si="25"/>
        <v>VAL</v>
      </c>
      <c r="H98" s="82" t="str">
        <f t="shared" si="26"/>
        <v>VALIDÉ</v>
      </c>
      <c r="I98" s="292" t="s">
        <v>476</v>
      </c>
      <c r="J98" s="92" t="str">
        <f t="shared" si="27"/>
        <v>VAL</v>
      </c>
      <c r="K98" s="292" t="s">
        <v>476</v>
      </c>
      <c r="L98" s="92" t="str">
        <f t="shared" si="28"/>
        <v>VAL</v>
      </c>
      <c r="M98" s="82" t="str">
        <f t="shared" si="43"/>
        <v>VALIDÉ</v>
      </c>
      <c r="N98" s="292" t="s">
        <v>476</v>
      </c>
      <c r="O98" s="296" t="s">
        <v>476</v>
      </c>
      <c r="P98" s="93">
        <f t="shared" si="29"/>
        <v>0</v>
      </c>
      <c r="Q98" s="92" t="str">
        <f t="shared" si="30"/>
        <v>VAL</v>
      </c>
      <c r="R98" s="292" t="s">
        <v>476</v>
      </c>
      <c r="S98" s="92" t="str">
        <f t="shared" si="31"/>
        <v>VAL</v>
      </c>
      <c r="T98" s="82" t="str">
        <f t="shared" si="32"/>
        <v>VALIDÉ</v>
      </c>
      <c r="U98" s="292" t="s">
        <v>476</v>
      </c>
      <c r="V98" s="92" t="str">
        <f t="shared" si="33"/>
        <v>VAL</v>
      </c>
      <c r="W98" s="292" t="s">
        <v>476</v>
      </c>
      <c r="X98" s="92" t="str">
        <f t="shared" si="34"/>
        <v>VAL</v>
      </c>
      <c r="Y98" s="292" t="s">
        <v>476</v>
      </c>
      <c r="Z98" s="92" t="str">
        <f t="shared" si="35"/>
        <v>VAL</v>
      </c>
      <c r="AA98" s="82" t="str">
        <f t="shared" si="44"/>
        <v>VALIDÉ</v>
      </c>
      <c r="AB98" s="292" t="s">
        <v>476</v>
      </c>
      <c r="AC98" s="92" t="str">
        <f t="shared" si="36"/>
        <v>VAL</v>
      </c>
      <c r="AD98" s="83" t="str">
        <f t="shared" si="37"/>
        <v>VALIDÉ</v>
      </c>
      <c r="AE98" s="294" t="s">
        <v>477</v>
      </c>
      <c r="AF98" s="84" t="s">
        <v>477</v>
      </c>
      <c r="AG98" s="87">
        <f t="shared" si="38"/>
        <v>611</v>
      </c>
      <c r="AH98" s="343" t="s">
        <v>477</v>
      </c>
      <c r="AI98" s="84" t="s">
        <v>477</v>
      </c>
      <c r="AJ98" s="88">
        <f t="shared" si="39"/>
        <v>599</v>
      </c>
      <c r="AK98" s="136" t="s">
        <v>477</v>
      </c>
    </row>
    <row r="99" spans="1:37" s="96" customFormat="1" ht="16.5" customHeight="1" thickBot="1" x14ac:dyDescent="0.3">
      <c r="A99" s="110" t="s">
        <v>216</v>
      </c>
      <c r="B99" s="267">
        <v>22006465</v>
      </c>
      <c r="C99" s="266" t="s">
        <v>186</v>
      </c>
      <c r="D99" s="266" t="s">
        <v>109</v>
      </c>
      <c r="E99" s="292">
        <f>VLOOKUP(B99,[2]END!$B$3:$G$734,6,FALSE)</f>
        <v>19</v>
      </c>
      <c r="F99" s="91">
        <f t="shared" si="24"/>
        <v>19</v>
      </c>
      <c r="G99" s="92">
        <f t="shared" si="25"/>
        <v>16</v>
      </c>
      <c r="H99" s="82">
        <f t="shared" si="26"/>
        <v>16</v>
      </c>
      <c r="I99" s="292">
        <f>VLOOKUP(B99,[2]VIT!$B$3:$F$734,5,FALSE)</f>
        <v>3.12</v>
      </c>
      <c r="J99" s="92">
        <f t="shared" si="27"/>
        <v>18</v>
      </c>
      <c r="K99" s="292">
        <f>VLOOKUP(B99,[2]VIT!$B$3:$G$734,6,FALSE)</f>
        <v>6.83</v>
      </c>
      <c r="L99" s="92">
        <f t="shared" si="28"/>
        <v>11</v>
      </c>
      <c r="M99" s="82">
        <f t="shared" si="43"/>
        <v>14.5</v>
      </c>
      <c r="N99" s="258">
        <f>VLOOKUP(B99,[2]DVC!$B$3:$G$734,6,FALSE)</f>
        <v>46</v>
      </c>
      <c r="O99" s="297">
        <f>VLOOKUP(B99,'[2]Taille-Poids'!$B$3:$G$734,6,FALSE)</f>
        <v>57</v>
      </c>
      <c r="P99" s="93">
        <f t="shared" si="29"/>
        <v>0.80701754385964908</v>
      </c>
      <c r="Q99" s="92">
        <f t="shared" si="30"/>
        <v>4.5</v>
      </c>
      <c r="R99" s="258">
        <f>VLOOKUP(B99,[2]DV!$B$3:$H$735,7,FALSE)</f>
        <v>44</v>
      </c>
      <c r="S99" s="92">
        <f t="shared" si="31"/>
        <v>4</v>
      </c>
      <c r="T99" s="82">
        <f t="shared" si="32"/>
        <v>8.5</v>
      </c>
      <c r="U99" s="259">
        <f>VLOOKUP(B99,[2]COORD!$B$3:$I$734,8,FALSE)</f>
        <v>23.3</v>
      </c>
      <c r="V99" s="92">
        <f t="shared" si="33"/>
        <v>6.25</v>
      </c>
      <c r="W99" s="292">
        <f>VLOOKUP(B99,[2]SOUP!$B$3:$F$734,5,FALSE)</f>
        <v>-2</v>
      </c>
      <c r="X99" s="92">
        <f t="shared" si="34"/>
        <v>2</v>
      </c>
      <c r="Y99" s="292">
        <f>VLOOKUP(B99,[2]EQU!$B$3:$F$734,5,FALSE)</f>
        <v>10</v>
      </c>
      <c r="Z99" s="92">
        <f t="shared" si="35"/>
        <v>0</v>
      </c>
      <c r="AA99" s="82">
        <f t="shared" si="44"/>
        <v>8.25</v>
      </c>
      <c r="AB99" s="260">
        <f>VLOOKUP(B99,[2]Natation!$A$2:$E$610,5,FALSE)</f>
        <v>44.23</v>
      </c>
      <c r="AC99" s="92">
        <f t="shared" si="36"/>
        <v>8</v>
      </c>
      <c r="AD99" s="83">
        <f t="shared" si="37"/>
        <v>8</v>
      </c>
      <c r="AE99" s="294">
        <f>IF(AND(H99="DSP",M99="DSP",T99="DSP",AA99="DSP",AD99="DSP"),"DSP",IF(AND(H99="DSP",M99="DSP",T99="DSP",AA99="DSP"),AD99,IF(AND(H99="DSP",M99="DSP",T99="DSP",AD99="DSP"),AA99,IF(AND(H99="DSP",M99="DSP",AA99="DSP",AD99="DSP"),T99,IF(AND(H99="DSP",T99="DSP",AA99="DSP",AD99="DSP"),M99,IF(AND(M99="DSP",T99="DSP",AA99="DSP",AD99="DSP"),H99,IF(AND(T99="DSP",AA99="DSP",AD99="DSP"),(H99+M99)/2,IF(AND(M99="DSP",AA99="DSP",AD99="DSP"),(H99+T99)/2,IF(AND(H99="DSP",AA99="DSP",AD99="DSP"),(M99+T99)/2,IF(AND(M99="DSP",T99="DSP",AD99="DSP"),(H99+AA99)/2,IF(AND(H99="DSP",T99="DSP",AD99="DSP"),(M99+AA99)/2,IF(AND(H99="DSP",M99="DSP",AD99="DSP"),(T99+AA99)/2,IF(AND(M99="DSP",T99="DSP",AA99="DSP"),(H99+AD99)/2,IF(AND(H99="DSP",T99="DSP",AA99="DSP"),(M99+AD99)/2,IF(AND(H99="DSP",M99="DSP",AA99="DSP"),(T99+AD99)/2,IF(AND(H99="DSP",M99="DSP",T99="DSP"),(AA99+AD99)/2,IF(AND(H99="DSP",M99="DSP"),(T99+AA99+AD99)/3,IF(AND(H99="DSP",T99="DSP"),(M99+AA99+AD99)/3,IF(AND(M99="DSP",T99="DSP"),(H99+AA99+AD99)/3,IF(AND(H99="DSP",AA99="DSP"),(M99+T99+AD99)/3,IF(AND(M99="DSP",AA99="DSP"),(H99+T99+AD99)/3,IF(AND(T99="DSP",AA99="DSP"),(H99+M99+AD99)/3,IF(AND(H99="DSP",AD99="DSP"),(M99+T99+AA99)/3,IF(AND(M99="DSP",AD99="DSP"),(H99+T99+AA99)/3,IF(AND(T99="DSP",AD99="DSP"),(H99+M99+AA99)/3,IF(AND(AA99="DSP",AD99="DSP"),(H99+M99+T99)/3,IF(H99="DSP",(M99+T99+AA99+AD99)/4,IF(M99="DSP",(H99+T99+AA99+AD99)/4,IF(T99="DSP",(H99+M99+AA99+AD99)/4,IF(AA99="DSP",(H99+M99+T99+AD99)/4,IF(AD99="DSP",(H99+M99+T99+AA99)/4,SUM(H99+M99+T99+AA99+AD99)/5)))))))))))))))))))))))))))))))</f>
        <v>11.05</v>
      </c>
      <c r="AF99" s="84">
        <v>11.05</v>
      </c>
      <c r="AG99" s="87">
        <f t="shared" si="38"/>
        <v>312</v>
      </c>
      <c r="AH99" s="75">
        <f>IFERROR(VLOOKUP(B99,'Notes écrit'!$A$3:$C$734,3,FALSE),"ABI")</f>
        <v>12</v>
      </c>
      <c r="AI99" s="84">
        <v>12</v>
      </c>
      <c r="AJ99" s="88">
        <f t="shared" si="39"/>
        <v>31</v>
      </c>
      <c r="AK99" s="136">
        <f>IF(AH99="ABI","DEF",IF(AE99="DSP",AH99,AVERAGE(AE99,AH99)))</f>
        <v>11.525</v>
      </c>
    </row>
    <row r="100" spans="1:37" s="96" customFormat="1" ht="16.5" customHeight="1" thickBot="1" x14ac:dyDescent="0.3">
      <c r="A100" s="110" t="s">
        <v>216</v>
      </c>
      <c r="B100" s="267">
        <v>22006500</v>
      </c>
      <c r="C100" s="266" t="s">
        <v>466</v>
      </c>
      <c r="D100" s="266" t="s">
        <v>122</v>
      </c>
      <c r="E100" s="292" t="s">
        <v>476</v>
      </c>
      <c r="F100" s="91" t="str">
        <f t="shared" si="24"/>
        <v>VAL</v>
      </c>
      <c r="G100" s="92" t="str">
        <f t="shared" si="25"/>
        <v>VAL</v>
      </c>
      <c r="H100" s="82" t="str">
        <f t="shared" si="26"/>
        <v>VALIDÉ</v>
      </c>
      <c r="I100" s="292" t="s">
        <v>476</v>
      </c>
      <c r="J100" s="92" t="str">
        <f t="shared" si="27"/>
        <v>VAL</v>
      </c>
      <c r="K100" s="292" t="s">
        <v>476</v>
      </c>
      <c r="L100" s="92" t="str">
        <f t="shared" si="28"/>
        <v>VAL</v>
      </c>
      <c r="M100" s="82" t="str">
        <f t="shared" si="43"/>
        <v>VALIDÉ</v>
      </c>
      <c r="N100" s="292" t="s">
        <v>476</v>
      </c>
      <c r="O100" s="296" t="s">
        <v>476</v>
      </c>
      <c r="P100" s="93">
        <f t="shared" si="29"/>
        <v>0</v>
      </c>
      <c r="Q100" s="92" t="str">
        <f t="shared" si="30"/>
        <v>VAL</v>
      </c>
      <c r="R100" s="292" t="s">
        <v>476</v>
      </c>
      <c r="S100" s="92" t="str">
        <f t="shared" si="31"/>
        <v>VAL</v>
      </c>
      <c r="T100" s="82" t="str">
        <f t="shared" si="32"/>
        <v>VALIDÉ</v>
      </c>
      <c r="U100" s="292" t="s">
        <v>476</v>
      </c>
      <c r="V100" s="92" t="str">
        <f t="shared" si="33"/>
        <v>VAL</v>
      </c>
      <c r="W100" s="292" t="s">
        <v>476</v>
      </c>
      <c r="X100" s="92" t="str">
        <f t="shared" si="34"/>
        <v>VAL</v>
      </c>
      <c r="Y100" s="292" t="s">
        <v>476</v>
      </c>
      <c r="Z100" s="92" t="str">
        <f t="shared" si="35"/>
        <v>VAL</v>
      </c>
      <c r="AA100" s="82" t="str">
        <f t="shared" si="44"/>
        <v>VALIDÉ</v>
      </c>
      <c r="AB100" s="292" t="s">
        <v>476</v>
      </c>
      <c r="AC100" s="92" t="str">
        <f t="shared" si="36"/>
        <v>VAL</v>
      </c>
      <c r="AD100" s="83" t="str">
        <f t="shared" si="37"/>
        <v>VALIDÉ</v>
      </c>
      <c r="AE100" s="294" t="s">
        <v>477</v>
      </c>
      <c r="AF100" s="84" t="s">
        <v>477</v>
      </c>
      <c r="AG100" s="87">
        <f t="shared" si="38"/>
        <v>611</v>
      </c>
      <c r="AH100" s="343" t="s">
        <v>477</v>
      </c>
      <c r="AI100" s="84" t="s">
        <v>477</v>
      </c>
      <c r="AJ100" s="88">
        <f t="shared" si="39"/>
        <v>599</v>
      </c>
      <c r="AK100" s="136" t="s">
        <v>477</v>
      </c>
    </row>
    <row r="101" spans="1:37" s="96" customFormat="1" ht="16.5" customHeight="1" thickBot="1" x14ac:dyDescent="0.3">
      <c r="A101" s="110" t="s">
        <v>216</v>
      </c>
      <c r="B101" s="267">
        <v>22006544</v>
      </c>
      <c r="C101" s="286" t="s">
        <v>177</v>
      </c>
      <c r="D101" s="286" t="s">
        <v>136</v>
      </c>
      <c r="E101" s="292">
        <f>VLOOKUP(B101,[2]END!$B$3:$G$734,6,FALSE)</f>
        <v>21</v>
      </c>
      <c r="F101" s="91">
        <f t="shared" si="24"/>
        <v>20</v>
      </c>
      <c r="G101" s="92">
        <f t="shared" si="25"/>
        <v>18</v>
      </c>
      <c r="H101" s="82">
        <f t="shared" si="26"/>
        <v>18</v>
      </c>
      <c r="I101" s="292">
        <f>VLOOKUP(B101,[2]VIT!$B$3:$F$734,5,FALSE)</f>
        <v>3.28</v>
      </c>
      <c r="J101" s="92">
        <f t="shared" si="27"/>
        <v>16</v>
      </c>
      <c r="K101" s="292">
        <f>VLOOKUP(B101,[2]VIT!$B$3:$G$734,6,FALSE)</f>
        <v>6.99</v>
      </c>
      <c r="L101" s="92">
        <f t="shared" si="28"/>
        <v>10</v>
      </c>
      <c r="M101" s="82">
        <f t="shared" si="43"/>
        <v>13</v>
      </c>
      <c r="N101" s="258">
        <f>VLOOKUP(B101,[2]DVC!$B$3:$G$734,6,FALSE)</f>
        <v>76</v>
      </c>
      <c r="O101" s="297">
        <f>VLOOKUP(B101,'[2]Taille-Poids'!$B$3:$G$734,6,FALSE)</f>
        <v>74</v>
      </c>
      <c r="P101" s="93">
        <f t="shared" si="29"/>
        <v>1.027027027027027</v>
      </c>
      <c r="Q101" s="92">
        <f t="shared" si="30"/>
        <v>5.5</v>
      </c>
      <c r="R101" s="258">
        <f>VLOOKUP(B101,[2]DV!$B$3:$H$735,7,FALSE)</f>
        <v>48.3</v>
      </c>
      <c r="S101" s="92">
        <f t="shared" si="31"/>
        <v>5</v>
      </c>
      <c r="T101" s="82">
        <f t="shared" si="32"/>
        <v>10.5</v>
      </c>
      <c r="U101" s="259">
        <f>VLOOKUP(B101,[2]COORD!$B$3:$I$734,8,FALSE)</f>
        <v>25.6</v>
      </c>
      <c r="V101" s="92">
        <f t="shared" si="33"/>
        <v>5</v>
      </c>
      <c r="W101" s="292">
        <f>VLOOKUP(B101,[2]SOUP!$B$3:$F$734,5,FALSE)</f>
        <v>5</v>
      </c>
      <c r="X101" s="92">
        <f t="shared" si="34"/>
        <v>3.5</v>
      </c>
      <c r="Y101" s="292">
        <f>VLOOKUP(B101,[2]EQU!$B$3:$F$734,5,FALSE)</f>
        <v>3</v>
      </c>
      <c r="Z101" s="92">
        <f t="shared" si="35"/>
        <v>3.5</v>
      </c>
      <c r="AA101" s="82">
        <f t="shared" si="44"/>
        <v>12</v>
      </c>
      <c r="AB101" s="260">
        <f>VLOOKUP(B101,[2]Natation!$A$2:$E$610,5,FALSE)</f>
        <v>32.380000000000003</v>
      </c>
      <c r="AC101" s="92">
        <f t="shared" si="36"/>
        <v>15</v>
      </c>
      <c r="AD101" s="83">
        <f t="shared" si="37"/>
        <v>15</v>
      </c>
      <c r="AE101" s="294">
        <f>IF(AND(H101="DSP",M101="DSP",T101="DSP",AA101="DSP",AD101="DSP"),"DSP",IF(AND(H101="DSP",M101="DSP",T101="DSP",AA101="DSP"),AD101,IF(AND(H101="DSP",M101="DSP",T101="DSP",AD101="DSP"),AA101,IF(AND(H101="DSP",M101="DSP",AA101="DSP",AD101="DSP"),T101,IF(AND(H101="DSP",T101="DSP",AA101="DSP",AD101="DSP"),M101,IF(AND(M101="DSP",T101="DSP",AA101="DSP",AD101="DSP"),H101,IF(AND(T101="DSP",AA101="DSP",AD101="DSP"),(H101+M101)/2,IF(AND(M101="DSP",AA101="DSP",AD101="DSP"),(H101+T101)/2,IF(AND(H101="DSP",AA101="DSP",AD101="DSP"),(M101+T101)/2,IF(AND(M101="DSP",T101="DSP",AD101="DSP"),(H101+AA101)/2,IF(AND(H101="DSP",T101="DSP",AD101="DSP"),(M101+AA101)/2,IF(AND(H101="DSP",M101="DSP",AD101="DSP"),(T101+AA101)/2,IF(AND(M101="DSP",T101="DSP",AA101="DSP"),(H101+AD101)/2,IF(AND(H101="DSP",T101="DSP",AA101="DSP"),(M101+AD101)/2,IF(AND(H101="DSP",M101="DSP",AA101="DSP"),(T101+AD101)/2,IF(AND(H101="DSP",M101="DSP",T101="DSP"),(AA101+AD101)/2,IF(AND(H101="DSP",M101="DSP"),(T101+AA101+AD101)/3,IF(AND(H101="DSP",T101="DSP"),(M101+AA101+AD101)/3,IF(AND(M101="DSP",T101="DSP"),(H101+AA101+AD101)/3,IF(AND(H101="DSP",AA101="DSP"),(M101+T101+AD101)/3,IF(AND(M101="DSP",AA101="DSP"),(H101+T101+AD101)/3,IF(AND(T101="DSP",AA101="DSP"),(H101+M101+AD101)/3,IF(AND(H101="DSP",AD101="DSP"),(M101+T101+AA101)/3,IF(AND(M101="DSP",AD101="DSP"),(H101+T101+AA101)/3,IF(AND(T101="DSP",AD101="DSP"),(H101+M101+AA101)/3,IF(AND(AA101="DSP",AD101="DSP"),(H101+M101+T101)/3,IF(H101="DSP",(M101+T101+AA101+AD101)/4,IF(M101="DSP",(H101+T101+AA101+AD101)/4,IF(T101="DSP",(H101+M101+AA101+AD101)/4,IF(AA101="DSP",(H101+M101+T101+AD101)/4,IF(AD101="DSP",(H101+M101+T101+AA101)/4,SUM(H101+M101+T101+AA101+AD101)/5)))))))))))))))))))))))))))))))</f>
        <v>13.7</v>
      </c>
      <c r="AF101" s="84">
        <v>13.7</v>
      </c>
      <c r="AG101" s="87">
        <f t="shared" si="38"/>
        <v>39</v>
      </c>
      <c r="AH101" s="75">
        <f>IFERROR(VLOOKUP(B101,'Notes écrit'!$A$3:$C$734,3,FALSE),"ABI")</f>
        <v>11.555999999999999</v>
      </c>
      <c r="AI101" s="84">
        <v>11.555999999999999</v>
      </c>
      <c r="AJ101" s="88">
        <f t="shared" si="39"/>
        <v>45</v>
      </c>
      <c r="AK101" s="136">
        <f t="shared" ref="AK101:AK117" si="45">IF(AH101="ABI","DEF",IF(AE101="DSP",AH101,AVERAGE(AE101,AH101)))</f>
        <v>12.628</v>
      </c>
    </row>
    <row r="102" spans="1:37" s="96" customFormat="1" ht="16.5" customHeight="1" thickBot="1" x14ac:dyDescent="0.3">
      <c r="A102" s="110" t="s">
        <v>53</v>
      </c>
      <c r="B102" s="267">
        <v>22006628</v>
      </c>
      <c r="C102" s="266" t="s">
        <v>307</v>
      </c>
      <c r="D102" s="266" t="s">
        <v>308</v>
      </c>
      <c r="E102" s="292">
        <f>VLOOKUP(B102,[2]END!$B$3:$G$734,6,FALSE)</f>
        <v>7</v>
      </c>
      <c r="F102" s="91">
        <f t="shared" si="24"/>
        <v>13</v>
      </c>
      <c r="G102" s="92">
        <f t="shared" si="25"/>
        <v>7</v>
      </c>
      <c r="H102" s="82">
        <f t="shared" si="26"/>
        <v>7</v>
      </c>
      <c r="I102" s="292">
        <f>VLOOKUP(B102,[2]VIT!$B$3:$F$734,5,FALSE)</f>
        <v>3.86</v>
      </c>
      <c r="J102" s="92">
        <f t="shared" si="27"/>
        <v>10</v>
      </c>
      <c r="K102" s="292">
        <f>VLOOKUP(B102,[2]VIT!$B$3:$G$734,6,FALSE)</f>
        <v>8.7799999999999994</v>
      </c>
      <c r="L102" s="92">
        <f t="shared" si="28"/>
        <v>3</v>
      </c>
      <c r="M102" s="82">
        <f t="shared" si="43"/>
        <v>6.5</v>
      </c>
      <c r="N102" s="258">
        <f>VLOOKUP(B102,[2]DVC!$B$3:$G$734,6,FALSE)</f>
        <v>31</v>
      </c>
      <c r="O102" s="297">
        <f>VLOOKUP(B102,'[2]Taille-Poids'!$B$3:$G$734,6,FALSE)</f>
        <v>65</v>
      </c>
      <c r="P102" s="93">
        <f t="shared" si="29"/>
        <v>0.47692307692307695</v>
      </c>
      <c r="Q102" s="92">
        <f t="shared" si="30"/>
        <v>4.5</v>
      </c>
      <c r="R102" s="258">
        <f>VLOOKUP(B102,[2]DV!$B$3:$H$735,7,FALSE)</f>
        <v>28.4</v>
      </c>
      <c r="S102" s="92">
        <f t="shared" si="31"/>
        <v>4.5</v>
      </c>
      <c r="T102" s="82">
        <f t="shared" si="32"/>
        <v>9</v>
      </c>
      <c r="U102" s="259">
        <f>VLOOKUP(B102,[2]COORD!$B$3:$I$734,8,FALSE)</f>
        <v>27.15</v>
      </c>
      <c r="V102" s="92">
        <f t="shared" si="33"/>
        <v>5.25</v>
      </c>
      <c r="W102" s="292">
        <f>VLOOKUP(B102,[2]SOUP!$B$3:$F$734,5,FALSE)</f>
        <v>8</v>
      </c>
      <c r="X102" s="92">
        <f t="shared" si="34"/>
        <v>3.75</v>
      </c>
      <c r="Y102" s="292">
        <f>VLOOKUP(B102,[2]EQU!$B$3:$F$734,5,FALSE)</f>
        <v>10</v>
      </c>
      <c r="Z102" s="92">
        <f t="shared" si="35"/>
        <v>0</v>
      </c>
      <c r="AA102" s="82">
        <f t="shared" si="44"/>
        <v>9</v>
      </c>
      <c r="AB102" s="260">
        <v>0</v>
      </c>
      <c r="AC102" s="92">
        <f t="shared" si="36"/>
        <v>0</v>
      </c>
      <c r="AD102" s="83">
        <f t="shared" si="37"/>
        <v>0</v>
      </c>
      <c r="AE102" s="294">
        <f>IF(AND(H102="DSP",M102="DSP",T102="DSP",AA102="DSP",AD102="DSP"),"DSP",IF(AND(H102="DSP",M102="DSP",T102="DSP",AA102="DSP"),AD102,IF(AND(H102="DSP",M102="DSP",T102="DSP",AD102="DSP"),AA102,IF(AND(H102="DSP",M102="DSP",AA102="DSP",AD102="DSP"),T102,IF(AND(H102="DSP",T102="DSP",AA102="DSP",AD102="DSP"),M102,IF(AND(M102="DSP",T102="DSP",AA102="DSP",AD102="DSP"),H102,IF(AND(T102="DSP",AA102="DSP",AD102="DSP"),(H102+M102)/2,IF(AND(M102="DSP",AA102="DSP",AD102="DSP"),(H102+T102)/2,IF(AND(H102="DSP",AA102="DSP",AD102="DSP"),(M102+T102)/2,IF(AND(M102="DSP",T102="DSP",AD102="DSP"),(H102+AA102)/2,IF(AND(H102="DSP",T102="DSP",AD102="DSP"),(M102+AA102)/2,IF(AND(H102="DSP",M102="DSP",AD102="DSP"),(T102+AA102)/2,IF(AND(M102="DSP",T102="DSP",AA102="DSP"),(H102+AD102)/2,IF(AND(H102="DSP",T102="DSP",AA102="DSP"),(M102+AD102)/2,IF(AND(H102="DSP",M102="DSP",AA102="DSP"),(T102+AD102)/2,IF(AND(H102="DSP",M102="DSP",T102="DSP"),(AA102+AD102)/2,IF(AND(H102="DSP",M102="DSP"),(T102+AA102+AD102)/3,IF(AND(H102="DSP",T102="DSP"),(M102+AA102+AD102)/3,IF(AND(M102="DSP",T102="DSP"),(H102+AA102+AD102)/3,IF(AND(H102="DSP",AA102="DSP"),(M102+T102+AD102)/3,IF(AND(M102="DSP",AA102="DSP"),(H102+T102+AD102)/3,IF(AND(T102="DSP",AA102="DSP"),(H102+M102+AD102)/3,IF(AND(H102="DSP",AD102="DSP"),(M102+T102+AA102)/3,IF(AND(M102="DSP",AD102="DSP"),(H102+T102+AA102)/3,IF(AND(T102="DSP",AD102="DSP"),(H102+M102+AA102)/3,IF(AND(AA102="DSP",AD102="DSP"),(H102+M102+T102)/3,IF(H102="DSP",(M102+T102+AA102+AD102)/4,IF(M102="DSP",(H102+T102+AA102+AD102)/4,IF(T102="DSP",(H102+M102+AA102+AD102)/4,IF(AA102="DSP",(H102+M102+T102+AD102)/4,IF(AD102="DSP",(H102+M102+T102+AA102)/4,SUM(H102+M102+T102+AA102+AD102)/5)))))))))))))))))))))))))))))))</f>
        <v>6.3</v>
      </c>
      <c r="AF102" s="84">
        <v>6.3</v>
      </c>
      <c r="AG102" s="87">
        <f t="shared" si="38"/>
        <v>603</v>
      </c>
      <c r="AH102" s="75">
        <f>IFERROR(VLOOKUP(B102,'Notes écrit'!$A$3:$C$734,3,FALSE),"ABI")</f>
        <v>7.556</v>
      </c>
      <c r="AI102" s="84">
        <v>7.556</v>
      </c>
      <c r="AJ102" s="88">
        <f t="shared" si="39"/>
        <v>384</v>
      </c>
      <c r="AK102" s="136">
        <f t="shared" si="45"/>
        <v>6.9279999999999999</v>
      </c>
    </row>
    <row r="103" spans="1:37" s="96" customFormat="1" ht="17.25" customHeight="1" thickBot="1" x14ac:dyDescent="0.3">
      <c r="A103" s="110" t="s">
        <v>53</v>
      </c>
      <c r="B103" s="267">
        <v>22006680</v>
      </c>
      <c r="C103" s="266" t="s">
        <v>252</v>
      </c>
      <c r="D103" s="266" t="s">
        <v>79</v>
      </c>
      <c r="E103" s="292" t="str">
        <f>VLOOKUP(B103,[2]END!$B$3:$G$734,6,FALSE)</f>
        <v>ABI</v>
      </c>
      <c r="F103" s="91" t="str">
        <f t="shared" si="24"/>
        <v>ABI</v>
      </c>
      <c r="G103" s="92">
        <f t="shared" si="25"/>
        <v>0</v>
      </c>
      <c r="H103" s="82">
        <f t="shared" si="26"/>
        <v>0</v>
      </c>
      <c r="I103" s="292" t="str">
        <f>VLOOKUP(B103,[2]VIT!$B$3:$F$734,5,FALSE)</f>
        <v>ABI</v>
      </c>
      <c r="J103" s="92">
        <f t="shared" si="27"/>
        <v>0</v>
      </c>
      <c r="K103" s="292" t="str">
        <f>VLOOKUP(B103,[2]VIT!$B$3:$G$734,6,FALSE)</f>
        <v>ABI</v>
      </c>
      <c r="L103" s="92">
        <f t="shared" si="28"/>
        <v>0</v>
      </c>
      <c r="M103" s="82">
        <f t="shared" si="43"/>
        <v>0</v>
      </c>
      <c r="N103" s="258" t="str">
        <f>VLOOKUP(B103,[2]DVC!$B$3:$G$734,6,FALSE)</f>
        <v>ABI</v>
      </c>
      <c r="O103" s="297" t="str">
        <f>VLOOKUP(B103,'[2]Taille-Poids'!$B$3:$G$734,6,FALSE)</f>
        <v>ABI</v>
      </c>
      <c r="P103" s="93" t="str">
        <f t="shared" si="29"/>
        <v>POIDS</v>
      </c>
      <c r="Q103" s="92">
        <f t="shared" si="30"/>
        <v>0</v>
      </c>
      <c r="R103" s="258" t="str">
        <f>VLOOKUP(B103,[2]DV!$B$3:$H$735,7,FALSE)</f>
        <v>ABI</v>
      </c>
      <c r="S103" s="92">
        <f t="shared" si="31"/>
        <v>0</v>
      </c>
      <c r="T103" s="82">
        <f t="shared" si="32"/>
        <v>0</v>
      </c>
      <c r="U103" s="259" t="str">
        <f>VLOOKUP(B103,[2]COORD!$B$3:$I$734,8,FALSE)</f>
        <v>ABI</v>
      </c>
      <c r="V103" s="92">
        <f t="shared" si="33"/>
        <v>0</v>
      </c>
      <c r="W103" s="292" t="str">
        <f>VLOOKUP(B103,[2]SOUP!$B$3:$F$734,5,FALSE)</f>
        <v>ABI</v>
      </c>
      <c r="X103" s="92">
        <f t="shared" si="34"/>
        <v>0</v>
      </c>
      <c r="Y103" s="292" t="str">
        <f>VLOOKUP(B103,[2]EQU!$B$3:$F$734,5,FALSE)</f>
        <v>ABI</v>
      </c>
      <c r="Z103" s="92">
        <f t="shared" si="35"/>
        <v>0</v>
      </c>
      <c r="AA103" s="82">
        <f t="shared" si="44"/>
        <v>0</v>
      </c>
      <c r="AB103" s="260" t="s">
        <v>157</v>
      </c>
      <c r="AC103" s="92">
        <f t="shared" si="36"/>
        <v>0</v>
      </c>
      <c r="AD103" s="83">
        <f t="shared" si="37"/>
        <v>0</v>
      </c>
      <c r="AE103" s="294">
        <f>IF(AND(H103="DSP",M103="DSP",T103="DSP",AA103="DSP",AD103="DSP"),"DSP",IF(AND(H103="DSP",M103="DSP",T103="DSP",AA103="DSP"),AD103,IF(AND(H103="DSP",M103="DSP",T103="DSP",AD103="DSP"),AA103,IF(AND(H103="DSP",M103="DSP",AA103="DSP",AD103="DSP"),T103,IF(AND(H103="DSP",T103="DSP",AA103="DSP",AD103="DSP"),M103,IF(AND(M103="DSP",T103="DSP",AA103="DSP",AD103="DSP"),H103,IF(AND(T103="DSP",AA103="DSP",AD103="DSP"),(H103+M103)/2,IF(AND(M103="DSP",AA103="DSP",AD103="DSP"),(H103+T103)/2,IF(AND(H103="DSP",AA103="DSP",AD103="DSP"),(M103+T103)/2,IF(AND(M103="DSP",T103="DSP",AD103="DSP"),(H103+AA103)/2,IF(AND(H103="DSP",T103="DSP",AD103="DSP"),(M103+AA103)/2,IF(AND(H103="DSP",M103="DSP",AD103="DSP"),(T103+AA103)/2,IF(AND(M103="DSP",T103="DSP",AA103="DSP"),(H103+AD103)/2,IF(AND(H103="DSP",T103="DSP",AA103="DSP"),(M103+AD103)/2,IF(AND(H103="DSP",M103="DSP",AA103="DSP"),(T103+AD103)/2,IF(AND(H103="DSP",M103="DSP",T103="DSP"),(AA103+AD103)/2,IF(AND(H103="DSP",M103="DSP"),(T103+AA103+AD103)/3,IF(AND(H103="DSP",T103="DSP"),(M103+AA103+AD103)/3,IF(AND(M103="DSP",T103="DSP"),(H103+AA103+AD103)/3,IF(AND(H103="DSP",AA103="DSP"),(M103+T103+AD103)/3,IF(AND(M103="DSP",AA103="DSP"),(H103+T103+AD103)/3,IF(AND(T103="DSP",AA103="DSP"),(H103+M103+AD103)/3,IF(AND(H103="DSP",AD103="DSP"),(M103+T103+AA103)/3,IF(AND(M103="DSP",AD103="DSP"),(H103+T103+AA103)/3,IF(AND(T103="DSP",AD103="DSP"),(H103+M103+AA103)/3,IF(AND(AA103="DSP",AD103="DSP"),(H103+M103+T103)/3,IF(H103="DSP",(M103+T103+AA103+AD103)/4,IF(M103="DSP",(H103+T103+AA103+AD103)/4,IF(T103="DSP",(H103+M103+AA103+AD103)/4,IF(AA103="DSP",(H103+M103+T103+AD103)/4,IF(AD103="DSP",(H103+M103+T103+AA103)/4,SUM(H103+M103+T103+AA103+AD103)/5)))))))))))))))))))))))))))))))</f>
        <v>0</v>
      </c>
      <c r="AF103" s="84">
        <v>0</v>
      </c>
      <c r="AG103" s="87">
        <f t="shared" si="38"/>
        <v>621</v>
      </c>
      <c r="AH103" s="75" t="str">
        <f>IFERROR(VLOOKUP(B103,'Notes écrit'!$A$3:$C$734,3,FALSE),"ABI")</f>
        <v>ABI</v>
      </c>
      <c r="AI103" s="84" t="s">
        <v>157</v>
      </c>
      <c r="AJ103" s="88">
        <f t="shared" si="39"/>
        <v>599</v>
      </c>
      <c r="AK103" s="136" t="str">
        <f t="shared" si="45"/>
        <v>DEF</v>
      </c>
    </row>
    <row r="104" spans="1:37" s="96" customFormat="1" ht="16.5" customHeight="1" thickBot="1" x14ac:dyDescent="0.3">
      <c r="A104" s="110" t="s">
        <v>216</v>
      </c>
      <c r="B104" s="267">
        <v>22006827</v>
      </c>
      <c r="C104" s="266" t="s">
        <v>285</v>
      </c>
      <c r="D104" s="266" t="s">
        <v>119</v>
      </c>
      <c r="E104" s="292" t="s">
        <v>476</v>
      </c>
      <c r="F104" s="91" t="str">
        <f t="shared" si="24"/>
        <v>VAL</v>
      </c>
      <c r="G104" s="92" t="str">
        <f t="shared" si="25"/>
        <v>VAL</v>
      </c>
      <c r="H104" s="82" t="str">
        <f t="shared" si="26"/>
        <v>VALIDÉ</v>
      </c>
      <c r="I104" s="292" t="s">
        <v>476</v>
      </c>
      <c r="J104" s="92" t="str">
        <f t="shared" si="27"/>
        <v>VAL</v>
      </c>
      <c r="K104" s="292" t="s">
        <v>476</v>
      </c>
      <c r="L104" s="92" t="str">
        <f t="shared" si="28"/>
        <v>VAL</v>
      </c>
      <c r="M104" s="82" t="str">
        <f t="shared" si="43"/>
        <v>VALIDÉ</v>
      </c>
      <c r="N104" s="292" t="s">
        <v>476</v>
      </c>
      <c r="O104" s="296" t="s">
        <v>476</v>
      </c>
      <c r="P104" s="93">
        <f t="shared" si="29"/>
        <v>0</v>
      </c>
      <c r="Q104" s="92" t="str">
        <f t="shared" si="30"/>
        <v>VAL</v>
      </c>
      <c r="R104" s="292" t="s">
        <v>476</v>
      </c>
      <c r="S104" s="92" t="str">
        <f t="shared" si="31"/>
        <v>VAL</v>
      </c>
      <c r="T104" s="82" t="str">
        <f t="shared" si="32"/>
        <v>VALIDÉ</v>
      </c>
      <c r="U104" s="292" t="s">
        <v>476</v>
      </c>
      <c r="V104" s="92" t="str">
        <f t="shared" si="33"/>
        <v>VAL</v>
      </c>
      <c r="W104" s="292" t="s">
        <v>476</v>
      </c>
      <c r="X104" s="92" t="str">
        <f t="shared" si="34"/>
        <v>VAL</v>
      </c>
      <c r="Y104" s="292" t="s">
        <v>476</v>
      </c>
      <c r="Z104" s="92" t="str">
        <f t="shared" si="35"/>
        <v>VAL</v>
      </c>
      <c r="AA104" s="82" t="str">
        <f t="shared" si="44"/>
        <v>VALIDÉ</v>
      </c>
      <c r="AB104" s="292" t="s">
        <v>476</v>
      </c>
      <c r="AC104" s="92" t="str">
        <f t="shared" si="36"/>
        <v>VAL</v>
      </c>
      <c r="AD104" s="83" t="str">
        <f t="shared" si="37"/>
        <v>VALIDÉ</v>
      </c>
      <c r="AE104" s="294">
        <v>10.45</v>
      </c>
      <c r="AF104" s="84">
        <v>10.45</v>
      </c>
      <c r="AG104" s="87">
        <f t="shared" si="38"/>
        <v>386</v>
      </c>
      <c r="AH104" s="75">
        <f>IFERROR(VLOOKUP(B104,'Notes écrit'!$A$3:$C$734,3,FALSE),"ABI")</f>
        <v>6.6669999999999998</v>
      </c>
      <c r="AI104" s="84">
        <v>6.6669999999999998</v>
      </c>
      <c r="AJ104" s="88">
        <f t="shared" si="39"/>
        <v>483</v>
      </c>
      <c r="AK104" s="136">
        <f t="shared" si="45"/>
        <v>8.5584999999999987</v>
      </c>
    </row>
    <row r="105" spans="1:37" s="96" customFormat="1" ht="16.5" customHeight="1" thickBot="1" x14ac:dyDescent="0.3">
      <c r="A105" s="110" t="s">
        <v>216</v>
      </c>
      <c r="B105" s="267">
        <v>22006991</v>
      </c>
      <c r="C105" s="266" t="s">
        <v>236</v>
      </c>
      <c r="D105" s="266" t="s">
        <v>212</v>
      </c>
      <c r="E105" s="292">
        <f>VLOOKUP(B105,[2]END!$B$3:$G$734,6,FALSE)</f>
        <v>13</v>
      </c>
      <c r="F105" s="91">
        <f t="shared" si="24"/>
        <v>16</v>
      </c>
      <c r="G105" s="92">
        <f t="shared" si="25"/>
        <v>10</v>
      </c>
      <c r="H105" s="82">
        <f t="shared" si="26"/>
        <v>10</v>
      </c>
      <c r="I105" s="292">
        <f>VLOOKUP(B105,[2]VIT!$B$3:$F$734,5,FALSE)</f>
        <v>3.41</v>
      </c>
      <c r="J105" s="92">
        <f t="shared" si="27"/>
        <v>13</v>
      </c>
      <c r="K105" s="292">
        <f>VLOOKUP(B105,[2]VIT!$B$3:$G$734,6,FALSE)</f>
        <v>7.55</v>
      </c>
      <c r="L105" s="92">
        <f t="shared" si="28"/>
        <v>6</v>
      </c>
      <c r="M105" s="82">
        <f t="shared" si="43"/>
        <v>9.5</v>
      </c>
      <c r="N105" s="258">
        <f>VLOOKUP(B105,[2]DVC!$B$3:$G$734,6,FALSE)</f>
        <v>46</v>
      </c>
      <c r="O105" s="297">
        <f>VLOOKUP(B105,'[2]Taille-Poids'!$B$3:$G$734,6,FALSE)</f>
        <v>78</v>
      </c>
      <c r="P105" s="93">
        <f t="shared" si="29"/>
        <v>0.58974358974358976</v>
      </c>
      <c r="Q105" s="92">
        <f t="shared" si="30"/>
        <v>3</v>
      </c>
      <c r="R105" s="258">
        <f>VLOOKUP(B105,[2]DV!$B$3:$H$735,7,FALSE)</f>
        <v>33.299999999999997</v>
      </c>
      <c r="S105" s="92">
        <f t="shared" si="31"/>
        <v>1.5</v>
      </c>
      <c r="T105" s="82">
        <f t="shared" si="32"/>
        <v>4.5</v>
      </c>
      <c r="U105" s="259">
        <f>VLOOKUP(B105,[2]COORD!$B$3:$I$734,8,FALSE)</f>
        <v>25.5</v>
      </c>
      <c r="V105" s="92">
        <f t="shared" si="33"/>
        <v>5</v>
      </c>
      <c r="W105" s="292">
        <f>VLOOKUP(B105,[2]SOUP!$B$3:$F$734,5,FALSE)</f>
        <v>-13</v>
      </c>
      <c r="X105" s="92">
        <f t="shared" si="34"/>
        <v>0.5</v>
      </c>
      <c r="Y105" s="292">
        <f>VLOOKUP(B105,[2]EQU!$B$3:$F$734,5,FALSE)</f>
        <v>10</v>
      </c>
      <c r="Z105" s="92">
        <f t="shared" si="35"/>
        <v>0</v>
      </c>
      <c r="AA105" s="82">
        <f t="shared" si="44"/>
        <v>5.5</v>
      </c>
      <c r="AB105" s="260">
        <f>VLOOKUP(B105,[2]Natation!$A$2:$E$610,5,FALSE)</f>
        <v>43.98</v>
      </c>
      <c r="AC105" s="92">
        <f t="shared" si="36"/>
        <v>8</v>
      </c>
      <c r="AD105" s="83">
        <f t="shared" si="37"/>
        <v>8</v>
      </c>
      <c r="AE105" s="294">
        <f>IF(AND(H105="DSP",M105="DSP",T105="DSP",AA105="DSP",AD105="DSP"),"DSP",IF(AND(H105="DSP",M105="DSP",T105="DSP",AA105="DSP"),AD105,IF(AND(H105="DSP",M105="DSP",T105="DSP",AD105="DSP"),AA105,IF(AND(H105="DSP",M105="DSP",AA105="DSP",AD105="DSP"),T105,IF(AND(H105="DSP",T105="DSP",AA105="DSP",AD105="DSP"),M105,IF(AND(M105="DSP",T105="DSP",AA105="DSP",AD105="DSP"),H105,IF(AND(T105="DSP",AA105="DSP",AD105="DSP"),(H105+M105)/2,IF(AND(M105="DSP",AA105="DSP",AD105="DSP"),(H105+T105)/2,IF(AND(H105="DSP",AA105="DSP",AD105="DSP"),(M105+T105)/2,IF(AND(M105="DSP",T105="DSP",AD105="DSP"),(H105+AA105)/2,IF(AND(H105="DSP",T105="DSP",AD105="DSP"),(M105+AA105)/2,IF(AND(H105="DSP",M105="DSP",AD105="DSP"),(T105+AA105)/2,IF(AND(M105="DSP",T105="DSP",AA105="DSP"),(H105+AD105)/2,IF(AND(H105="DSP",T105="DSP",AA105="DSP"),(M105+AD105)/2,IF(AND(H105="DSP",M105="DSP",AA105="DSP"),(T105+AD105)/2,IF(AND(H105="DSP",M105="DSP",T105="DSP"),(AA105+AD105)/2,IF(AND(H105="DSP",M105="DSP"),(T105+AA105+AD105)/3,IF(AND(H105="DSP",T105="DSP"),(M105+AA105+AD105)/3,IF(AND(M105="DSP",T105="DSP"),(H105+AA105+AD105)/3,IF(AND(H105="DSP",AA105="DSP"),(M105+T105+AD105)/3,IF(AND(M105="DSP",AA105="DSP"),(H105+T105+AD105)/3,IF(AND(T105="DSP",AA105="DSP"),(H105+M105+AD105)/3,IF(AND(H105="DSP",AD105="DSP"),(M105+T105+AA105)/3,IF(AND(M105="DSP",AD105="DSP"),(H105+T105+AA105)/3,IF(AND(T105="DSP",AD105="DSP"),(H105+M105+AA105)/3,IF(AND(AA105="DSP",AD105="DSP"),(H105+M105+T105)/3,IF(H105="DSP",(M105+T105+AA105+AD105)/4,IF(M105="DSP",(H105+T105+AA105+AD105)/4,IF(T105="DSP",(H105+M105+AA105+AD105)/4,IF(AA105="DSP",(H105+M105+T105+AD105)/4,IF(AD105="DSP",(H105+M105+T105+AA105)/4,SUM(H105+M105+T105+AA105+AD105)/5)))))))))))))))))))))))))))))))</f>
        <v>7.5</v>
      </c>
      <c r="AF105" s="84">
        <v>7.5</v>
      </c>
      <c r="AG105" s="87">
        <f t="shared" si="38"/>
        <v>576</v>
      </c>
      <c r="AH105" s="75">
        <f>IFERROR(VLOOKUP(B105,'Notes écrit'!$A$3:$C$734,3,FALSE),"ABI")</f>
        <v>11.111000000000001</v>
      </c>
      <c r="AI105" s="84">
        <v>11.111000000000001</v>
      </c>
      <c r="AJ105" s="88">
        <f t="shared" si="39"/>
        <v>62</v>
      </c>
      <c r="AK105" s="136">
        <f t="shared" si="45"/>
        <v>9.3055000000000003</v>
      </c>
    </row>
    <row r="106" spans="1:37" s="96" customFormat="1" ht="16.5" customHeight="1" thickBot="1" x14ac:dyDescent="0.3">
      <c r="A106" s="110" t="s">
        <v>53</v>
      </c>
      <c r="B106" s="267">
        <v>22007122</v>
      </c>
      <c r="C106" s="266" t="s">
        <v>676</v>
      </c>
      <c r="D106" s="266" t="s">
        <v>677</v>
      </c>
      <c r="E106" s="292">
        <f>VLOOKUP(B106,[2]END!$B$3:$G$734,6,FALSE)</f>
        <v>11</v>
      </c>
      <c r="F106" s="91">
        <f t="shared" si="24"/>
        <v>15</v>
      </c>
      <c r="G106" s="92">
        <f t="shared" si="25"/>
        <v>11</v>
      </c>
      <c r="H106" s="82">
        <f t="shared" si="26"/>
        <v>11</v>
      </c>
      <c r="I106" s="292">
        <f>VLOOKUP(B106,[2]VIT!$B$3:$F$734,5,FALSE)</f>
        <v>3.85</v>
      </c>
      <c r="J106" s="92">
        <f t="shared" si="27"/>
        <v>11</v>
      </c>
      <c r="K106" s="292">
        <f>VLOOKUP(B106,[2]VIT!$B$3:$G$734,6,FALSE)</f>
        <v>8.82</v>
      </c>
      <c r="L106" s="92">
        <f t="shared" si="28"/>
        <v>3</v>
      </c>
      <c r="M106" s="82">
        <f t="shared" si="43"/>
        <v>7</v>
      </c>
      <c r="N106" s="258">
        <f>VLOOKUP(B106,[2]DVC!$B$3:$G$734,6,FALSE)</f>
        <v>23.5</v>
      </c>
      <c r="O106" s="297">
        <f>VLOOKUP(B106,'[2]Taille-Poids'!$B$3:$G$734,6,FALSE)</f>
        <v>58</v>
      </c>
      <c r="P106" s="93">
        <f t="shared" si="29"/>
        <v>0.40517241379310343</v>
      </c>
      <c r="Q106" s="92">
        <f t="shared" si="30"/>
        <v>4</v>
      </c>
      <c r="R106" s="258">
        <f>VLOOKUP(B106,[2]DV!$B$3:$H$735,7,FALSE)</f>
        <v>29.9</v>
      </c>
      <c r="S106" s="92">
        <f t="shared" si="31"/>
        <v>4.5</v>
      </c>
      <c r="T106" s="82">
        <f t="shared" si="32"/>
        <v>8.5</v>
      </c>
      <c r="U106" s="259">
        <v>27.8</v>
      </c>
      <c r="V106" s="92">
        <f t="shared" si="33"/>
        <v>5</v>
      </c>
      <c r="W106" s="292">
        <f>VLOOKUP(B106,[2]SOUP!$B$3:$F$734,5,FALSE)</f>
        <v>-10</v>
      </c>
      <c r="X106" s="92">
        <f t="shared" si="34"/>
        <v>0.75</v>
      </c>
      <c r="Y106" s="292">
        <f>VLOOKUP(B106,[2]EQU!$B$3:$F$734,5,FALSE)</f>
        <v>10</v>
      </c>
      <c r="Z106" s="92">
        <f t="shared" si="35"/>
        <v>0</v>
      </c>
      <c r="AA106" s="82">
        <f t="shared" si="44"/>
        <v>5.75</v>
      </c>
      <c r="AB106" s="260">
        <f>VLOOKUP(B106,[2]Natation!$A$2:$E$610,5,FALSE)</f>
        <v>38.96</v>
      </c>
      <c r="AC106" s="92">
        <f t="shared" si="36"/>
        <v>14</v>
      </c>
      <c r="AD106" s="83">
        <f t="shared" si="37"/>
        <v>14</v>
      </c>
      <c r="AE106" s="294">
        <f>IF(AND(H106="DSP",M106="DSP",T106="DSP",AA106="DSP",AD106="DSP"),"DSP",IF(AND(H106="DSP",M106="DSP",T106="DSP",AA106="DSP"),AD106,IF(AND(H106="DSP",M106="DSP",T106="DSP",AD106="DSP"),AA106,IF(AND(H106="DSP",M106="DSP",AA106="DSP",AD106="DSP"),T106,IF(AND(H106="DSP",T106="DSP",AA106="DSP",AD106="DSP"),M106,IF(AND(M106="DSP",T106="DSP",AA106="DSP",AD106="DSP"),H106,IF(AND(T106="DSP",AA106="DSP",AD106="DSP"),(H106+M106)/2,IF(AND(M106="DSP",AA106="DSP",AD106="DSP"),(H106+T106)/2,IF(AND(H106="DSP",AA106="DSP",AD106="DSP"),(M106+T106)/2,IF(AND(M106="DSP",T106="DSP",AD106="DSP"),(H106+AA106)/2,IF(AND(H106="DSP",T106="DSP",AD106="DSP"),(M106+AA106)/2,IF(AND(H106="DSP",M106="DSP",AD106="DSP"),(T106+AA106)/2,IF(AND(M106="DSP",T106="DSP",AA106="DSP"),(H106+AD106)/2,IF(AND(H106="DSP",T106="DSP",AA106="DSP"),(M106+AD106)/2,IF(AND(H106="DSP",M106="DSP",AA106="DSP"),(T106+AD106)/2,IF(AND(H106="DSP",M106="DSP",T106="DSP"),(AA106+AD106)/2,IF(AND(H106="DSP",M106="DSP"),(T106+AA106+AD106)/3,IF(AND(H106="DSP",T106="DSP"),(M106+AA106+AD106)/3,IF(AND(M106="DSP",T106="DSP"),(H106+AA106+AD106)/3,IF(AND(H106="DSP",AA106="DSP"),(M106+T106+AD106)/3,IF(AND(M106="DSP",AA106="DSP"),(H106+T106+AD106)/3,IF(AND(T106="DSP",AA106="DSP"),(H106+M106+AD106)/3,IF(AND(H106="DSP",AD106="DSP"),(M106+T106+AA106)/3,IF(AND(M106="DSP",AD106="DSP"),(H106+T106+AA106)/3,IF(AND(T106="DSP",AD106="DSP"),(H106+M106+AA106)/3,IF(AND(AA106="DSP",AD106="DSP"),(H106+M106+T106)/3,IF(H106="DSP",(M106+T106+AA106+AD106)/4,IF(M106="DSP",(H106+T106+AA106+AD106)/4,IF(T106="DSP",(H106+M106+AA106+AD106)/4,IF(AA106="DSP",(H106+M106+T106+AD106)/4,IF(AD106="DSP",(H106+M106+T106+AA106)/4,SUM(H106+M106+T106+AA106+AD106)/5)))))))))))))))))))))))))))))))</f>
        <v>9.25</v>
      </c>
      <c r="AF106" s="84">
        <v>9.25</v>
      </c>
      <c r="AG106" s="87">
        <f t="shared" si="38"/>
        <v>497</v>
      </c>
      <c r="AH106" s="75">
        <f>IFERROR(VLOOKUP(B106,'Notes écrit'!$A$3:$C$734,3,FALSE),"ABI")</f>
        <v>11.555999999999999</v>
      </c>
      <c r="AI106" s="84">
        <v>11.555999999999999</v>
      </c>
      <c r="AJ106" s="88">
        <f t="shared" si="39"/>
        <v>45</v>
      </c>
      <c r="AK106" s="136">
        <f t="shared" si="45"/>
        <v>10.402999999999999</v>
      </c>
    </row>
    <row r="107" spans="1:37" s="96" customFormat="1" ht="16.5" customHeight="1" thickBot="1" x14ac:dyDescent="0.3">
      <c r="A107" s="110" t="s">
        <v>216</v>
      </c>
      <c r="B107" s="267">
        <v>22007199</v>
      </c>
      <c r="C107" s="266" t="s">
        <v>253</v>
      </c>
      <c r="D107" s="266" t="s">
        <v>85</v>
      </c>
      <c r="E107" s="292">
        <f>VLOOKUP(B107,[2]END!$B$3:$G$734,6,FALSE)</f>
        <v>12</v>
      </c>
      <c r="F107" s="91">
        <f t="shared" si="24"/>
        <v>15.5</v>
      </c>
      <c r="G107" s="92">
        <f t="shared" si="25"/>
        <v>9</v>
      </c>
      <c r="H107" s="82">
        <f t="shared" si="26"/>
        <v>9</v>
      </c>
      <c r="I107" s="292">
        <f>VLOOKUP(B107,[2]VIT!$B$3:$F$734,5,FALSE)</f>
        <v>3.28</v>
      </c>
      <c r="J107" s="92">
        <f t="shared" si="27"/>
        <v>16</v>
      </c>
      <c r="K107" s="292">
        <f>VLOOKUP(B107,[2]VIT!$B$3:$G$734,6,FALSE)</f>
        <v>6.8</v>
      </c>
      <c r="L107" s="92">
        <f t="shared" si="28"/>
        <v>11</v>
      </c>
      <c r="M107" s="82">
        <f t="shared" si="43"/>
        <v>13.5</v>
      </c>
      <c r="N107" s="258">
        <f>VLOOKUP(B107,[2]DVC!$B$3:$G$734,6,FALSE)</f>
        <v>81</v>
      </c>
      <c r="O107" s="297">
        <f>VLOOKUP(B107,'[2]Taille-Poids'!$B$3:$G$734,6,FALSE)</f>
        <v>68</v>
      </c>
      <c r="P107" s="93">
        <f t="shared" si="29"/>
        <v>1.1911764705882353</v>
      </c>
      <c r="Q107" s="92">
        <f t="shared" si="30"/>
        <v>6</v>
      </c>
      <c r="R107" s="258">
        <f>VLOOKUP(B107,[2]DV!$B$3:$H$735,7,FALSE)</f>
        <v>47.7</v>
      </c>
      <c r="S107" s="92">
        <f t="shared" si="31"/>
        <v>5</v>
      </c>
      <c r="T107" s="82">
        <f t="shared" si="32"/>
        <v>11</v>
      </c>
      <c r="U107" s="259">
        <f>VLOOKUP(B107,[2]COORD!$B$3:$I$734,8,FALSE)</f>
        <v>25.47</v>
      </c>
      <c r="V107" s="92">
        <f t="shared" si="33"/>
        <v>5.25</v>
      </c>
      <c r="W107" s="292">
        <f>VLOOKUP(B107,[2]SOUP!$B$3:$F$734,5,FALSE)</f>
        <v>-23</v>
      </c>
      <c r="X107" s="92">
        <f t="shared" si="34"/>
        <v>0</v>
      </c>
      <c r="Y107" s="292">
        <f>VLOOKUP(B107,[2]EQU!$B$3:$F$734,5,FALSE)</f>
        <v>6</v>
      </c>
      <c r="Z107" s="92">
        <f t="shared" si="35"/>
        <v>2</v>
      </c>
      <c r="AA107" s="82">
        <f t="shared" si="44"/>
        <v>7.25</v>
      </c>
      <c r="AB107" s="260">
        <f>VLOOKUP(B107,[2]Natation!$A$2:$E$610,5,FALSE)</f>
        <v>43.93</v>
      </c>
      <c r="AC107" s="92">
        <f t="shared" si="36"/>
        <v>8</v>
      </c>
      <c r="AD107" s="83">
        <f t="shared" si="37"/>
        <v>8</v>
      </c>
      <c r="AE107" s="294">
        <f>IF(AND(H107="DSP",M107="DSP",T107="DSP",AA107="DSP",AD107="DSP"),"DSP",IF(AND(H107="DSP",M107="DSP",T107="DSP",AA107="DSP"),AD107,IF(AND(H107="DSP",M107="DSP",T107="DSP",AD107="DSP"),AA107,IF(AND(H107="DSP",M107="DSP",AA107="DSP",AD107="DSP"),T107,IF(AND(H107="DSP",T107="DSP",AA107="DSP",AD107="DSP"),M107,IF(AND(M107="DSP",T107="DSP",AA107="DSP",AD107="DSP"),H107,IF(AND(T107="DSP",AA107="DSP",AD107="DSP"),(H107+M107)/2,IF(AND(M107="DSP",AA107="DSP",AD107="DSP"),(H107+T107)/2,IF(AND(H107="DSP",AA107="DSP",AD107="DSP"),(M107+T107)/2,IF(AND(M107="DSP",T107="DSP",AD107="DSP"),(H107+AA107)/2,IF(AND(H107="DSP",T107="DSP",AD107="DSP"),(M107+AA107)/2,IF(AND(H107="DSP",M107="DSP",AD107="DSP"),(T107+AA107)/2,IF(AND(M107="DSP",T107="DSP",AA107="DSP"),(H107+AD107)/2,IF(AND(H107="DSP",T107="DSP",AA107="DSP"),(M107+AD107)/2,IF(AND(H107="DSP",M107="DSP",AA107="DSP"),(T107+AD107)/2,IF(AND(H107="DSP",M107="DSP",T107="DSP"),(AA107+AD107)/2,IF(AND(H107="DSP",M107="DSP"),(T107+AA107+AD107)/3,IF(AND(H107="DSP",T107="DSP"),(M107+AA107+AD107)/3,IF(AND(M107="DSP",T107="DSP"),(H107+AA107+AD107)/3,IF(AND(H107="DSP",AA107="DSP"),(M107+T107+AD107)/3,IF(AND(M107="DSP",AA107="DSP"),(H107+T107+AD107)/3,IF(AND(T107="DSP",AA107="DSP"),(H107+M107+AD107)/3,IF(AND(H107="DSP",AD107="DSP"),(M107+T107+AA107)/3,IF(AND(M107="DSP",AD107="DSP"),(H107+T107+AA107)/3,IF(AND(T107="DSP",AD107="DSP"),(H107+M107+AA107)/3,IF(AND(AA107="DSP",AD107="DSP"),(H107+M107+T107)/3,IF(H107="DSP",(M107+T107+AA107+AD107)/4,IF(M107="DSP",(H107+T107+AA107+AD107)/4,IF(T107="DSP",(H107+M107+AA107+AD107)/4,IF(AA107="DSP",(H107+M107+T107+AD107)/4,IF(AD107="DSP",(H107+M107+T107+AA107)/4,SUM(H107+M107+T107+AA107+AD107)/5)))))))))))))))))))))))))))))))</f>
        <v>9.75</v>
      </c>
      <c r="AF107" s="84">
        <v>9.75</v>
      </c>
      <c r="AG107" s="87">
        <f t="shared" si="38"/>
        <v>454</v>
      </c>
      <c r="AH107" s="75">
        <f>IFERROR(VLOOKUP(B107,'Notes écrit'!$A$3:$C$734,3,FALSE),"ABI")</f>
        <v>8</v>
      </c>
      <c r="AI107" s="84">
        <v>8</v>
      </c>
      <c r="AJ107" s="88">
        <f t="shared" si="39"/>
        <v>331</v>
      </c>
      <c r="AK107" s="136">
        <f t="shared" si="45"/>
        <v>8.875</v>
      </c>
    </row>
    <row r="108" spans="1:37" s="96" customFormat="1" ht="16.5" customHeight="1" thickBot="1" x14ac:dyDescent="0.3">
      <c r="A108" s="110" t="s">
        <v>53</v>
      </c>
      <c r="B108" s="267">
        <v>22007234</v>
      </c>
      <c r="C108" s="266" t="s">
        <v>407</v>
      </c>
      <c r="D108" s="266" t="s">
        <v>408</v>
      </c>
      <c r="E108" s="292" t="s">
        <v>476</v>
      </c>
      <c r="F108" s="91" t="str">
        <f t="shared" si="24"/>
        <v>VAL</v>
      </c>
      <c r="G108" s="92" t="str">
        <f t="shared" si="25"/>
        <v>VAL</v>
      </c>
      <c r="H108" s="82" t="str">
        <f t="shared" si="26"/>
        <v>VALIDÉ</v>
      </c>
      <c r="I108" s="292" t="s">
        <v>476</v>
      </c>
      <c r="J108" s="92" t="str">
        <f t="shared" si="27"/>
        <v>VAL</v>
      </c>
      <c r="K108" s="292" t="s">
        <v>476</v>
      </c>
      <c r="L108" s="92" t="str">
        <f t="shared" si="28"/>
        <v>VAL</v>
      </c>
      <c r="M108" s="82" t="str">
        <f t="shared" si="43"/>
        <v>VALIDÉ</v>
      </c>
      <c r="N108" s="292" t="s">
        <v>476</v>
      </c>
      <c r="O108" s="296" t="s">
        <v>476</v>
      </c>
      <c r="P108" s="93">
        <f t="shared" si="29"/>
        <v>0</v>
      </c>
      <c r="Q108" s="92" t="str">
        <f t="shared" si="30"/>
        <v>VAL</v>
      </c>
      <c r="R108" s="292" t="s">
        <v>476</v>
      </c>
      <c r="S108" s="92" t="str">
        <f t="shared" si="31"/>
        <v>VAL</v>
      </c>
      <c r="T108" s="82" t="str">
        <f t="shared" si="32"/>
        <v>VALIDÉ</v>
      </c>
      <c r="U108" s="292" t="s">
        <v>476</v>
      </c>
      <c r="V108" s="92" t="str">
        <f t="shared" si="33"/>
        <v>VAL</v>
      </c>
      <c r="W108" s="292" t="s">
        <v>476</v>
      </c>
      <c r="X108" s="92" t="str">
        <f t="shared" si="34"/>
        <v>VAL</v>
      </c>
      <c r="Y108" s="292" t="s">
        <v>476</v>
      </c>
      <c r="Z108" s="92" t="str">
        <f t="shared" si="35"/>
        <v>VAL</v>
      </c>
      <c r="AA108" s="82" t="str">
        <f t="shared" si="44"/>
        <v>VALIDÉ</v>
      </c>
      <c r="AB108" s="292" t="s">
        <v>476</v>
      </c>
      <c r="AC108" s="92" t="str">
        <f t="shared" si="36"/>
        <v>VAL</v>
      </c>
      <c r="AD108" s="83" t="str">
        <f t="shared" si="37"/>
        <v>VALIDÉ</v>
      </c>
      <c r="AE108" s="294">
        <v>10.15</v>
      </c>
      <c r="AF108" s="84">
        <v>10.15</v>
      </c>
      <c r="AG108" s="87">
        <f t="shared" si="38"/>
        <v>413</v>
      </c>
      <c r="AH108" s="75">
        <f>IFERROR(VLOOKUP(B108,'Notes écrit'!$A$3:$C$734,3,FALSE),"ABI")</f>
        <v>8.4440000000000008</v>
      </c>
      <c r="AI108" s="84">
        <v>8.4440000000000008</v>
      </c>
      <c r="AJ108" s="88">
        <f t="shared" si="39"/>
        <v>274</v>
      </c>
      <c r="AK108" s="136">
        <f t="shared" si="45"/>
        <v>9.2970000000000006</v>
      </c>
    </row>
    <row r="109" spans="1:37" s="96" customFormat="1" ht="16.5" customHeight="1" thickBot="1" x14ac:dyDescent="0.3">
      <c r="A109" s="110" t="s">
        <v>216</v>
      </c>
      <c r="B109" s="267">
        <v>22007265</v>
      </c>
      <c r="C109" s="266" t="s">
        <v>296</v>
      </c>
      <c r="D109" s="266" t="s">
        <v>297</v>
      </c>
      <c r="E109" s="292" t="s">
        <v>476</v>
      </c>
      <c r="F109" s="91" t="str">
        <f t="shared" si="24"/>
        <v>VAL</v>
      </c>
      <c r="G109" s="92" t="str">
        <f t="shared" si="25"/>
        <v>VAL</v>
      </c>
      <c r="H109" s="82" t="str">
        <f t="shared" si="26"/>
        <v>VALIDÉ</v>
      </c>
      <c r="I109" s="292" t="s">
        <v>476</v>
      </c>
      <c r="J109" s="92" t="str">
        <f t="shared" si="27"/>
        <v>VAL</v>
      </c>
      <c r="K109" s="292" t="s">
        <v>476</v>
      </c>
      <c r="L109" s="92" t="str">
        <f t="shared" si="28"/>
        <v>VAL</v>
      </c>
      <c r="M109" s="82" t="str">
        <f t="shared" si="43"/>
        <v>VALIDÉ</v>
      </c>
      <c r="N109" s="292" t="s">
        <v>476</v>
      </c>
      <c r="O109" s="296" t="s">
        <v>476</v>
      </c>
      <c r="P109" s="93">
        <f t="shared" si="29"/>
        <v>0</v>
      </c>
      <c r="Q109" s="92" t="str">
        <f t="shared" si="30"/>
        <v>VAL</v>
      </c>
      <c r="R109" s="292" t="s">
        <v>476</v>
      </c>
      <c r="S109" s="92" t="str">
        <f t="shared" si="31"/>
        <v>VAL</v>
      </c>
      <c r="T109" s="82" t="str">
        <f t="shared" si="32"/>
        <v>VALIDÉ</v>
      </c>
      <c r="U109" s="292" t="s">
        <v>476</v>
      </c>
      <c r="V109" s="92" t="str">
        <f t="shared" si="33"/>
        <v>VAL</v>
      </c>
      <c r="W109" s="292" t="s">
        <v>476</v>
      </c>
      <c r="X109" s="92" t="str">
        <f t="shared" si="34"/>
        <v>VAL</v>
      </c>
      <c r="Y109" s="292" t="s">
        <v>476</v>
      </c>
      <c r="Z109" s="92" t="str">
        <f t="shared" si="35"/>
        <v>VAL</v>
      </c>
      <c r="AA109" s="82" t="str">
        <f t="shared" si="44"/>
        <v>VALIDÉ</v>
      </c>
      <c r="AB109" s="292" t="s">
        <v>476</v>
      </c>
      <c r="AC109" s="92" t="str">
        <f t="shared" si="36"/>
        <v>VAL</v>
      </c>
      <c r="AD109" s="83" t="str">
        <f t="shared" si="37"/>
        <v>VALIDÉ</v>
      </c>
      <c r="AE109" s="294">
        <v>12.6</v>
      </c>
      <c r="AF109" s="84">
        <v>12.6</v>
      </c>
      <c r="AG109" s="87">
        <f t="shared" si="38"/>
        <v>118</v>
      </c>
      <c r="AH109" s="75">
        <f>IFERROR(VLOOKUP(B109,'Notes écrit'!$A$3:$C$734,3,FALSE),"ABI")</f>
        <v>8.8889999999999993</v>
      </c>
      <c r="AI109" s="84">
        <v>8.8889999999999993</v>
      </c>
      <c r="AJ109" s="88">
        <f t="shared" si="39"/>
        <v>231</v>
      </c>
      <c r="AK109" s="136">
        <f t="shared" si="45"/>
        <v>10.744499999999999</v>
      </c>
    </row>
    <row r="110" spans="1:37" s="96" customFormat="1" ht="16.5" customHeight="1" thickBot="1" x14ac:dyDescent="0.3">
      <c r="A110" s="110" t="s">
        <v>216</v>
      </c>
      <c r="B110" s="267">
        <v>22007280</v>
      </c>
      <c r="C110" s="266" t="s">
        <v>34</v>
      </c>
      <c r="D110" s="266" t="s">
        <v>31</v>
      </c>
      <c r="E110" s="292" t="s">
        <v>476</v>
      </c>
      <c r="F110" s="91" t="str">
        <f t="shared" si="24"/>
        <v>VAL</v>
      </c>
      <c r="G110" s="92" t="str">
        <f t="shared" si="25"/>
        <v>VAL</v>
      </c>
      <c r="H110" s="82" t="str">
        <f t="shared" si="26"/>
        <v>VALIDÉ</v>
      </c>
      <c r="I110" s="292" t="s">
        <v>476</v>
      </c>
      <c r="J110" s="92" t="str">
        <f t="shared" si="27"/>
        <v>VAL</v>
      </c>
      <c r="K110" s="292" t="s">
        <v>476</v>
      </c>
      <c r="L110" s="92" t="str">
        <f t="shared" si="28"/>
        <v>VAL</v>
      </c>
      <c r="M110" s="82" t="str">
        <f t="shared" si="43"/>
        <v>VALIDÉ</v>
      </c>
      <c r="N110" s="292" t="s">
        <v>476</v>
      </c>
      <c r="O110" s="296" t="s">
        <v>476</v>
      </c>
      <c r="P110" s="93">
        <f t="shared" si="29"/>
        <v>0</v>
      </c>
      <c r="Q110" s="92" t="str">
        <f t="shared" si="30"/>
        <v>VAL</v>
      </c>
      <c r="R110" s="292" t="s">
        <v>476</v>
      </c>
      <c r="S110" s="92" t="str">
        <f t="shared" si="31"/>
        <v>VAL</v>
      </c>
      <c r="T110" s="82" t="str">
        <f t="shared" si="32"/>
        <v>VALIDÉ</v>
      </c>
      <c r="U110" s="292" t="s">
        <v>476</v>
      </c>
      <c r="V110" s="92" t="str">
        <f t="shared" si="33"/>
        <v>VAL</v>
      </c>
      <c r="W110" s="292" t="s">
        <v>476</v>
      </c>
      <c r="X110" s="92" t="str">
        <f t="shared" si="34"/>
        <v>VAL</v>
      </c>
      <c r="Y110" s="292" t="s">
        <v>476</v>
      </c>
      <c r="Z110" s="92" t="str">
        <f t="shared" si="35"/>
        <v>VAL</v>
      </c>
      <c r="AA110" s="82" t="str">
        <f t="shared" si="44"/>
        <v>VALIDÉ</v>
      </c>
      <c r="AB110" s="292" t="s">
        <v>476</v>
      </c>
      <c r="AC110" s="92" t="str">
        <f t="shared" si="36"/>
        <v>VAL</v>
      </c>
      <c r="AD110" s="83" t="str">
        <f t="shared" si="37"/>
        <v>VALIDÉ</v>
      </c>
      <c r="AE110" s="294">
        <v>10.3</v>
      </c>
      <c r="AF110" s="84">
        <v>10.3</v>
      </c>
      <c r="AG110" s="87">
        <f t="shared" si="38"/>
        <v>404</v>
      </c>
      <c r="AH110" s="75">
        <f>IFERROR(VLOOKUP(B110,'Notes écrit'!$A$3:$C$734,3,FALSE),"ABI")</f>
        <v>8.4440000000000008</v>
      </c>
      <c r="AI110" s="84">
        <v>8.4440000000000008</v>
      </c>
      <c r="AJ110" s="88">
        <f t="shared" si="39"/>
        <v>274</v>
      </c>
      <c r="AK110" s="136">
        <f t="shared" si="45"/>
        <v>9.3719999999999999</v>
      </c>
    </row>
    <row r="111" spans="1:37" s="96" customFormat="1" ht="16.5" customHeight="1" thickBot="1" x14ac:dyDescent="0.3">
      <c r="A111" s="110" t="s">
        <v>216</v>
      </c>
      <c r="B111" s="267">
        <v>22007307</v>
      </c>
      <c r="C111" s="266" t="s">
        <v>147</v>
      </c>
      <c r="D111" s="266" t="s">
        <v>111</v>
      </c>
      <c r="E111" s="292">
        <f>VLOOKUP(B111,[2]END!$B$3:$G$734,6,FALSE)</f>
        <v>10</v>
      </c>
      <c r="F111" s="91">
        <f t="shared" si="24"/>
        <v>14.5</v>
      </c>
      <c r="G111" s="92">
        <f t="shared" si="25"/>
        <v>7</v>
      </c>
      <c r="H111" s="82">
        <f t="shared" si="26"/>
        <v>7</v>
      </c>
      <c r="I111" s="292">
        <f>VLOOKUP(B111,[2]VIT!$B$3:$F$734,5,FALSE)</f>
        <v>3.47</v>
      </c>
      <c r="J111" s="92">
        <f t="shared" si="27"/>
        <v>12</v>
      </c>
      <c r="K111" s="292">
        <f>VLOOKUP(B111,[2]VIT!$B$3:$G$734,6,FALSE)</f>
        <v>7.77</v>
      </c>
      <c r="L111" s="92">
        <f t="shared" si="28"/>
        <v>4</v>
      </c>
      <c r="M111" s="82">
        <f t="shared" si="43"/>
        <v>8</v>
      </c>
      <c r="N111" s="258">
        <f>VLOOKUP(B111,[2]DVC!$B$3:$G$734,6,FALSE)</f>
        <v>87</v>
      </c>
      <c r="O111" s="297">
        <f>VLOOKUP(B111,'[2]Taille-Poids'!$B$3:$G$734,6,FALSE)</f>
        <v>105</v>
      </c>
      <c r="P111" s="93">
        <f t="shared" si="29"/>
        <v>0.82857142857142863</v>
      </c>
      <c r="Q111" s="92">
        <f t="shared" si="30"/>
        <v>4.5</v>
      </c>
      <c r="R111" s="258">
        <f>VLOOKUP(B111,[2]DV!$B$3:$H$735,7,FALSE)</f>
        <v>29.8</v>
      </c>
      <c r="S111" s="92">
        <f t="shared" si="31"/>
        <v>0.5</v>
      </c>
      <c r="T111" s="82">
        <f t="shared" si="32"/>
        <v>5</v>
      </c>
      <c r="U111" s="259">
        <f>VLOOKUP(B111,[2]COORD!$B$3:$I$734,8,FALSE)</f>
        <v>26.15</v>
      </c>
      <c r="V111" s="92">
        <f t="shared" si="33"/>
        <v>4.75</v>
      </c>
      <c r="W111" s="292">
        <f>VLOOKUP(B111,[2]SOUP!$B$3:$F$734,5,FALSE)</f>
        <v>-6</v>
      </c>
      <c r="X111" s="92">
        <f t="shared" si="34"/>
        <v>1.25</v>
      </c>
      <c r="Y111" s="292">
        <f>VLOOKUP(B111,[2]EQU!$B$3:$F$734,5,FALSE)</f>
        <v>10</v>
      </c>
      <c r="Z111" s="92">
        <f t="shared" si="35"/>
        <v>0</v>
      </c>
      <c r="AA111" s="82">
        <f t="shared" si="44"/>
        <v>6</v>
      </c>
      <c r="AB111" s="260">
        <f>VLOOKUP(B111,[2]Natation!$A$2:$E$610,5,FALSE)</f>
        <v>51.08</v>
      </c>
      <c r="AC111" s="92">
        <f t="shared" si="36"/>
        <v>5</v>
      </c>
      <c r="AD111" s="83">
        <f t="shared" si="37"/>
        <v>5</v>
      </c>
      <c r="AE111" s="294">
        <f>IF(AND(H111="DSP",M111="DSP",T111="DSP",AA111="DSP",AD111="DSP"),"DSP",IF(AND(H111="DSP",M111="DSP",T111="DSP",AA111="DSP"),AD111,IF(AND(H111="DSP",M111="DSP",T111="DSP",AD111="DSP"),AA111,IF(AND(H111="DSP",M111="DSP",AA111="DSP",AD111="DSP"),T111,IF(AND(H111="DSP",T111="DSP",AA111="DSP",AD111="DSP"),M111,IF(AND(M111="DSP",T111="DSP",AA111="DSP",AD111="DSP"),H111,IF(AND(T111="DSP",AA111="DSP",AD111="DSP"),(H111+M111)/2,IF(AND(M111="DSP",AA111="DSP",AD111="DSP"),(H111+T111)/2,IF(AND(H111="DSP",AA111="DSP",AD111="DSP"),(M111+T111)/2,IF(AND(M111="DSP",T111="DSP",AD111="DSP"),(H111+AA111)/2,IF(AND(H111="DSP",T111="DSP",AD111="DSP"),(M111+AA111)/2,IF(AND(H111="DSP",M111="DSP",AD111="DSP"),(T111+AA111)/2,IF(AND(M111="DSP",T111="DSP",AA111="DSP"),(H111+AD111)/2,IF(AND(H111="DSP",T111="DSP",AA111="DSP"),(M111+AD111)/2,IF(AND(H111="DSP",M111="DSP",AA111="DSP"),(T111+AD111)/2,IF(AND(H111="DSP",M111="DSP",T111="DSP"),(AA111+AD111)/2,IF(AND(H111="DSP",M111="DSP"),(T111+AA111+AD111)/3,IF(AND(H111="DSP",T111="DSP"),(M111+AA111+AD111)/3,IF(AND(M111="DSP",T111="DSP"),(H111+AA111+AD111)/3,IF(AND(H111="DSP",AA111="DSP"),(M111+T111+AD111)/3,IF(AND(M111="DSP",AA111="DSP"),(H111+T111+AD111)/3,IF(AND(T111="DSP",AA111="DSP"),(H111+M111+AD111)/3,IF(AND(H111="DSP",AD111="DSP"),(M111+T111+AA111)/3,IF(AND(M111="DSP",AD111="DSP"),(H111+T111+AA111)/3,IF(AND(T111="DSP",AD111="DSP"),(H111+M111+AA111)/3,IF(AND(AA111="DSP",AD111="DSP"),(H111+M111+T111)/3,IF(H111="DSP",(M111+T111+AA111+AD111)/4,IF(M111="DSP",(H111+T111+AA111+AD111)/4,IF(T111="DSP",(H111+M111+AA111+AD111)/4,IF(AA111="DSP",(H111+M111+T111+AD111)/4,IF(AD111="DSP",(H111+M111+T111+AA111)/4,SUM(H111+M111+T111+AA111+AD111)/5)))))))))))))))))))))))))))))))</f>
        <v>6.2</v>
      </c>
      <c r="AF111" s="84">
        <v>6.2</v>
      </c>
      <c r="AG111" s="87">
        <f t="shared" si="38"/>
        <v>606</v>
      </c>
      <c r="AH111" s="75">
        <f>IFERROR(VLOOKUP(B111,'Notes écrit'!$A$3:$C$734,3,FALSE),"ABI")</f>
        <v>6.2220000000000004</v>
      </c>
      <c r="AI111" s="84">
        <v>6.2220000000000004</v>
      </c>
      <c r="AJ111" s="88">
        <f t="shared" si="39"/>
        <v>519</v>
      </c>
      <c r="AK111" s="136">
        <f t="shared" si="45"/>
        <v>6.2110000000000003</v>
      </c>
    </row>
    <row r="112" spans="1:37" s="96" customFormat="1" ht="16.5" customHeight="1" thickBot="1" x14ac:dyDescent="0.3">
      <c r="A112" s="110" t="s">
        <v>216</v>
      </c>
      <c r="B112" s="267">
        <v>22007311</v>
      </c>
      <c r="C112" s="266" t="s">
        <v>575</v>
      </c>
      <c r="D112" s="266" t="s">
        <v>576</v>
      </c>
      <c r="E112" s="292">
        <f>VLOOKUP(B112,[2]END!$B$3:$G$734,6,FALSE)</f>
        <v>14</v>
      </c>
      <c r="F112" s="91">
        <f t="shared" si="24"/>
        <v>16.5</v>
      </c>
      <c r="G112" s="92">
        <f t="shared" si="25"/>
        <v>11</v>
      </c>
      <c r="H112" s="82">
        <f t="shared" si="26"/>
        <v>11</v>
      </c>
      <c r="I112" s="292">
        <f>VLOOKUP(B112,[2]VIT!$B$3:$F$734,5,FALSE)</f>
        <v>3.29</v>
      </c>
      <c r="J112" s="92">
        <f t="shared" si="27"/>
        <v>15</v>
      </c>
      <c r="K112" s="292">
        <f>VLOOKUP(B112,[2]VIT!$B$3:$G$734,6,FALSE)</f>
        <v>7.12</v>
      </c>
      <c r="L112" s="92">
        <f t="shared" si="28"/>
        <v>9</v>
      </c>
      <c r="M112" s="82">
        <f t="shared" si="43"/>
        <v>12</v>
      </c>
      <c r="N112" s="258">
        <f>VLOOKUP(B112,[2]DVC!$B$3:$G$734,6,FALSE)</f>
        <v>46</v>
      </c>
      <c r="O112" s="297">
        <f>VLOOKUP(B112,'[2]Taille-Poids'!$B$3:$G$734,6,FALSE)</f>
        <v>68</v>
      </c>
      <c r="P112" s="93">
        <f t="shared" si="29"/>
        <v>0.67647058823529416</v>
      </c>
      <c r="Q112" s="92">
        <f t="shared" si="30"/>
        <v>3.5</v>
      </c>
      <c r="R112" s="258">
        <f>VLOOKUP(B112,[2]DV!$B$3:$H$735,7,FALSE)</f>
        <v>36.799999999999997</v>
      </c>
      <c r="S112" s="92">
        <f t="shared" si="31"/>
        <v>2</v>
      </c>
      <c r="T112" s="82">
        <f t="shared" si="32"/>
        <v>5.5</v>
      </c>
      <c r="U112" s="259">
        <f>VLOOKUP(B112,[2]COORD!$B$3:$I$734,8,FALSE)</f>
        <v>28.2</v>
      </c>
      <c r="V112" s="92">
        <f t="shared" si="33"/>
        <v>3.75</v>
      </c>
      <c r="W112" s="292">
        <f>VLOOKUP(B112,[2]SOUP!$B$3:$F$734,5,FALSE)</f>
        <v>-17</v>
      </c>
      <c r="X112" s="92">
        <f t="shared" si="34"/>
        <v>0</v>
      </c>
      <c r="Y112" s="292">
        <f>VLOOKUP(B112,[2]EQU!$B$3:$F$734,5,FALSE)</f>
        <v>9</v>
      </c>
      <c r="Z112" s="92">
        <f t="shared" si="35"/>
        <v>0.5</v>
      </c>
      <c r="AA112" s="82">
        <f t="shared" si="44"/>
        <v>4.25</v>
      </c>
      <c r="AB112" s="260">
        <f>VLOOKUP(B112,[2]Natation!$A$2:$E$610,5,FALSE)</f>
        <v>44.97</v>
      </c>
      <c r="AC112" s="92">
        <f t="shared" si="36"/>
        <v>8</v>
      </c>
      <c r="AD112" s="83">
        <f t="shared" si="37"/>
        <v>8</v>
      </c>
      <c r="AE112" s="294">
        <f>IF(AND(H112="DSP",M112="DSP",T112="DSP",AA112="DSP",AD112="DSP"),"DSP",IF(AND(H112="DSP",M112="DSP",T112="DSP",AA112="DSP"),AD112,IF(AND(H112="DSP",M112="DSP",T112="DSP",AD112="DSP"),AA112,IF(AND(H112="DSP",M112="DSP",AA112="DSP",AD112="DSP"),T112,IF(AND(H112="DSP",T112="DSP",AA112="DSP",AD112="DSP"),M112,IF(AND(M112="DSP",T112="DSP",AA112="DSP",AD112="DSP"),H112,IF(AND(T112="DSP",AA112="DSP",AD112="DSP"),(H112+M112)/2,IF(AND(M112="DSP",AA112="DSP",AD112="DSP"),(H112+T112)/2,IF(AND(H112="DSP",AA112="DSP",AD112="DSP"),(M112+T112)/2,IF(AND(M112="DSP",T112="DSP",AD112="DSP"),(H112+AA112)/2,IF(AND(H112="DSP",T112="DSP",AD112="DSP"),(M112+AA112)/2,IF(AND(H112="DSP",M112="DSP",AD112="DSP"),(T112+AA112)/2,IF(AND(M112="DSP",T112="DSP",AA112="DSP"),(H112+AD112)/2,IF(AND(H112="DSP",T112="DSP",AA112="DSP"),(M112+AD112)/2,IF(AND(H112="DSP",M112="DSP",AA112="DSP"),(T112+AD112)/2,IF(AND(H112="DSP",M112="DSP",T112="DSP"),(AA112+AD112)/2,IF(AND(H112="DSP",M112="DSP"),(T112+AA112+AD112)/3,IF(AND(H112="DSP",T112="DSP"),(M112+AA112+AD112)/3,IF(AND(M112="DSP",T112="DSP"),(H112+AA112+AD112)/3,IF(AND(H112="DSP",AA112="DSP"),(M112+T112+AD112)/3,IF(AND(M112="DSP",AA112="DSP"),(H112+T112+AD112)/3,IF(AND(T112="DSP",AA112="DSP"),(H112+M112+AD112)/3,IF(AND(H112="DSP",AD112="DSP"),(M112+T112+AA112)/3,IF(AND(M112="DSP",AD112="DSP"),(H112+T112+AA112)/3,IF(AND(T112="DSP",AD112="DSP"),(H112+M112+AA112)/3,IF(AND(AA112="DSP",AD112="DSP"),(H112+M112+T112)/3,IF(H112="DSP",(M112+T112+AA112+AD112)/4,IF(M112="DSP",(H112+T112+AA112+AD112)/4,IF(T112="DSP",(H112+M112+AA112+AD112)/4,IF(AA112="DSP",(H112+M112+T112+AD112)/4,IF(AD112="DSP",(H112+M112+T112+AA112)/4,SUM(H112+M112+T112+AA112+AD112)/5)))))))))))))))))))))))))))))))</f>
        <v>8.15</v>
      </c>
      <c r="AF112" s="84">
        <v>8.15</v>
      </c>
      <c r="AG112" s="87">
        <f t="shared" si="38"/>
        <v>556</v>
      </c>
      <c r="AH112" s="75">
        <f>IFERROR(VLOOKUP(B112,'Notes écrit'!$A$3:$C$734,3,FALSE),"ABI")</f>
        <v>10.667</v>
      </c>
      <c r="AI112" s="84">
        <v>10.667</v>
      </c>
      <c r="AJ112" s="88">
        <f t="shared" si="39"/>
        <v>85</v>
      </c>
      <c r="AK112" s="136">
        <f t="shared" si="45"/>
        <v>9.4085000000000001</v>
      </c>
    </row>
    <row r="113" spans="1:37" s="96" customFormat="1" ht="16.5" customHeight="1" thickBot="1" x14ac:dyDescent="0.3">
      <c r="A113" s="110" t="s">
        <v>216</v>
      </c>
      <c r="B113" s="267">
        <v>22007350</v>
      </c>
      <c r="C113" s="266" t="s">
        <v>383</v>
      </c>
      <c r="D113" s="266" t="s">
        <v>175</v>
      </c>
      <c r="E113" s="292" t="s">
        <v>476</v>
      </c>
      <c r="F113" s="91" t="str">
        <f t="shared" si="24"/>
        <v>VAL</v>
      </c>
      <c r="G113" s="92" t="str">
        <f t="shared" si="25"/>
        <v>VAL</v>
      </c>
      <c r="H113" s="82" t="str">
        <f t="shared" si="26"/>
        <v>VALIDÉ</v>
      </c>
      <c r="I113" s="292" t="s">
        <v>476</v>
      </c>
      <c r="J113" s="92" t="str">
        <f t="shared" si="27"/>
        <v>VAL</v>
      </c>
      <c r="K113" s="292" t="s">
        <v>476</v>
      </c>
      <c r="L113" s="92" t="str">
        <f t="shared" si="28"/>
        <v>VAL</v>
      </c>
      <c r="M113" s="82" t="str">
        <f t="shared" si="43"/>
        <v>VALIDÉ</v>
      </c>
      <c r="N113" s="292" t="s">
        <v>476</v>
      </c>
      <c r="O113" s="296" t="s">
        <v>476</v>
      </c>
      <c r="P113" s="93">
        <f t="shared" si="29"/>
        <v>0</v>
      </c>
      <c r="Q113" s="92" t="str">
        <f t="shared" si="30"/>
        <v>VAL</v>
      </c>
      <c r="R113" s="292" t="s">
        <v>476</v>
      </c>
      <c r="S113" s="92" t="str">
        <f t="shared" si="31"/>
        <v>VAL</v>
      </c>
      <c r="T113" s="82" t="str">
        <f t="shared" si="32"/>
        <v>VALIDÉ</v>
      </c>
      <c r="U113" s="292" t="s">
        <v>476</v>
      </c>
      <c r="V113" s="92" t="str">
        <f t="shared" si="33"/>
        <v>VAL</v>
      </c>
      <c r="W113" s="292" t="s">
        <v>476</v>
      </c>
      <c r="X113" s="92" t="str">
        <f t="shared" si="34"/>
        <v>VAL</v>
      </c>
      <c r="Y113" s="292" t="s">
        <v>476</v>
      </c>
      <c r="Z113" s="92" t="str">
        <f t="shared" si="35"/>
        <v>VAL</v>
      </c>
      <c r="AA113" s="82" t="str">
        <f t="shared" si="44"/>
        <v>VALIDÉ</v>
      </c>
      <c r="AB113" s="292" t="s">
        <v>476</v>
      </c>
      <c r="AC113" s="92" t="str">
        <f t="shared" si="36"/>
        <v>VAL</v>
      </c>
      <c r="AD113" s="83" t="str">
        <f t="shared" si="37"/>
        <v>VALIDÉ</v>
      </c>
      <c r="AE113" s="294">
        <v>11.2</v>
      </c>
      <c r="AF113" s="84">
        <v>11.2</v>
      </c>
      <c r="AG113" s="87">
        <f t="shared" si="38"/>
        <v>294</v>
      </c>
      <c r="AH113" s="75">
        <f>IFERROR(VLOOKUP(B113,'Notes écrit'!$A$3:$C$734,3,FALSE),"ABI")</f>
        <v>7.1109999999999998</v>
      </c>
      <c r="AI113" s="84">
        <v>7.1109999999999998</v>
      </c>
      <c r="AJ113" s="88">
        <f t="shared" si="39"/>
        <v>430</v>
      </c>
      <c r="AK113" s="136">
        <f t="shared" si="45"/>
        <v>9.1555</v>
      </c>
    </row>
    <row r="114" spans="1:37" s="96" customFormat="1" ht="16.5" customHeight="1" thickBot="1" x14ac:dyDescent="0.3">
      <c r="A114" s="110" t="s">
        <v>53</v>
      </c>
      <c r="B114" s="267">
        <v>22007447</v>
      </c>
      <c r="C114" s="266" t="s">
        <v>262</v>
      </c>
      <c r="D114" s="266" t="s">
        <v>263</v>
      </c>
      <c r="E114" s="292">
        <f>VLOOKUP(B114,[2]END!$B$3:$G$734,6,FALSE)</f>
        <v>11</v>
      </c>
      <c r="F114" s="91">
        <f t="shared" si="24"/>
        <v>15</v>
      </c>
      <c r="G114" s="92">
        <f t="shared" si="25"/>
        <v>11</v>
      </c>
      <c r="H114" s="82">
        <f t="shared" si="26"/>
        <v>11</v>
      </c>
      <c r="I114" s="292">
        <f>VLOOKUP(B114,[2]VIT!$B$3:$F$734,5,FALSE)</f>
        <v>3.73</v>
      </c>
      <c r="J114" s="92">
        <f t="shared" si="27"/>
        <v>13</v>
      </c>
      <c r="K114" s="292">
        <f>VLOOKUP(B114,[2]VIT!$B$3:$G$734,6,FALSE)</f>
        <v>8.44</v>
      </c>
      <c r="L114" s="92">
        <f t="shared" si="28"/>
        <v>6</v>
      </c>
      <c r="M114" s="82">
        <f t="shared" si="43"/>
        <v>9.5</v>
      </c>
      <c r="N114" s="258">
        <f>VLOOKUP(B114,[2]DVC!$B$3:$G$734,6,FALSE)</f>
        <v>32</v>
      </c>
      <c r="O114" s="297">
        <f>VLOOKUP(B114,'[2]Taille-Poids'!$B$3:$G$734,6,FALSE)</f>
        <v>59</v>
      </c>
      <c r="P114" s="93">
        <f t="shared" si="29"/>
        <v>0.5423728813559322</v>
      </c>
      <c r="Q114" s="92">
        <f t="shared" si="30"/>
        <v>5</v>
      </c>
      <c r="R114" s="258">
        <f>VLOOKUP(B114,[2]DV!$B$3:$H$735,7,FALSE)</f>
        <v>31.6</v>
      </c>
      <c r="S114" s="92">
        <f t="shared" si="31"/>
        <v>5</v>
      </c>
      <c r="T114" s="82">
        <f t="shared" si="32"/>
        <v>10</v>
      </c>
      <c r="U114" s="259">
        <f>VLOOKUP(B114,[2]COORD!$B$3:$I$734,8,FALSE)</f>
        <v>26.8</v>
      </c>
      <c r="V114" s="92">
        <f t="shared" si="33"/>
        <v>5.5</v>
      </c>
      <c r="W114" s="292">
        <f>VLOOKUP(B114,[2]SOUP!$B$3:$F$734,5,FALSE)</f>
        <v>1</v>
      </c>
      <c r="X114" s="92">
        <f t="shared" si="34"/>
        <v>2.75</v>
      </c>
      <c r="Y114" s="292">
        <f>VLOOKUP(B114,[2]EQU!$B$3:$F$734,5,FALSE)</f>
        <v>5</v>
      </c>
      <c r="Z114" s="92">
        <f t="shared" si="35"/>
        <v>2.5</v>
      </c>
      <c r="AA114" s="82">
        <f t="shared" si="44"/>
        <v>10.75</v>
      </c>
      <c r="AB114" s="260">
        <f>VLOOKUP(B114,[2]Natation!$A$2:$E$610,5,FALSE)</f>
        <v>45.33</v>
      </c>
      <c r="AC114" s="92">
        <f t="shared" si="36"/>
        <v>11</v>
      </c>
      <c r="AD114" s="83">
        <f t="shared" si="37"/>
        <v>11</v>
      </c>
      <c r="AE114" s="294">
        <f>IF(AND(H114="DSP",M114="DSP",T114="DSP",AA114="DSP",AD114="DSP"),"DSP",IF(AND(H114="DSP",M114="DSP",T114="DSP",AA114="DSP"),AD114,IF(AND(H114="DSP",M114="DSP",T114="DSP",AD114="DSP"),AA114,IF(AND(H114="DSP",M114="DSP",AA114="DSP",AD114="DSP"),T114,IF(AND(H114="DSP",T114="DSP",AA114="DSP",AD114="DSP"),M114,IF(AND(M114="DSP",T114="DSP",AA114="DSP",AD114="DSP"),H114,IF(AND(T114="DSP",AA114="DSP",AD114="DSP"),(H114+M114)/2,IF(AND(M114="DSP",AA114="DSP",AD114="DSP"),(H114+T114)/2,IF(AND(H114="DSP",AA114="DSP",AD114="DSP"),(M114+T114)/2,IF(AND(M114="DSP",T114="DSP",AD114="DSP"),(H114+AA114)/2,IF(AND(H114="DSP",T114="DSP",AD114="DSP"),(M114+AA114)/2,IF(AND(H114="DSP",M114="DSP",AD114="DSP"),(T114+AA114)/2,IF(AND(M114="DSP",T114="DSP",AA114="DSP"),(H114+AD114)/2,IF(AND(H114="DSP",T114="DSP",AA114="DSP"),(M114+AD114)/2,IF(AND(H114="DSP",M114="DSP",AA114="DSP"),(T114+AD114)/2,IF(AND(H114="DSP",M114="DSP",T114="DSP"),(AA114+AD114)/2,IF(AND(H114="DSP",M114="DSP"),(T114+AA114+AD114)/3,IF(AND(H114="DSP",T114="DSP"),(M114+AA114+AD114)/3,IF(AND(M114="DSP",T114="DSP"),(H114+AA114+AD114)/3,IF(AND(H114="DSP",AA114="DSP"),(M114+T114+AD114)/3,IF(AND(M114="DSP",AA114="DSP"),(H114+T114+AD114)/3,IF(AND(T114="DSP",AA114="DSP"),(H114+M114+AD114)/3,IF(AND(H114="DSP",AD114="DSP"),(M114+T114+AA114)/3,IF(AND(M114="DSP",AD114="DSP"),(H114+T114+AA114)/3,IF(AND(T114="DSP",AD114="DSP"),(H114+M114+AA114)/3,IF(AND(AA114="DSP",AD114="DSP"),(H114+M114+T114)/3,IF(H114="DSP",(M114+T114+AA114+AD114)/4,IF(M114="DSP",(H114+T114+AA114+AD114)/4,IF(T114="DSP",(H114+M114+AA114+AD114)/4,IF(AA114="DSP",(H114+M114+T114+AD114)/4,IF(AD114="DSP",(H114+M114+T114+AA114)/4,SUM(H114+M114+T114+AA114+AD114)/5)))))))))))))))))))))))))))))))</f>
        <v>10.45</v>
      </c>
      <c r="AF114" s="84">
        <v>10.45</v>
      </c>
      <c r="AG114" s="87">
        <f t="shared" si="38"/>
        <v>386</v>
      </c>
      <c r="AH114" s="75">
        <f>IFERROR(VLOOKUP(B114,'Notes écrit'!$A$3:$C$734,3,FALSE),"ABI")</f>
        <v>8.4440000000000008</v>
      </c>
      <c r="AI114" s="84">
        <v>8.4440000000000008</v>
      </c>
      <c r="AJ114" s="88">
        <f t="shared" si="39"/>
        <v>274</v>
      </c>
      <c r="AK114" s="136">
        <f t="shared" si="45"/>
        <v>9.4469999999999992</v>
      </c>
    </row>
    <row r="115" spans="1:37" s="96" customFormat="1" ht="16.5" customHeight="1" thickBot="1" x14ac:dyDescent="0.3">
      <c r="A115" s="110" t="s">
        <v>216</v>
      </c>
      <c r="B115" s="267">
        <v>22007464</v>
      </c>
      <c r="C115" s="266" t="s">
        <v>295</v>
      </c>
      <c r="D115" s="266" t="s">
        <v>81</v>
      </c>
      <c r="E115" s="292" t="s">
        <v>476</v>
      </c>
      <c r="F115" s="91" t="str">
        <f t="shared" si="24"/>
        <v>VAL</v>
      </c>
      <c r="G115" s="92" t="str">
        <f t="shared" si="25"/>
        <v>VAL</v>
      </c>
      <c r="H115" s="82" t="str">
        <f t="shared" si="26"/>
        <v>VALIDÉ</v>
      </c>
      <c r="I115" s="292" t="s">
        <v>476</v>
      </c>
      <c r="J115" s="92" t="str">
        <f t="shared" si="27"/>
        <v>VAL</v>
      </c>
      <c r="K115" s="292" t="s">
        <v>476</v>
      </c>
      <c r="L115" s="92" t="str">
        <f t="shared" si="28"/>
        <v>VAL</v>
      </c>
      <c r="M115" s="82" t="str">
        <f t="shared" si="43"/>
        <v>VALIDÉ</v>
      </c>
      <c r="N115" s="292" t="s">
        <v>476</v>
      </c>
      <c r="O115" s="296" t="s">
        <v>476</v>
      </c>
      <c r="P115" s="93">
        <f t="shared" si="29"/>
        <v>0</v>
      </c>
      <c r="Q115" s="92" t="str">
        <f t="shared" si="30"/>
        <v>VAL</v>
      </c>
      <c r="R115" s="292" t="s">
        <v>476</v>
      </c>
      <c r="S115" s="92" t="str">
        <f t="shared" si="31"/>
        <v>VAL</v>
      </c>
      <c r="T115" s="82" t="str">
        <f t="shared" si="32"/>
        <v>VALIDÉ</v>
      </c>
      <c r="U115" s="292" t="s">
        <v>476</v>
      </c>
      <c r="V115" s="92" t="str">
        <f t="shared" si="33"/>
        <v>VAL</v>
      </c>
      <c r="W115" s="292" t="s">
        <v>476</v>
      </c>
      <c r="X115" s="92" t="str">
        <f t="shared" si="34"/>
        <v>VAL</v>
      </c>
      <c r="Y115" s="292" t="s">
        <v>476</v>
      </c>
      <c r="Z115" s="92" t="str">
        <f t="shared" si="35"/>
        <v>VAL</v>
      </c>
      <c r="AA115" s="82" t="str">
        <f t="shared" si="44"/>
        <v>VALIDÉ</v>
      </c>
      <c r="AB115" s="292" t="s">
        <v>476</v>
      </c>
      <c r="AC115" s="92" t="str">
        <f t="shared" si="36"/>
        <v>VAL</v>
      </c>
      <c r="AD115" s="83" t="str">
        <f t="shared" si="37"/>
        <v>VALIDÉ</v>
      </c>
      <c r="AE115" s="294">
        <v>12.15</v>
      </c>
      <c r="AF115" s="84">
        <v>12.15</v>
      </c>
      <c r="AG115" s="87">
        <f t="shared" si="38"/>
        <v>171</v>
      </c>
      <c r="AH115" s="75">
        <f>IFERROR(VLOOKUP(B115,'Notes écrit'!$A$3:$C$734,3,FALSE),"ABI")</f>
        <v>12.888999999999999</v>
      </c>
      <c r="AI115" s="84">
        <v>12.888999999999999</v>
      </c>
      <c r="AJ115" s="88">
        <f t="shared" si="39"/>
        <v>15</v>
      </c>
      <c r="AK115" s="136">
        <f t="shared" si="45"/>
        <v>12.519500000000001</v>
      </c>
    </row>
    <row r="116" spans="1:37" s="96" customFormat="1" ht="16.5" customHeight="1" thickBot="1" x14ac:dyDescent="0.3">
      <c r="A116" s="110" t="s">
        <v>216</v>
      </c>
      <c r="B116" s="267">
        <v>22007470</v>
      </c>
      <c r="C116" s="266" t="s">
        <v>469</v>
      </c>
      <c r="D116" s="266" t="s">
        <v>193</v>
      </c>
      <c r="E116" s="292" t="s">
        <v>476</v>
      </c>
      <c r="F116" s="91" t="str">
        <f t="shared" si="24"/>
        <v>VAL</v>
      </c>
      <c r="G116" s="92" t="str">
        <f t="shared" si="25"/>
        <v>VAL</v>
      </c>
      <c r="H116" s="82" t="str">
        <f t="shared" si="26"/>
        <v>VALIDÉ</v>
      </c>
      <c r="I116" s="292" t="s">
        <v>476</v>
      </c>
      <c r="J116" s="92" t="str">
        <f t="shared" si="27"/>
        <v>VAL</v>
      </c>
      <c r="K116" s="292" t="s">
        <v>476</v>
      </c>
      <c r="L116" s="92" t="str">
        <f t="shared" si="28"/>
        <v>VAL</v>
      </c>
      <c r="M116" s="82" t="str">
        <f t="shared" si="43"/>
        <v>VALIDÉ</v>
      </c>
      <c r="N116" s="292" t="s">
        <v>476</v>
      </c>
      <c r="O116" s="296" t="s">
        <v>476</v>
      </c>
      <c r="P116" s="93">
        <f t="shared" si="29"/>
        <v>0</v>
      </c>
      <c r="Q116" s="92" t="str">
        <f t="shared" si="30"/>
        <v>VAL</v>
      </c>
      <c r="R116" s="292" t="s">
        <v>476</v>
      </c>
      <c r="S116" s="92" t="str">
        <f t="shared" si="31"/>
        <v>VAL</v>
      </c>
      <c r="T116" s="82" t="str">
        <f t="shared" si="32"/>
        <v>VALIDÉ</v>
      </c>
      <c r="U116" s="292" t="s">
        <v>476</v>
      </c>
      <c r="V116" s="92" t="str">
        <f t="shared" si="33"/>
        <v>VAL</v>
      </c>
      <c r="W116" s="292" t="s">
        <v>476</v>
      </c>
      <c r="X116" s="92" t="str">
        <f t="shared" si="34"/>
        <v>VAL</v>
      </c>
      <c r="Y116" s="292" t="s">
        <v>476</v>
      </c>
      <c r="Z116" s="92" t="str">
        <f t="shared" si="35"/>
        <v>VAL</v>
      </c>
      <c r="AA116" s="82" t="str">
        <f t="shared" si="44"/>
        <v>VALIDÉ</v>
      </c>
      <c r="AB116" s="292" t="s">
        <v>476</v>
      </c>
      <c r="AC116" s="92" t="str">
        <f t="shared" si="36"/>
        <v>VAL</v>
      </c>
      <c r="AD116" s="83" t="str">
        <f t="shared" si="37"/>
        <v>VALIDÉ</v>
      </c>
      <c r="AE116" s="294">
        <v>10.8</v>
      </c>
      <c r="AF116" s="84">
        <v>10.8</v>
      </c>
      <c r="AG116" s="87">
        <f t="shared" si="38"/>
        <v>341</v>
      </c>
      <c r="AH116" s="75">
        <f>IFERROR(VLOOKUP(B116,'Notes écrit'!$A$3:$C$734,3,FALSE),"ABI")</f>
        <v>8.4440000000000008</v>
      </c>
      <c r="AI116" s="84">
        <v>8.4440000000000008</v>
      </c>
      <c r="AJ116" s="88">
        <f t="shared" si="39"/>
        <v>274</v>
      </c>
      <c r="AK116" s="136">
        <f t="shared" si="45"/>
        <v>9.6219999999999999</v>
      </c>
    </row>
    <row r="117" spans="1:37" s="96" customFormat="1" ht="16.5" customHeight="1" thickBot="1" x14ac:dyDescent="0.3">
      <c r="A117" s="110" t="s">
        <v>216</v>
      </c>
      <c r="B117" s="267">
        <v>22007485</v>
      </c>
      <c r="C117" s="266" t="s">
        <v>318</v>
      </c>
      <c r="D117" s="266" t="s">
        <v>75</v>
      </c>
      <c r="E117" s="292" t="s">
        <v>476</v>
      </c>
      <c r="F117" s="91" t="str">
        <f t="shared" si="24"/>
        <v>VAL</v>
      </c>
      <c r="G117" s="92" t="str">
        <f t="shared" si="25"/>
        <v>VAL</v>
      </c>
      <c r="H117" s="82" t="str">
        <f t="shared" si="26"/>
        <v>VALIDÉ</v>
      </c>
      <c r="I117" s="292" t="s">
        <v>476</v>
      </c>
      <c r="J117" s="92" t="str">
        <f t="shared" si="27"/>
        <v>VAL</v>
      </c>
      <c r="K117" s="292" t="s">
        <v>476</v>
      </c>
      <c r="L117" s="92" t="str">
        <f t="shared" si="28"/>
        <v>VAL</v>
      </c>
      <c r="M117" s="82" t="str">
        <f t="shared" si="43"/>
        <v>VALIDÉ</v>
      </c>
      <c r="N117" s="292" t="s">
        <v>476</v>
      </c>
      <c r="O117" s="296" t="s">
        <v>476</v>
      </c>
      <c r="P117" s="93">
        <f t="shared" si="29"/>
        <v>0</v>
      </c>
      <c r="Q117" s="92" t="str">
        <f t="shared" si="30"/>
        <v>VAL</v>
      </c>
      <c r="R117" s="292" t="s">
        <v>476</v>
      </c>
      <c r="S117" s="92" t="str">
        <f t="shared" si="31"/>
        <v>VAL</v>
      </c>
      <c r="T117" s="82" t="str">
        <f t="shared" si="32"/>
        <v>VALIDÉ</v>
      </c>
      <c r="U117" s="292" t="s">
        <v>476</v>
      </c>
      <c r="V117" s="92" t="str">
        <f t="shared" si="33"/>
        <v>VAL</v>
      </c>
      <c r="W117" s="292" t="s">
        <v>476</v>
      </c>
      <c r="X117" s="92" t="str">
        <f t="shared" si="34"/>
        <v>VAL</v>
      </c>
      <c r="Y117" s="292" t="s">
        <v>476</v>
      </c>
      <c r="Z117" s="92" t="str">
        <f t="shared" si="35"/>
        <v>VAL</v>
      </c>
      <c r="AA117" s="82" t="str">
        <f t="shared" si="44"/>
        <v>VALIDÉ</v>
      </c>
      <c r="AB117" s="292" t="s">
        <v>476</v>
      </c>
      <c r="AC117" s="92" t="str">
        <f t="shared" si="36"/>
        <v>VAL</v>
      </c>
      <c r="AD117" s="83" t="str">
        <f t="shared" si="37"/>
        <v>VALIDÉ</v>
      </c>
      <c r="AE117" s="294">
        <v>10.5</v>
      </c>
      <c r="AF117" s="84">
        <v>10.5</v>
      </c>
      <c r="AG117" s="87">
        <f t="shared" si="38"/>
        <v>378</v>
      </c>
      <c r="AH117" s="75" t="str">
        <f>IFERROR(VLOOKUP(B117,'Notes écrit'!$A$3:$C$734,3,FALSE),"ABI")</f>
        <v>ABI</v>
      </c>
      <c r="AI117" s="84" t="s">
        <v>157</v>
      </c>
      <c r="AJ117" s="88">
        <f t="shared" si="39"/>
        <v>599</v>
      </c>
      <c r="AK117" s="136" t="str">
        <f t="shared" si="45"/>
        <v>DEF</v>
      </c>
    </row>
    <row r="118" spans="1:37" s="96" customFormat="1" ht="15" customHeight="1" thickBot="1" x14ac:dyDescent="0.3">
      <c r="A118" s="110" t="s">
        <v>53</v>
      </c>
      <c r="B118" s="267">
        <v>22007492</v>
      </c>
      <c r="C118" s="266" t="s">
        <v>287</v>
      </c>
      <c r="D118" s="266" t="s">
        <v>288</v>
      </c>
      <c r="E118" s="292" t="s">
        <v>476</v>
      </c>
      <c r="F118" s="91" t="str">
        <f t="shared" si="24"/>
        <v>VAL</v>
      </c>
      <c r="G118" s="92" t="str">
        <f t="shared" si="25"/>
        <v>VAL</v>
      </c>
      <c r="H118" s="82" t="str">
        <f t="shared" si="26"/>
        <v>VALIDÉ</v>
      </c>
      <c r="I118" s="292" t="s">
        <v>476</v>
      </c>
      <c r="J118" s="92" t="str">
        <f t="shared" si="27"/>
        <v>VAL</v>
      </c>
      <c r="K118" s="292" t="s">
        <v>476</v>
      </c>
      <c r="L118" s="92" t="str">
        <f t="shared" si="28"/>
        <v>VAL</v>
      </c>
      <c r="M118" s="82" t="str">
        <f t="shared" si="43"/>
        <v>VALIDÉ</v>
      </c>
      <c r="N118" s="292" t="s">
        <v>476</v>
      </c>
      <c r="O118" s="296" t="s">
        <v>476</v>
      </c>
      <c r="P118" s="93">
        <f t="shared" si="29"/>
        <v>0</v>
      </c>
      <c r="Q118" s="92" t="str">
        <f t="shared" si="30"/>
        <v>VAL</v>
      </c>
      <c r="R118" s="292" t="s">
        <v>476</v>
      </c>
      <c r="S118" s="92" t="str">
        <f t="shared" si="31"/>
        <v>VAL</v>
      </c>
      <c r="T118" s="82" t="str">
        <f t="shared" si="32"/>
        <v>VALIDÉ</v>
      </c>
      <c r="U118" s="292" t="s">
        <v>476</v>
      </c>
      <c r="V118" s="92" t="str">
        <f t="shared" si="33"/>
        <v>VAL</v>
      </c>
      <c r="W118" s="292" t="s">
        <v>476</v>
      </c>
      <c r="X118" s="92" t="str">
        <f t="shared" si="34"/>
        <v>VAL</v>
      </c>
      <c r="Y118" s="292" t="s">
        <v>476</v>
      </c>
      <c r="Z118" s="92" t="str">
        <f t="shared" si="35"/>
        <v>VAL</v>
      </c>
      <c r="AA118" s="82" t="str">
        <f t="shared" si="44"/>
        <v>VALIDÉ</v>
      </c>
      <c r="AB118" s="292" t="s">
        <v>476</v>
      </c>
      <c r="AC118" s="92" t="str">
        <f t="shared" si="36"/>
        <v>VAL</v>
      </c>
      <c r="AD118" s="83" t="str">
        <f t="shared" si="37"/>
        <v>VALIDÉ</v>
      </c>
      <c r="AE118" s="294" t="s">
        <v>477</v>
      </c>
      <c r="AF118" s="84" t="s">
        <v>477</v>
      </c>
      <c r="AG118" s="87">
        <f t="shared" si="38"/>
        <v>611</v>
      </c>
      <c r="AH118" s="343" t="s">
        <v>477</v>
      </c>
      <c r="AI118" s="84" t="s">
        <v>477</v>
      </c>
      <c r="AJ118" s="88">
        <f t="shared" si="39"/>
        <v>599</v>
      </c>
      <c r="AK118" s="136" t="s">
        <v>477</v>
      </c>
    </row>
    <row r="119" spans="1:37" s="96" customFormat="1" ht="16.5" customHeight="1" thickBot="1" x14ac:dyDescent="0.3">
      <c r="A119" s="110" t="s">
        <v>216</v>
      </c>
      <c r="B119" s="267">
        <v>22007847</v>
      </c>
      <c r="C119" s="266" t="s">
        <v>192</v>
      </c>
      <c r="D119" s="266" t="s">
        <v>185</v>
      </c>
      <c r="E119" s="292" t="s">
        <v>476</v>
      </c>
      <c r="F119" s="91" t="str">
        <f t="shared" si="24"/>
        <v>VAL</v>
      </c>
      <c r="G119" s="92" t="str">
        <f t="shared" si="25"/>
        <v>VAL</v>
      </c>
      <c r="H119" s="82" t="str">
        <f t="shared" si="26"/>
        <v>VALIDÉ</v>
      </c>
      <c r="I119" s="292" t="s">
        <v>476</v>
      </c>
      <c r="J119" s="92" t="str">
        <f t="shared" si="27"/>
        <v>VAL</v>
      </c>
      <c r="K119" s="292" t="s">
        <v>476</v>
      </c>
      <c r="L119" s="92" t="str">
        <f t="shared" si="28"/>
        <v>VAL</v>
      </c>
      <c r="M119" s="82" t="str">
        <f t="shared" si="43"/>
        <v>VALIDÉ</v>
      </c>
      <c r="N119" s="292" t="s">
        <v>476</v>
      </c>
      <c r="O119" s="296" t="s">
        <v>476</v>
      </c>
      <c r="P119" s="93">
        <f t="shared" si="29"/>
        <v>0</v>
      </c>
      <c r="Q119" s="92" t="str">
        <f t="shared" si="30"/>
        <v>VAL</v>
      </c>
      <c r="R119" s="292" t="s">
        <v>476</v>
      </c>
      <c r="S119" s="92" t="str">
        <f t="shared" si="31"/>
        <v>VAL</v>
      </c>
      <c r="T119" s="82" t="str">
        <f t="shared" si="32"/>
        <v>VALIDÉ</v>
      </c>
      <c r="U119" s="292" t="s">
        <v>476</v>
      </c>
      <c r="V119" s="92" t="str">
        <f t="shared" si="33"/>
        <v>VAL</v>
      </c>
      <c r="W119" s="292" t="s">
        <v>476</v>
      </c>
      <c r="X119" s="92" t="str">
        <f t="shared" si="34"/>
        <v>VAL</v>
      </c>
      <c r="Y119" s="292" t="s">
        <v>476</v>
      </c>
      <c r="Z119" s="92" t="str">
        <f t="shared" si="35"/>
        <v>VAL</v>
      </c>
      <c r="AA119" s="82" t="str">
        <f t="shared" si="44"/>
        <v>VALIDÉ</v>
      </c>
      <c r="AB119" s="292" t="s">
        <v>476</v>
      </c>
      <c r="AC119" s="92" t="str">
        <f t="shared" si="36"/>
        <v>VAL</v>
      </c>
      <c r="AD119" s="83" t="str">
        <f t="shared" si="37"/>
        <v>VALIDÉ</v>
      </c>
      <c r="AE119" s="294">
        <v>11</v>
      </c>
      <c r="AF119" s="84">
        <v>11</v>
      </c>
      <c r="AG119" s="87">
        <f t="shared" si="38"/>
        <v>318</v>
      </c>
      <c r="AH119" s="75">
        <f>IFERROR(VLOOKUP(B119,'Notes écrit'!$A$3:$C$734,3,FALSE),"ABI")</f>
        <v>9.7780000000000005</v>
      </c>
      <c r="AI119" s="84">
        <v>9.7780000000000005</v>
      </c>
      <c r="AJ119" s="88">
        <f t="shared" si="39"/>
        <v>162</v>
      </c>
      <c r="AK119" s="136">
        <f t="shared" ref="AK119:AK129" si="46">IF(AH119="ABI","DEF",IF(AE119="DSP",AH119,AVERAGE(AE119,AH119)))</f>
        <v>10.388999999999999</v>
      </c>
    </row>
    <row r="120" spans="1:37" s="96" customFormat="1" ht="16.5" customHeight="1" thickBot="1" x14ac:dyDescent="0.3">
      <c r="A120" s="110" t="s">
        <v>216</v>
      </c>
      <c r="B120" s="267">
        <v>22008064</v>
      </c>
      <c r="C120" s="266" t="s">
        <v>272</v>
      </c>
      <c r="D120" s="266" t="s">
        <v>71</v>
      </c>
      <c r="E120" s="292">
        <f>VLOOKUP(B120,[2]END!$B$3:$G$734,6,FALSE)</f>
        <v>21</v>
      </c>
      <c r="F120" s="91">
        <f t="shared" si="24"/>
        <v>20</v>
      </c>
      <c r="G120" s="92">
        <f t="shared" si="25"/>
        <v>18</v>
      </c>
      <c r="H120" s="82">
        <f t="shared" si="26"/>
        <v>18</v>
      </c>
      <c r="I120" s="292">
        <f>VLOOKUP(B120,[2]VIT!$B$3:$F$734,5,FALSE)</f>
        <v>3.13</v>
      </c>
      <c r="J120" s="92">
        <f t="shared" si="27"/>
        <v>18</v>
      </c>
      <c r="K120" s="292">
        <f>VLOOKUP(B120,[2]VIT!$B$3:$G$734,6,FALSE)</f>
        <v>6.57</v>
      </c>
      <c r="L120" s="92">
        <f t="shared" si="28"/>
        <v>13</v>
      </c>
      <c r="M120" s="82">
        <f t="shared" si="43"/>
        <v>15.5</v>
      </c>
      <c r="N120" s="258">
        <f>VLOOKUP(B120,[2]DVC!$B$3:$G$734,6,FALSE)</f>
        <v>54</v>
      </c>
      <c r="O120" s="297">
        <f>VLOOKUP(B120,'[2]Taille-Poids'!$B$3:$G$734,6,FALSE)</f>
        <v>63</v>
      </c>
      <c r="P120" s="93">
        <f t="shared" si="29"/>
        <v>0.8571428571428571</v>
      </c>
      <c r="Q120" s="92">
        <f t="shared" si="30"/>
        <v>4.5</v>
      </c>
      <c r="R120" s="258">
        <f>VLOOKUP(B120,[2]DV!$B$3:$H$735,7,FALSE)</f>
        <v>42.8</v>
      </c>
      <c r="S120" s="92">
        <f t="shared" si="31"/>
        <v>3.5</v>
      </c>
      <c r="T120" s="82">
        <f t="shared" si="32"/>
        <v>8</v>
      </c>
      <c r="U120" s="259">
        <f>VLOOKUP(B120,[2]COORD!$B$3:$I$734,8,FALSE)</f>
        <v>26.35</v>
      </c>
      <c r="V120" s="92">
        <f t="shared" si="33"/>
        <v>4.75</v>
      </c>
      <c r="W120" s="292">
        <f>VLOOKUP(B120,[2]SOUP!$B$3:$F$734,5,FALSE)</f>
        <v>-14</v>
      </c>
      <c r="X120" s="92">
        <f t="shared" si="34"/>
        <v>0.25</v>
      </c>
      <c r="Y120" s="292">
        <f>VLOOKUP(B120,[2]EQU!$B$3:$F$734,5,FALSE)</f>
        <v>10</v>
      </c>
      <c r="Z120" s="92">
        <f t="shared" si="35"/>
        <v>0</v>
      </c>
      <c r="AA120" s="82">
        <f t="shared" si="44"/>
        <v>5</v>
      </c>
      <c r="AB120" s="260">
        <f>VLOOKUP(B120,[2]Natation!$A$2:$E$610,5,FALSE)</f>
        <v>53.18</v>
      </c>
      <c r="AC120" s="92">
        <f t="shared" si="36"/>
        <v>4</v>
      </c>
      <c r="AD120" s="83">
        <f t="shared" si="37"/>
        <v>4</v>
      </c>
      <c r="AE120" s="294">
        <f>IF(AND(H120="DSP",M120="DSP",T120="DSP",AA120="DSP",AD120="DSP"),"DSP",IF(AND(H120="DSP",M120="DSP",T120="DSP",AA120="DSP"),AD120,IF(AND(H120="DSP",M120="DSP",T120="DSP",AD120="DSP"),AA120,IF(AND(H120="DSP",M120="DSP",AA120="DSP",AD120="DSP"),T120,IF(AND(H120="DSP",T120="DSP",AA120="DSP",AD120="DSP"),M120,IF(AND(M120="DSP",T120="DSP",AA120="DSP",AD120="DSP"),H120,IF(AND(T120="DSP",AA120="DSP",AD120="DSP"),(H120+M120)/2,IF(AND(M120="DSP",AA120="DSP",AD120="DSP"),(H120+T120)/2,IF(AND(H120="DSP",AA120="DSP",AD120="DSP"),(M120+T120)/2,IF(AND(M120="DSP",T120="DSP",AD120="DSP"),(H120+AA120)/2,IF(AND(H120="DSP",T120="DSP",AD120="DSP"),(M120+AA120)/2,IF(AND(H120="DSP",M120="DSP",AD120="DSP"),(T120+AA120)/2,IF(AND(M120="DSP",T120="DSP",AA120="DSP"),(H120+AD120)/2,IF(AND(H120="DSP",T120="DSP",AA120="DSP"),(M120+AD120)/2,IF(AND(H120="DSP",M120="DSP",AA120="DSP"),(T120+AD120)/2,IF(AND(H120="DSP",M120="DSP",T120="DSP"),(AA120+AD120)/2,IF(AND(H120="DSP",M120="DSP"),(T120+AA120+AD120)/3,IF(AND(H120="DSP",T120="DSP"),(M120+AA120+AD120)/3,IF(AND(M120="DSP",T120="DSP"),(H120+AA120+AD120)/3,IF(AND(H120="DSP",AA120="DSP"),(M120+T120+AD120)/3,IF(AND(M120="DSP",AA120="DSP"),(H120+T120+AD120)/3,IF(AND(T120="DSP",AA120="DSP"),(H120+M120+AD120)/3,IF(AND(H120="DSP",AD120="DSP"),(M120+T120+AA120)/3,IF(AND(M120="DSP",AD120="DSP"),(H120+T120+AA120)/3,IF(AND(T120="DSP",AD120="DSP"),(H120+M120+AA120)/3,IF(AND(AA120="DSP",AD120="DSP"),(H120+M120+T120)/3,IF(H120="DSP",(M120+T120+AA120+AD120)/4,IF(M120="DSP",(H120+T120+AA120+AD120)/4,IF(T120="DSP",(H120+M120+AA120+AD120)/4,IF(AA120="DSP",(H120+M120+T120+AD120)/4,IF(AD120="DSP",(H120+M120+T120+AA120)/4,SUM(H120+M120+T120+AA120+AD120)/5)))))))))))))))))))))))))))))))</f>
        <v>10.1</v>
      </c>
      <c r="AF120" s="84">
        <v>10.1</v>
      </c>
      <c r="AG120" s="87">
        <f t="shared" si="38"/>
        <v>419</v>
      </c>
      <c r="AH120" s="75">
        <f>IFERROR(VLOOKUP(B120,'Notes écrit'!$A$3:$C$734,3,FALSE),"ABI")</f>
        <v>11.111000000000001</v>
      </c>
      <c r="AI120" s="84">
        <v>11.111000000000001</v>
      </c>
      <c r="AJ120" s="88">
        <f t="shared" si="39"/>
        <v>62</v>
      </c>
      <c r="AK120" s="136">
        <f t="shared" si="46"/>
        <v>10.605499999999999</v>
      </c>
    </row>
    <row r="121" spans="1:37" s="96" customFormat="1" ht="16.5" customHeight="1" thickBot="1" x14ac:dyDescent="0.3">
      <c r="A121" s="110" t="s">
        <v>216</v>
      </c>
      <c r="B121" s="267">
        <v>22008074</v>
      </c>
      <c r="C121" s="266" t="s">
        <v>399</v>
      </c>
      <c r="D121" s="266" t="s">
        <v>400</v>
      </c>
      <c r="E121" s="292" t="s">
        <v>476</v>
      </c>
      <c r="F121" s="91" t="str">
        <f t="shared" si="24"/>
        <v>VAL</v>
      </c>
      <c r="G121" s="92" t="str">
        <f t="shared" si="25"/>
        <v>VAL</v>
      </c>
      <c r="H121" s="82" t="str">
        <f t="shared" si="26"/>
        <v>VALIDÉ</v>
      </c>
      <c r="I121" s="292" t="s">
        <v>476</v>
      </c>
      <c r="J121" s="92" t="str">
        <f t="shared" si="27"/>
        <v>VAL</v>
      </c>
      <c r="K121" s="292" t="s">
        <v>476</v>
      </c>
      <c r="L121" s="92" t="str">
        <f t="shared" si="28"/>
        <v>VAL</v>
      </c>
      <c r="M121" s="82" t="str">
        <f t="shared" si="43"/>
        <v>VALIDÉ</v>
      </c>
      <c r="N121" s="292" t="s">
        <v>476</v>
      </c>
      <c r="O121" s="296" t="s">
        <v>476</v>
      </c>
      <c r="P121" s="93">
        <f t="shared" si="29"/>
        <v>0</v>
      </c>
      <c r="Q121" s="92" t="str">
        <f t="shared" si="30"/>
        <v>VAL</v>
      </c>
      <c r="R121" s="292" t="s">
        <v>476</v>
      </c>
      <c r="S121" s="92" t="str">
        <f t="shared" si="31"/>
        <v>VAL</v>
      </c>
      <c r="T121" s="82" t="str">
        <f t="shared" si="32"/>
        <v>VALIDÉ</v>
      </c>
      <c r="U121" s="292" t="s">
        <v>476</v>
      </c>
      <c r="V121" s="92" t="str">
        <f t="shared" si="33"/>
        <v>VAL</v>
      </c>
      <c r="W121" s="292" t="s">
        <v>476</v>
      </c>
      <c r="X121" s="92" t="str">
        <f t="shared" si="34"/>
        <v>VAL</v>
      </c>
      <c r="Y121" s="292" t="s">
        <v>476</v>
      </c>
      <c r="Z121" s="92" t="str">
        <f t="shared" si="35"/>
        <v>VAL</v>
      </c>
      <c r="AA121" s="82" t="str">
        <f t="shared" si="44"/>
        <v>VALIDÉ</v>
      </c>
      <c r="AB121" s="292" t="s">
        <v>476</v>
      </c>
      <c r="AC121" s="92" t="str">
        <f t="shared" si="36"/>
        <v>VAL</v>
      </c>
      <c r="AD121" s="83" t="str">
        <f t="shared" si="37"/>
        <v>VALIDÉ</v>
      </c>
      <c r="AE121" s="294">
        <v>10.45</v>
      </c>
      <c r="AF121" s="84">
        <v>10.45</v>
      </c>
      <c r="AG121" s="87">
        <f t="shared" si="38"/>
        <v>386</v>
      </c>
      <c r="AH121" s="75">
        <f>IFERROR(VLOOKUP(B121,'Notes écrit'!$A$3:$C$734,3,FALSE),"ABI")</f>
        <v>6.6669999999999998</v>
      </c>
      <c r="AI121" s="84">
        <v>6.6669999999999998</v>
      </c>
      <c r="AJ121" s="88">
        <f t="shared" si="39"/>
        <v>483</v>
      </c>
      <c r="AK121" s="136">
        <f t="shared" si="46"/>
        <v>8.5584999999999987</v>
      </c>
    </row>
    <row r="122" spans="1:37" s="96" customFormat="1" ht="16.5" customHeight="1" thickBot="1" x14ac:dyDescent="0.3">
      <c r="A122" s="110" t="s">
        <v>216</v>
      </c>
      <c r="B122" s="267">
        <v>22008633</v>
      </c>
      <c r="C122" s="266" t="s">
        <v>280</v>
      </c>
      <c r="D122" s="266" t="s">
        <v>663</v>
      </c>
      <c r="E122" s="292">
        <f>VLOOKUP(B122,[2]END!$B$3:$G$734,6,FALSE)</f>
        <v>11</v>
      </c>
      <c r="F122" s="91">
        <f t="shared" si="24"/>
        <v>15</v>
      </c>
      <c r="G122" s="92">
        <f t="shared" si="25"/>
        <v>8</v>
      </c>
      <c r="H122" s="82">
        <f t="shared" si="26"/>
        <v>8</v>
      </c>
      <c r="I122" s="292">
        <f>VLOOKUP(B122,[2]VIT!$B$3:$F$734,5,FALSE)</f>
        <v>3.36</v>
      </c>
      <c r="J122" s="92">
        <f t="shared" si="27"/>
        <v>14</v>
      </c>
      <c r="K122" s="292">
        <f>VLOOKUP(B122,[2]VIT!$B$3:$G$734,6,FALSE)</f>
        <v>7.26</v>
      </c>
      <c r="L122" s="92">
        <f t="shared" si="28"/>
        <v>8</v>
      </c>
      <c r="M122" s="82">
        <f t="shared" si="43"/>
        <v>11</v>
      </c>
      <c r="N122" s="258">
        <f>VLOOKUP(B122,[2]DVC!$B$3:$G$734,6,FALSE)</f>
        <v>46</v>
      </c>
      <c r="O122" s="297">
        <f>VLOOKUP(B122,'[2]Taille-Poids'!$B$3:$G$734,6,FALSE)</f>
        <v>64</v>
      </c>
      <c r="P122" s="93">
        <f t="shared" si="29"/>
        <v>0.71875</v>
      </c>
      <c r="Q122" s="92">
        <f t="shared" si="30"/>
        <v>4</v>
      </c>
      <c r="R122" s="258">
        <f>VLOOKUP(B122,[2]DV!$B$3:$H$735,7,FALSE)</f>
        <v>33.4</v>
      </c>
      <c r="S122" s="92">
        <f t="shared" si="31"/>
        <v>1.5</v>
      </c>
      <c r="T122" s="82">
        <f t="shared" si="32"/>
        <v>5.5</v>
      </c>
      <c r="U122" s="259">
        <f>VLOOKUP(B122,[2]COORD!$B$3:$I$734,8,FALSE)</f>
        <v>23.85</v>
      </c>
      <c r="V122" s="92">
        <f t="shared" si="33"/>
        <v>6</v>
      </c>
      <c r="W122" s="292">
        <f>VLOOKUP(B122,[2]SOUP!$B$3:$F$734,5,FALSE)</f>
        <v>1</v>
      </c>
      <c r="X122" s="92">
        <f t="shared" si="34"/>
        <v>2.75</v>
      </c>
      <c r="Y122" s="292">
        <f>VLOOKUP(B122,[2]EQU!$B$3:$F$734,5,FALSE)</f>
        <v>9</v>
      </c>
      <c r="Z122" s="92">
        <f t="shared" si="35"/>
        <v>0.5</v>
      </c>
      <c r="AA122" s="82">
        <f t="shared" si="44"/>
        <v>9.25</v>
      </c>
      <c r="AB122" s="260">
        <f>VLOOKUP(B122,[2]Natation!$A$2:$E$610,5,FALSE)</f>
        <v>48.52</v>
      </c>
      <c r="AC122" s="92">
        <f t="shared" si="36"/>
        <v>6</v>
      </c>
      <c r="AD122" s="83">
        <f t="shared" si="37"/>
        <v>6</v>
      </c>
      <c r="AE122" s="294">
        <f>IF(AND(H122="DSP",M122="DSP",T122="DSP",AA122="DSP",AD122="DSP"),"DSP",IF(AND(H122="DSP",M122="DSP",T122="DSP",AA122="DSP"),AD122,IF(AND(H122="DSP",M122="DSP",T122="DSP",AD122="DSP"),AA122,IF(AND(H122="DSP",M122="DSP",AA122="DSP",AD122="DSP"),T122,IF(AND(H122="DSP",T122="DSP",AA122="DSP",AD122="DSP"),M122,IF(AND(M122="DSP",T122="DSP",AA122="DSP",AD122="DSP"),H122,IF(AND(T122="DSP",AA122="DSP",AD122="DSP"),(H122+M122)/2,IF(AND(M122="DSP",AA122="DSP",AD122="DSP"),(H122+T122)/2,IF(AND(H122="DSP",AA122="DSP",AD122="DSP"),(M122+T122)/2,IF(AND(M122="DSP",T122="DSP",AD122="DSP"),(H122+AA122)/2,IF(AND(H122="DSP",T122="DSP",AD122="DSP"),(M122+AA122)/2,IF(AND(H122="DSP",M122="DSP",AD122="DSP"),(T122+AA122)/2,IF(AND(M122="DSP",T122="DSP",AA122="DSP"),(H122+AD122)/2,IF(AND(H122="DSP",T122="DSP",AA122="DSP"),(M122+AD122)/2,IF(AND(H122="DSP",M122="DSP",AA122="DSP"),(T122+AD122)/2,IF(AND(H122="DSP",M122="DSP",T122="DSP"),(AA122+AD122)/2,IF(AND(H122="DSP",M122="DSP"),(T122+AA122+AD122)/3,IF(AND(H122="DSP",T122="DSP"),(M122+AA122+AD122)/3,IF(AND(M122="DSP",T122="DSP"),(H122+AA122+AD122)/3,IF(AND(H122="DSP",AA122="DSP"),(M122+T122+AD122)/3,IF(AND(M122="DSP",AA122="DSP"),(H122+T122+AD122)/3,IF(AND(T122="DSP",AA122="DSP"),(H122+M122+AD122)/3,IF(AND(H122="DSP",AD122="DSP"),(M122+T122+AA122)/3,IF(AND(M122="DSP",AD122="DSP"),(H122+T122+AA122)/3,IF(AND(T122="DSP",AD122="DSP"),(H122+M122+AA122)/3,IF(AND(AA122="DSP",AD122="DSP"),(H122+M122+T122)/3,IF(H122="DSP",(M122+T122+AA122+AD122)/4,IF(M122="DSP",(H122+T122+AA122+AD122)/4,IF(T122="DSP",(H122+M122+AA122+AD122)/4,IF(AA122="DSP",(H122+M122+T122+AD122)/4,IF(AD122="DSP",(H122+M122+T122+AA122)/4,SUM(H122+M122+T122+AA122+AD122)/5)))))))))))))))))))))))))))))))</f>
        <v>7.95</v>
      </c>
      <c r="AF122" s="84">
        <v>7.95</v>
      </c>
      <c r="AG122" s="87">
        <f t="shared" si="38"/>
        <v>561</v>
      </c>
      <c r="AH122" s="75">
        <f>IFERROR(VLOOKUP(B122,'Notes écrit'!$A$3:$C$734,3,FALSE),"ABI")</f>
        <v>7.556</v>
      </c>
      <c r="AI122" s="84">
        <v>7.556</v>
      </c>
      <c r="AJ122" s="88">
        <f t="shared" si="39"/>
        <v>384</v>
      </c>
      <c r="AK122" s="136">
        <f t="shared" si="46"/>
        <v>7.7530000000000001</v>
      </c>
    </row>
    <row r="123" spans="1:37" s="96" customFormat="1" ht="16.5" customHeight="1" thickBot="1" x14ac:dyDescent="0.3">
      <c r="A123" s="110" t="s">
        <v>216</v>
      </c>
      <c r="B123" s="267">
        <v>22008677</v>
      </c>
      <c r="C123" s="266" t="s">
        <v>455</v>
      </c>
      <c r="D123" s="266" t="s">
        <v>456</v>
      </c>
      <c r="E123" s="292">
        <f>VLOOKUP(B123,[2]END!$B$3:$G$734,6,FALSE)</f>
        <v>14</v>
      </c>
      <c r="F123" s="91">
        <f t="shared" si="24"/>
        <v>16.5</v>
      </c>
      <c r="G123" s="92">
        <f t="shared" si="25"/>
        <v>11</v>
      </c>
      <c r="H123" s="82">
        <f t="shared" si="26"/>
        <v>11</v>
      </c>
      <c r="I123" s="292" t="str">
        <f>VLOOKUP(B123,[2]VIT!$B$3:$F$734,5,FALSE)</f>
        <v>ABI</v>
      </c>
      <c r="J123" s="92">
        <f t="shared" si="27"/>
        <v>0</v>
      </c>
      <c r="K123" s="292" t="str">
        <f>VLOOKUP(B123,[2]VIT!$B$3:$G$734,6,FALSE)</f>
        <v>ABI</v>
      </c>
      <c r="L123" s="92">
        <f t="shared" si="28"/>
        <v>0</v>
      </c>
      <c r="M123" s="82">
        <f t="shared" si="43"/>
        <v>0</v>
      </c>
      <c r="N123" s="258">
        <f>VLOOKUP(B123,[2]DVC!$B$3:$G$734,6,FALSE)</f>
        <v>58</v>
      </c>
      <c r="O123" s="297">
        <f>VLOOKUP(B123,'[2]Taille-Poids'!$B$3:$G$734,6,FALSE)</f>
        <v>65</v>
      </c>
      <c r="P123" s="93">
        <f t="shared" si="29"/>
        <v>0.89230769230769236</v>
      </c>
      <c r="Q123" s="92">
        <f t="shared" si="30"/>
        <v>4.5</v>
      </c>
      <c r="R123" s="258">
        <f>VLOOKUP(B123,[2]DV!$B$3:$H$735,7,FALSE)</f>
        <v>39.5</v>
      </c>
      <c r="S123" s="92">
        <f t="shared" si="31"/>
        <v>3</v>
      </c>
      <c r="T123" s="82">
        <f t="shared" si="32"/>
        <v>7.5</v>
      </c>
      <c r="U123" s="259" t="str">
        <f>VLOOKUP(B123,[2]COORD!$B$3:$I$734,8,FALSE)</f>
        <v>ABI</v>
      </c>
      <c r="V123" s="92">
        <f t="shared" si="33"/>
        <v>0</v>
      </c>
      <c r="W123" s="292" t="str">
        <f>VLOOKUP(B123,[2]SOUP!$B$3:$F$734,5,FALSE)</f>
        <v>ABI</v>
      </c>
      <c r="X123" s="92">
        <f t="shared" si="34"/>
        <v>0</v>
      </c>
      <c r="Y123" s="292" t="str">
        <f>VLOOKUP(B123,[2]EQU!$B$3:$F$734,5,FALSE)</f>
        <v>ABI</v>
      </c>
      <c r="Z123" s="92">
        <f t="shared" si="35"/>
        <v>0</v>
      </c>
      <c r="AA123" s="82">
        <f t="shared" si="44"/>
        <v>0</v>
      </c>
      <c r="AB123" s="260">
        <f>VLOOKUP(B123,[2]Natation!$A$2:$E$610,5,FALSE)</f>
        <v>39.31</v>
      </c>
      <c r="AC123" s="92">
        <f t="shared" si="36"/>
        <v>11</v>
      </c>
      <c r="AD123" s="83">
        <f t="shared" si="37"/>
        <v>11</v>
      </c>
      <c r="AE123" s="294">
        <f>IF(AND(H123="DSP",M123="DSP",T123="DSP",AA123="DSP",AD123="DSP"),"DSP",IF(AND(H123="DSP",M123="DSP",T123="DSP",AA123="DSP"),AD123,IF(AND(H123="DSP",M123="DSP",T123="DSP",AD123="DSP"),AA123,IF(AND(H123="DSP",M123="DSP",AA123="DSP",AD123="DSP"),T123,IF(AND(H123="DSP",T123="DSP",AA123="DSP",AD123="DSP"),M123,IF(AND(M123="DSP",T123="DSP",AA123="DSP",AD123="DSP"),H123,IF(AND(T123="DSP",AA123="DSP",AD123="DSP"),(H123+M123)/2,IF(AND(M123="DSP",AA123="DSP",AD123="DSP"),(H123+T123)/2,IF(AND(H123="DSP",AA123="DSP",AD123="DSP"),(M123+T123)/2,IF(AND(M123="DSP",T123="DSP",AD123="DSP"),(H123+AA123)/2,IF(AND(H123="DSP",T123="DSP",AD123="DSP"),(M123+AA123)/2,IF(AND(H123="DSP",M123="DSP",AD123="DSP"),(T123+AA123)/2,IF(AND(M123="DSP",T123="DSP",AA123="DSP"),(H123+AD123)/2,IF(AND(H123="DSP",T123="DSP",AA123="DSP"),(M123+AD123)/2,IF(AND(H123="DSP",M123="DSP",AA123="DSP"),(T123+AD123)/2,IF(AND(H123="DSP",M123="DSP",T123="DSP"),(AA123+AD123)/2,IF(AND(H123="DSP",M123="DSP"),(T123+AA123+AD123)/3,IF(AND(H123="DSP",T123="DSP"),(M123+AA123+AD123)/3,IF(AND(M123="DSP",T123="DSP"),(H123+AA123+AD123)/3,IF(AND(H123="DSP",AA123="DSP"),(M123+T123+AD123)/3,IF(AND(M123="DSP",AA123="DSP"),(H123+T123+AD123)/3,IF(AND(T123="DSP",AA123="DSP"),(H123+M123+AD123)/3,IF(AND(H123="DSP",AD123="DSP"),(M123+T123+AA123)/3,IF(AND(M123="DSP",AD123="DSP"),(H123+T123+AA123)/3,IF(AND(T123="DSP",AD123="DSP"),(H123+M123+AA123)/3,IF(AND(AA123="DSP",AD123="DSP"),(H123+M123+T123)/3,IF(H123="DSP",(M123+T123+AA123+AD123)/4,IF(M123="DSP",(H123+T123+AA123+AD123)/4,IF(T123="DSP",(H123+M123+AA123+AD123)/4,IF(AA123="DSP",(H123+M123+T123+AD123)/4,IF(AD123="DSP",(H123+M123+T123+AA123)/4,SUM(H123+M123+T123+AA123+AD123)/5)))))))))))))))))))))))))))))))</f>
        <v>5.9</v>
      </c>
      <c r="AF123" s="84">
        <v>5.9</v>
      </c>
      <c r="AG123" s="87">
        <f t="shared" si="38"/>
        <v>609</v>
      </c>
      <c r="AH123" s="75">
        <f>IFERROR(VLOOKUP(B123,'Notes écrit'!$A$3:$C$734,3,FALSE),"ABI")</f>
        <v>7.1109999999999998</v>
      </c>
      <c r="AI123" s="84">
        <v>7.1109999999999998</v>
      </c>
      <c r="AJ123" s="88">
        <f t="shared" si="39"/>
        <v>430</v>
      </c>
      <c r="AK123" s="136">
        <f t="shared" si="46"/>
        <v>6.5054999999999996</v>
      </c>
    </row>
    <row r="124" spans="1:37" s="96" customFormat="1" ht="16.5" customHeight="1" thickBot="1" x14ac:dyDescent="0.3">
      <c r="A124" s="110" t="s">
        <v>53</v>
      </c>
      <c r="B124" s="287">
        <v>22008701</v>
      </c>
      <c r="C124" s="266" t="s">
        <v>226</v>
      </c>
      <c r="D124" s="266" t="s">
        <v>227</v>
      </c>
      <c r="E124" s="292" t="s">
        <v>476</v>
      </c>
      <c r="F124" s="91" t="str">
        <f t="shared" si="24"/>
        <v>VAL</v>
      </c>
      <c r="G124" s="92" t="str">
        <f t="shared" si="25"/>
        <v>VAL</v>
      </c>
      <c r="H124" s="82" t="str">
        <f t="shared" si="26"/>
        <v>VALIDÉ</v>
      </c>
      <c r="I124" s="292" t="s">
        <v>476</v>
      </c>
      <c r="J124" s="92" t="str">
        <f t="shared" si="27"/>
        <v>VAL</v>
      </c>
      <c r="K124" s="292" t="s">
        <v>476</v>
      </c>
      <c r="L124" s="92" t="str">
        <f t="shared" si="28"/>
        <v>VAL</v>
      </c>
      <c r="M124" s="82" t="str">
        <f t="shared" si="43"/>
        <v>VALIDÉ</v>
      </c>
      <c r="N124" s="292" t="s">
        <v>476</v>
      </c>
      <c r="O124" s="296" t="s">
        <v>476</v>
      </c>
      <c r="P124" s="93">
        <f t="shared" si="29"/>
        <v>0</v>
      </c>
      <c r="Q124" s="92" t="str">
        <f t="shared" si="30"/>
        <v>VAL</v>
      </c>
      <c r="R124" s="292" t="s">
        <v>476</v>
      </c>
      <c r="S124" s="92" t="str">
        <f t="shared" si="31"/>
        <v>VAL</v>
      </c>
      <c r="T124" s="82" t="str">
        <f t="shared" si="32"/>
        <v>VALIDÉ</v>
      </c>
      <c r="U124" s="292" t="s">
        <v>476</v>
      </c>
      <c r="V124" s="92" t="str">
        <f t="shared" si="33"/>
        <v>VAL</v>
      </c>
      <c r="W124" s="292" t="s">
        <v>476</v>
      </c>
      <c r="X124" s="92" t="str">
        <f t="shared" si="34"/>
        <v>VAL</v>
      </c>
      <c r="Y124" s="292" t="s">
        <v>476</v>
      </c>
      <c r="Z124" s="92" t="str">
        <f t="shared" si="35"/>
        <v>VAL</v>
      </c>
      <c r="AA124" s="82" t="str">
        <f t="shared" si="44"/>
        <v>VALIDÉ</v>
      </c>
      <c r="AB124" s="292" t="s">
        <v>476</v>
      </c>
      <c r="AC124" s="92" t="str">
        <f t="shared" si="36"/>
        <v>VAL</v>
      </c>
      <c r="AD124" s="83" t="str">
        <f t="shared" si="37"/>
        <v>VALIDÉ</v>
      </c>
      <c r="AE124" s="294">
        <v>12.95</v>
      </c>
      <c r="AF124" s="84">
        <v>12.95</v>
      </c>
      <c r="AG124" s="87">
        <f t="shared" si="38"/>
        <v>83</v>
      </c>
      <c r="AH124" s="75">
        <f>IFERROR(VLOOKUP(B124,'Notes écrit'!$A$3:$C$734,3,FALSE),"ABI")</f>
        <v>4.8890000000000002</v>
      </c>
      <c r="AI124" s="84">
        <v>4.8890000000000002</v>
      </c>
      <c r="AJ124" s="88">
        <f t="shared" si="39"/>
        <v>587</v>
      </c>
      <c r="AK124" s="136">
        <f t="shared" si="46"/>
        <v>8.9194999999999993</v>
      </c>
    </row>
    <row r="125" spans="1:37" s="96" customFormat="1" ht="16.5" customHeight="1" thickBot="1" x14ac:dyDescent="0.3">
      <c r="A125" s="110" t="s">
        <v>216</v>
      </c>
      <c r="B125" s="287">
        <v>22008798</v>
      </c>
      <c r="C125" s="286" t="s">
        <v>526</v>
      </c>
      <c r="D125" s="286" t="s">
        <v>527</v>
      </c>
      <c r="E125" s="292">
        <f>VLOOKUP(B125,[2]END!$B$3:$G$734,6,FALSE)</f>
        <v>16</v>
      </c>
      <c r="F125" s="91">
        <f t="shared" si="24"/>
        <v>17.5</v>
      </c>
      <c r="G125" s="92">
        <f t="shared" si="25"/>
        <v>13</v>
      </c>
      <c r="H125" s="82">
        <f t="shared" si="26"/>
        <v>13</v>
      </c>
      <c r="I125" s="292">
        <f>VLOOKUP(B125,[2]VIT!$B$3:$F$734,5,FALSE)</f>
        <v>3.33</v>
      </c>
      <c r="J125" s="92">
        <f t="shared" si="27"/>
        <v>15</v>
      </c>
      <c r="K125" s="292">
        <f>VLOOKUP(B125,[2]VIT!$B$3:$G$734,6,FALSE)</f>
        <v>7.14</v>
      </c>
      <c r="L125" s="92">
        <f t="shared" si="28"/>
        <v>9</v>
      </c>
      <c r="M125" s="82">
        <f t="shared" si="43"/>
        <v>12</v>
      </c>
      <c r="N125" s="258">
        <f>VLOOKUP(B125,[2]DVC!$B$3:$G$734,6,FALSE)</f>
        <v>64</v>
      </c>
      <c r="O125" s="297">
        <f>VLOOKUP(B125,'[2]Taille-Poids'!$B$3:$G$734,6,FALSE)</f>
        <v>61</v>
      </c>
      <c r="P125" s="93">
        <f t="shared" si="29"/>
        <v>1.0491803278688525</v>
      </c>
      <c r="Q125" s="92">
        <f t="shared" si="30"/>
        <v>5.5</v>
      </c>
      <c r="R125" s="258">
        <f>VLOOKUP(B125,[2]DV!$B$3:$H$735,7,FALSE)</f>
        <v>42</v>
      </c>
      <c r="S125" s="92">
        <f t="shared" si="31"/>
        <v>3.5</v>
      </c>
      <c r="T125" s="82">
        <f t="shared" si="32"/>
        <v>9</v>
      </c>
      <c r="U125" s="259">
        <f>VLOOKUP(B125,[2]COORD!$B$3:$I$734,8,FALSE)</f>
        <v>26.2</v>
      </c>
      <c r="V125" s="92">
        <f t="shared" si="33"/>
        <v>4.75</v>
      </c>
      <c r="W125" s="292">
        <f>VLOOKUP(B125,[2]SOUP!$B$3:$F$734,5,FALSE)</f>
        <v>0</v>
      </c>
      <c r="X125" s="92">
        <f t="shared" si="34"/>
        <v>2.5</v>
      </c>
      <c r="Y125" s="292">
        <f>VLOOKUP(B125,[2]EQU!$B$3:$F$734,5,FALSE)</f>
        <v>0</v>
      </c>
      <c r="Z125" s="92">
        <f t="shared" si="35"/>
        <v>5</v>
      </c>
      <c r="AA125" s="82">
        <f t="shared" si="44"/>
        <v>12.25</v>
      </c>
      <c r="AB125" s="260">
        <f>VLOOKUP(B125,[2]Natation!$A$2:$E$610,5,FALSE)</f>
        <v>37.71</v>
      </c>
      <c r="AC125" s="92">
        <f t="shared" si="36"/>
        <v>12</v>
      </c>
      <c r="AD125" s="83">
        <f t="shared" si="37"/>
        <v>12</v>
      </c>
      <c r="AE125" s="294">
        <f>IF(AND(H125="DSP",M125="DSP",T125="DSP",AA125="DSP",AD125="DSP"),"DSP",IF(AND(H125="DSP",M125="DSP",T125="DSP",AA125="DSP"),AD125,IF(AND(H125="DSP",M125="DSP",T125="DSP",AD125="DSP"),AA125,IF(AND(H125="DSP",M125="DSP",AA125="DSP",AD125="DSP"),T125,IF(AND(H125="DSP",T125="DSP",AA125="DSP",AD125="DSP"),M125,IF(AND(M125="DSP",T125="DSP",AA125="DSP",AD125="DSP"),H125,IF(AND(T125="DSP",AA125="DSP",AD125="DSP"),(H125+M125)/2,IF(AND(M125="DSP",AA125="DSP",AD125="DSP"),(H125+T125)/2,IF(AND(H125="DSP",AA125="DSP",AD125="DSP"),(M125+T125)/2,IF(AND(M125="DSP",T125="DSP",AD125="DSP"),(H125+AA125)/2,IF(AND(H125="DSP",T125="DSP",AD125="DSP"),(M125+AA125)/2,IF(AND(H125="DSP",M125="DSP",AD125="DSP"),(T125+AA125)/2,IF(AND(M125="DSP",T125="DSP",AA125="DSP"),(H125+AD125)/2,IF(AND(H125="DSP",T125="DSP",AA125="DSP"),(M125+AD125)/2,IF(AND(H125="DSP",M125="DSP",AA125="DSP"),(T125+AD125)/2,IF(AND(H125="DSP",M125="DSP",T125="DSP"),(AA125+AD125)/2,IF(AND(H125="DSP",M125="DSP"),(T125+AA125+AD125)/3,IF(AND(H125="DSP",T125="DSP"),(M125+AA125+AD125)/3,IF(AND(M125="DSP",T125="DSP"),(H125+AA125+AD125)/3,IF(AND(H125="DSP",AA125="DSP"),(M125+T125+AD125)/3,IF(AND(M125="DSP",AA125="DSP"),(H125+T125+AD125)/3,IF(AND(T125="DSP",AA125="DSP"),(H125+M125+AD125)/3,IF(AND(H125="DSP",AD125="DSP"),(M125+T125+AA125)/3,IF(AND(M125="DSP",AD125="DSP"),(H125+T125+AA125)/3,IF(AND(T125="DSP",AD125="DSP"),(H125+M125+AA125)/3,IF(AND(AA125="DSP",AD125="DSP"),(H125+M125+T125)/3,IF(H125="DSP",(M125+T125+AA125+AD125)/4,IF(M125="DSP",(H125+T125+AA125+AD125)/4,IF(T125="DSP",(H125+M125+AA125+AD125)/4,IF(AA125="DSP",(H125+M125+T125+AD125)/4,IF(AD125="DSP",(H125+M125+T125+AA125)/4,SUM(H125+M125+T125+AA125+AD125)/5)))))))))))))))))))))))))))))))</f>
        <v>11.65</v>
      </c>
      <c r="AF125" s="84">
        <v>11.65</v>
      </c>
      <c r="AG125" s="87">
        <f t="shared" si="38"/>
        <v>239</v>
      </c>
      <c r="AH125" s="75">
        <f>IFERROR(VLOOKUP(B125,'Notes écrit'!$A$3:$C$734,3,FALSE),"ABI")</f>
        <v>12</v>
      </c>
      <c r="AI125" s="84">
        <v>12</v>
      </c>
      <c r="AJ125" s="88">
        <f t="shared" si="39"/>
        <v>31</v>
      </c>
      <c r="AK125" s="136">
        <f t="shared" si="46"/>
        <v>11.824999999999999</v>
      </c>
    </row>
    <row r="126" spans="1:37" s="96" customFormat="1" ht="16.5" customHeight="1" thickBot="1" x14ac:dyDescent="0.3">
      <c r="A126" s="110" t="s">
        <v>216</v>
      </c>
      <c r="B126" s="287">
        <v>22008848</v>
      </c>
      <c r="C126" s="266" t="s">
        <v>1152</v>
      </c>
      <c r="D126" s="266" t="s">
        <v>128</v>
      </c>
      <c r="E126" s="292">
        <f>VLOOKUP(B126,[2]END!$B$3:$G$734,6,FALSE)</f>
        <v>17</v>
      </c>
      <c r="F126" s="91">
        <f t="shared" si="24"/>
        <v>18</v>
      </c>
      <c r="G126" s="92">
        <f t="shared" si="25"/>
        <v>14</v>
      </c>
      <c r="H126" s="82">
        <f t="shared" si="26"/>
        <v>14</v>
      </c>
      <c r="I126" s="292">
        <f>VLOOKUP(B126,[2]VIT!$B$3:$F$734,5,FALSE)</f>
        <v>3.1</v>
      </c>
      <c r="J126" s="92">
        <f t="shared" si="27"/>
        <v>19</v>
      </c>
      <c r="K126" s="292">
        <f>VLOOKUP(B126,[2]VIT!$B$3:$G$734,6,FALSE)</f>
        <v>6.55</v>
      </c>
      <c r="L126" s="92">
        <f t="shared" si="28"/>
        <v>13</v>
      </c>
      <c r="M126" s="82">
        <f t="shared" si="43"/>
        <v>16</v>
      </c>
      <c r="N126" s="258">
        <f>VLOOKUP(B126,[2]DVC!$B$3:$G$734,6,FALSE)</f>
        <v>60</v>
      </c>
      <c r="O126" s="297">
        <f>VLOOKUP(B126,'[2]Taille-Poids'!$B$3:$G$734,6,FALSE)</f>
        <v>77</v>
      </c>
      <c r="P126" s="93">
        <f t="shared" si="29"/>
        <v>0.77922077922077926</v>
      </c>
      <c r="Q126" s="92">
        <f t="shared" si="30"/>
        <v>4</v>
      </c>
      <c r="R126" s="258">
        <f>VLOOKUP(B126,[2]DV!$B$3:$H$735,7,FALSE)</f>
        <v>49.3</v>
      </c>
      <c r="S126" s="92">
        <f t="shared" si="31"/>
        <v>5.5</v>
      </c>
      <c r="T126" s="82">
        <f t="shared" si="32"/>
        <v>9.5</v>
      </c>
      <c r="U126" s="259">
        <f>VLOOKUP(B126,[2]COORD!$B$3:$I$734,8,FALSE)</f>
        <v>24.45</v>
      </c>
      <c r="V126" s="92">
        <f t="shared" si="33"/>
        <v>5.75</v>
      </c>
      <c r="W126" s="292">
        <f>VLOOKUP(B126,[2]SOUP!$B$3:$F$734,5,FALSE)</f>
        <v>-9</v>
      </c>
      <c r="X126" s="92">
        <f t="shared" si="34"/>
        <v>1</v>
      </c>
      <c r="Y126" s="292">
        <f>VLOOKUP(B126,[2]EQU!$B$3:$F$734,5,FALSE)</f>
        <v>5</v>
      </c>
      <c r="Z126" s="92">
        <f t="shared" si="35"/>
        <v>2.5</v>
      </c>
      <c r="AA126" s="82">
        <f t="shared" si="44"/>
        <v>9.25</v>
      </c>
      <c r="AB126" s="260">
        <f>VLOOKUP(B126,[2]Natation!$A$2:$E$610,5,FALSE)</f>
        <v>37</v>
      </c>
      <c r="AC126" s="92">
        <f t="shared" si="36"/>
        <v>12</v>
      </c>
      <c r="AD126" s="83">
        <f t="shared" si="37"/>
        <v>12</v>
      </c>
      <c r="AE126" s="294">
        <f>IF(AND(H126="DSP",M126="DSP",T126="DSP",AA126="DSP",AD126="DSP"),"DSP",IF(AND(H126="DSP",M126="DSP",T126="DSP",AA126="DSP"),AD126,IF(AND(H126="DSP",M126="DSP",T126="DSP",AD126="DSP"),AA126,IF(AND(H126="DSP",M126="DSP",AA126="DSP",AD126="DSP"),T126,IF(AND(H126="DSP",T126="DSP",AA126="DSP",AD126="DSP"),M126,IF(AND(M126="DSP",T126="DSP",AA126="DSP",AD126="DSP"),H126,IF(AND(T126="DSP",AA126="DSP",AD126="DSP"),(H126+M126)/2,IF(AND(M126="DSP",AA126="DSP",AD126="DSP"),(H126+T126)/2,IF(AND(H126="DSP",AA126="DSP",AD126="DSP"),(M126+T126)/2,IF(AND(M126="DSP",T126="DSP",AD126="DSP"),(H126+AA126)/2,IF(AND(H126="DSP",T126="DSP",AD126="DSP"),(M126+AA126)/2,IF(AND(H126="DSP",M126="DSP",AD126="DSP"),(T126+AA126)/2,IF(AND(M126="DSP",T126="DSP",AA126="DSP"),(H126+AD126)/2,IF(AND(H126="DSP",T126="DSP",AA126="DSP"),(M126+AD126)/2,IF(AND(H126="DSP",M126="DSP",AA126="DSP"),(T126+AD126)/2,IF(AND(H126="DSP",M126="DSP",T126="DSP"),(AA126+AD126)/2,IF(AND(H126="DSP",M126="DSP"),(T126+AA126+AD126)/3,IF(AND(H126="DSP",T126="DSP"),(M126+AA126+AD126)/3,IF(AND(M126="DSP",T126="DSP"),(H126+AA126+AD126)/3,IF(AND(H126="DSP",AA126="DSP"),(M126+T126+AD126)/3,IF(AND(M126="DSP",AA126="DSP"),(H126+T126+AD126)/3,IF(AND(T126="DSP",AA126="DSP"),(H126+M126+AD126)/3,IF(AND(H126="DSP",AD126="DSP"),(M126+T126+AA126)/3,IF(AND(M126="DSP",AD126="DSP"),(H126+T126+AA126)/3,IF(AND(T126="DSP",AD126="DSP"),(H126+M126+AA126)/3,IF(AND(AA126="DSP",AD126="DSP"),(H126+M126+T126)/3,IF(H126="DSP",(M126+T126+AA126+AD126)/4,IF(M126="DSP",(H126+T126+AA126+AD126)/4,IF(T126="DSP",(H126+M126+AA126+AD126)/4,IF(AA126="DSP",(H126+M126+T126+AD126)/4,IF(AD126="DSP",(H126+M126+T126+AA126)/4,SUM(H126+M126+T126+AA126+AD126)/5)))))))))))))))))))))))))))))))</f>
        <v>12.15</v>
      </c>
      <c r="AF126" s="84">
        <v>12.15</v>
      </c>
      <c r="AG126" s="87">
        <f t="shared" si="38"/>
        <v>171</v>
      </c>
      <c r="AH126" s="75">
        <f>IFERROR(VLOOKUP(B126,'Notes écrit'!$A$3:$C$734,3,FALSE),"ABI")</f>
        <v>9.7780000000000005</v>
      </c>
      <c r="AI126" s="84">
        <v>9.7780000000000005</v>
      </c>
      <c r="AJ126" s="88">
        <f t="shared" si="39"/>
        <v>162</v>
      </c>
      <c r="AK126" s="136">
        <f t="shared" si="46"/>
        <v>10.964</v>
      </c>
    </row>
    <row r="127" spans="1:37" s="96" customFormat="1" ht="16.5" customHeight="1" thickBot="1" x14ac:dyDescent="0.3">
      <c r="A127" s="110" t="s">
        <v>53</v>
      </c>
      <c r="B127" s="287">
        <v>22008852</v>
      </c>
      <c r="C127" s="266" t="s">
        <v>745</v>
      </c>
      <c r="D127" s="266" t="s">
        <v>415</v>
      </c>
      <c r="E127" s="292" t="str">
        <f>VLOOKUP(B127,[2]END!$B$3:$G$734,6,FALSE)</f>
        <v>ABI</v>
      </c>
      <c r="F127" s="91" t="str">
        <f t="shared" si="24"/>
        <v>ABI</v>
      </c>
      <c r="G127" s="92">
        <f t="shared" si="25"/>
        <v>0</v>
      </c>
      <c r="H127" s="82">
        <f t="shared" si="26"/>
        <v>0</v>
      </c>
      <c r="I127" s="292" t="str">
        <f>VLOOKUP(B127,[2]VIT!$B$3:$F$734,5,FALSE)</f>
        <v>ABI</v>
      </c>
      <c r="J127" s="92">
        <f t="shared" si="27"/>
        <v>0</v>
      </c>
      <c r="K127" s="292" t="str">
        <f>VLOOKUP(B127,[2]VIT!$B$3:$G$734,6,FALSE)</f>
        <v>ABI</v>
      </c>
      <c r="L127" s="92">
        <f t="shared" si="28"/>
        <v>0</v>
      </c>
      <c r="M127" s="82">
        <f t="shared" si="43"/>
        <v>0</v>
      </c>
      <c r="N127" s="258" t="str">
        <f>VLOOKUP(B127,[2]DVC!$B$3:$G$734,6,FALSE)</f>
        <v>ABI</v>
      </c>
      <c r="O127" s="297" t="str">
        <f>VLOOKUP(B127,'[2]Taille-Poids'!$B$3:$G$734,6,FALSE)</f>
        <v>ABI</v>
      </c>
      <c r="P127" s="93" t="str">
        <f t="shared" si="29"/>
        <v>POIDS</v>
      </c>
      <c r="Q127" s="92">
        <f t="shared" si="30"/>
        <v>0</v>
      </c>
      <c r="R127" s="258" t="str">
        <f>VLOOKUP(B127,[2]DV!$B$3:$H$735,7,FALSE)</f>
        <v>ABI</v>
      </c>
      <c r="S127" s="92">
        <f t="shared" si="31"/>
        <v>0</v>
      </c>
      <c r="T127" s="82">
        <f t="shared" si="32"/>
        <v>0</v>
      </c>
      <c r="U127" s="259" t="str">
        <f>VLOOKUP(B127,[2]COORD!$B$3:$I$734,8,FALSE)</f>
        <v>ABI</v>
      </c>
      <c r="V127" s="92">
        <f t="shared" si="33"/>
        <v>0</v>
      </c>
      <c r="W127" s="292" t="str">
        <f>VLOOKUP(B127,[2]SOUP!$B$3:$F$734,5,FALSE)</f>
        <v>ABI</v>
      </c>
      <c r="X127" s="92">
        <f t="shared" si="34"/>
        <v>0</v>
      </c>
      <c r="Y127" s="292" t="str">
        <f>VLOOKUP(B127,[2]EQU!$B$3:$F$734,5,FALSE)</f>
        <v>ABI</v>
      </c>
      <c r="Z127" s="92">
        <f t="shared" si="35"/>
        <v>0</v>
      </c>
      <c r="AA127" s="82">
        <f t="shared" si="44"/>
        <v>0</v>
      </c>
      <c r="AB127" s="260" t="str">
        <f>VLOOKUP(B127,[2]Natation!$A$2:$E$610,5,FALSE)</f>
        <v>ABI</v>
      </c>
      <c r="AC127" s="92">
        <f t="shared" si="36"/>
        <v>0</v>
      </c>
      <c r="AD127" s="83">
        <f t="shared" si="37"/>
        <v>0</v>
      </c>
      <c r="AE127" s="294">
        <f>IF(AND(H127="DSP",M127="DSP",T127="DSP",AA127="DSP",AD127="DSP"),"DSP",IF(AND(H127="DSP",M127="DSP",T127="DSP",AA127="DSP"),AD127,IF(AND(H127="DSP",M127="DSP",T127="DSP",AD127="DSP"),AA127,IF(AND(H127="DSP",M127="DSP",AA127="DSP",AD127="DSP"),T127,IF(AND(H127="DSP",T127="DSP",AA127="DSP",AD127="DSP"),M127,IF(AND(M127="DSP",T127="DSP",AA127="DSP",AD127="DSP"),H127,IF(AND(T127="DSP",AA127="DSP",AD127="DSP"),(H127+M127)/2,IF(AND(M127="DSP",AA127="DSP",AD127="DSP"),(H127+T127)/2,IF(AND(H127="DSP",AA127="DSP",AD127="DSP"),(M127+T127)/2,IF(AND(M127="DSP",T127="DSP",AD127="DSP"),(H127+AA127)/2,IF(AND(H127="DSP",T127="DSP",AD127="DSP"),(M127+AA127)/2,IF(AND(H127="DSP",M127="DSP",AD127="DSP"),(T127+AA127)/2,IF(AND(M127="DSP",T127="DSP",AA127="DSP"),(H127+AD127)/2,IF(AND(H127="DSP",T127="DSP",AA127="DSP"),(M127+AD127)/2,IF(AND(H127="DSP",M127="DSP",AA127="DSP"),(T127+AD127)/2,IF(AND(H127="DSP",M127="DSP",T127="DSP"),(AA127+AD127)/2,IF(AND(H127="DSP",M127="DSP"),(T127+AA127+AD127)/3,IF(AND(H127="DSP",T127="DSP"),(M127+AA127+AD127)/3,IF(AND(M127="DSP",T127="DSP"),(H127+AA127+AD127)/3,IF(AND(H127="DSP",AA127="DSP"),(M127+T127+AD127)/3,IF(AND(M127="DSP",AA127="DSP"),(H127+T127+AD127)/3,IF(AND(T127="DSP",AA127="DSP"),(H127+M127+AD127)/3,IF(AND(H127="DSP",AD127="DSP"),(M127+T127+AA127)/3,IF(AND(M127="DSP",AD127="DSP"),(H127+T127+AA127)/3,IF(AND(T127="DSP",AD127="DSP"),(H127+M127+AA127)/3,IF(AND(AA127="DSP",AD127="DSP"),(H127+M127+T127)/3,IF(H127="DSP",(M127+T127+AA127+AD127)/4,IF(M127="DSP",(H127+T127+AA127+AD127)/4,IF(T127="DSP",(H127+M127+AA127+AD127)/4,IF(AA127="DSP",(H127+M127+T127+AD127)/4,IF(AD127="DSP",(H127+M127+T127+AA127)/4,SUM(H127+M127+T127+AA127+AD127)/5)))))))))))))))))))))))))))))))</f>
        <v>0</v>
      </c>
      <c r="AF127" s="84">
        <v>0</v>
      </c>
      <c r="AG127" s="87">
        <f t="shared" si="38"/>
        <v>621</v>
      </c>
      <c r="AH127" s="75" t="str">
        <f>IFERROR(VLOOKUP(B127,'Notes écrit'!$A$3:$C$734,3,FALSE),"ABI")</f>
        <v>ABI</v>
      </c>
      <c r="AI127" s="84" t="s">
        <v>157</v>
      </c>
      <c r="AJ127" s="88">
        <f t="shared" si="39"/>
        <v>599</v>
      </c>
      <c r="AK127" s="136" t="str">
        <f t="shared" si="46"/>
        <v>DEF</v>
      </c>
    </row>
    <row r="128" spans="1:37" s="96" customFormat="1" ht="16.5" customHeight="1" thickBot="1" x14ac:dyDescent="0.3">
      <c r="A128" s="110" t="s">
        <v>216</v>
      </c>
      <c r="B128" s="287">
        <v>22008859</v>
      </c>
      <c r="C128" s="266" t="s">
        <v>887</v>
      </c>
      <c r="D128" s="266" t="s">
        <v>137</v>
      </c>
      <c r="E128" s="292" t="str">
        <f>VLOOKUP(B128,[2]END!$B$3:$G$734,6,FALSE)</f>
        <v>ABI</v>
      </c>
      <c r="F128" s="91" t="str">
        <f t="shared" si="24"/>
        <v>ABI</v>
      </c>
      <c r="G128" s="92">
        <f t="shared" si="25"/>
        <v>0</v>
      </c>
      <c r="H128" s="82">
        <f t="shared" si="26"/>
        <v>0</v>
      </c>
      <c r="I128" s="292" t="str">
        <f>VLOOKUP(B128,[2]VIT!$B$3:$F$734,5,FALSE)</f>
        <v>ABI</v>
      </c>
      <c r="J128" s="92">
        <f t="shared" si="27"/>
        <v>0</v>
      </c>
      <c r="K128" s="292" t="str">
        <f>VLOOKUP(B128,[2]VIT!$B$3:$G$734,6,FALSE)</f>
        <v>ABI</v>
      </c>
      <c r="L128" s="92">
        <f t="shared" si="28"/>
        <v>0</v>
      </c>
      <c r="M128" s="82">
        <f t="shared" si="43"/>
        <v>0</v>
      </c>
      <c r="N128" s="258" t="str">
        <f>VLOOKUP(B128,[2]DVC!$B$3:$G$734,6,FALSE)</f>
        <v>ABI</v>
      </c>
      <c r="O128" s="297" t="str">
        <f>VLOOKUP(B128,'[2]Taille-Poids'!$B$3:$G$734,6,FALSE)</f>
        <v>ABI</v>
      </c>
      <c r="P128" s="93" t="str">
        <f t="shared" si="29"/>
        <v>POIDS</v>
      </c>
      <c r="Q128" s="92">
        <f t="shared" si="30"/>
        <v>0</v>
      </c>
      <c r="R128" s="258" t="str">
        <f>VLOOKUP(B128,[2]DV!$B$3:$H$735,7,FALSE)</f>
        <v>ABI</v>
      </c>
      <c r="S128" s="92">
        <f t="shared" si="31"/>
        <v>0</v>
      </c>
      <c r="T128" s="82">
        <f t="shared" si="32"/>
        <v>0</v>
      </c>
      <c r="U128" s="259" t="str">
        <f>VLOOKUP(B128,[2]COORD!$B$3:$I$734,8,FALSE)</f>
        <v>ABI</v>
      </c>
      <c r="V128" s="92">
        <f t="shared" si="33"/>
        <v>0</v>
      </c>
      <c r="W128" s="292" t="str">
        <f>VLOOKUP(B128,[2]SOUP!$B$3:$F$734,5,FALSE)</f>
        <v>ABI</v>
      </c>
      <c r="X128" s="92">
        <f t="shared" si="34"/>
        <v>0</v>
      </c>
      <c r="Y128" s="292" t="str">
        <f>VLOOKUP(B128,[2]EQU!$B$3:$F$734,5,FALSE)</f>
        <v>ABI</v>
      </c>
      <c r="Z128" s="92">
        <f t="shared" si="35"/>
        <v>0</v>
      </c>
      <c r="AA128" s="82">
        <f t="shared" si="44"/>
        <v>0</v>
      </c>
      <c r="AB128" s="260" t="str">
        <f>VLOOKUP(B128,[2]Natation!$A$2:$E$610,5,FALSE)</f>
        <v>ABI</v>
      </c>
      <c r="AC128" s="92">
        <f t="shared" si="36"/>
        <v>0</v>
      </c>
      <c r="AD128" s="83">
        <f t="shared" si="37"/>
        <v>0</v>
      </c>
      <c r="AE128" s="294">
        <f>IF(AND(H128="DSP",M128="DSP",T128="DSP",AA128="DSP",AD128="DSP"),"DSP",IF(AND(H128="DSP",M128="DSP",T128="DSP",AA128="DSP"),AD128,IF(AND(H128="DSP",M128="DSP",T128="DSP",AD128="DSP"),AA128,IF(AND(H128="DSP",M128="DSP",AA128="DSP",AD128="DSP"),T128,IF(AND(H128="DSP",T128="DSP",AA128="DSP",AD128="DSP"),M128,IF(AND(M128="DSP",T128="DSP",AA128="DSP",AD128="DSP"),H128,IF(AND(T128="DSP",AA128="DSP",AD128="DSP"),(H128+M128)/2,IF(AND(M128="DSP",AA128="DSP",AD128="DSP"),(H128+T128)/2,IF(AND(H128="DSP",AA128="DSP",AD128="DSP"),(M128+T128)/2,IF(AND(M128="DSP",T128="DSP",AD128="DSP"),(H128+AA128)/2,IF(AND(H128="DSP",T128="DSP",AD128="DSP"),(M128+AA128)/2,IF(AND(H128="DSP",M128="DSP",AD128="DSP"),(T128+AA128)/2,IF(AND(M128="DSP",T128="DSP",AA128="DSP"),(H128+AD128)/2,IF(AND(H128="DSP",T128="DSP",AA128="DSP"),(M128+AD128)/2,IF(AND(H128="DSP",M128="DSP",AA128="DSP"),(T128+AD128)/2,IF(AND(H128="DSP",M128="DSP",T128="DSP"),(AA128+AD128)/2,IF(AND(H128="DSP",M128="DSP"),(T128+AA128+AD128)/3,IF(AND(H128="DSP",T128="DSP"),(M128+AA128+AD128)/3,IF(AND(M128="DSP",T128="DSP"),(H128+AA128+AD128)/3,IF(AND(H128="DSP",AA128="DSP"),(M128+T128+AD128)/3,IF(AND(M128="DSP",AA128="DSP"),(H128+T128+AD128)/3,IF(AND(T128="DSP",AA128="DSP"),(H128+M128+AD128)/3,IF(AND(H128="DSP",AD128="DSP"),(M128+T128+AA128)/3,IF(AND(M128="DSP",AD128="DSP"),(H128+T128+AA128)/3,IF(AND(T128="DSP",AD128="DSP"),(H128+M128+AA128)/3,IF(AND(AA128="DSP",AD128="DSP"),(H128+M128+T128)/3,IF(H128="DSP",(M128+T128+AA128+AD128)/4,IF(M128="DSP",(H128+T128+AA128+AD128)/4,IF(T128="DSP",(H128+M128+AA128+AD128)/4,IF(AA128="DSP",(H128+M128+T128+AD128)/4,IF(AD128="DSP",(H128+M128+T128+AA128)/4,SUM(H128+M128+T128+AA128+AD128)/5)))))))))))))))))))))))))))))))</f>
        <v>0</v>
      </c>
      <c r="AF128" s="84">
        <v>0</v>
      </c>
      <c r="AG128" s="87">
        <f t="shared" si="38"/>
        <v>621</v>
      </c>
      <c r="AH128" s="75" t="str">
        <f>IFERROR(VLOOKUP(B128,'Notes écrit'!$A$3:$C$734,3,FALSE),"ABI")</f>
        <v>ABI</v>
      </c>
      <c r="AI128" s="84" t="s">
        <v>157</v>
      </c>
      <c r="AJ128" s="88">
        <f t="shared" si="39"/>
        <v>599</v>
      </c>
      <c r="AK128" s="136" t="str">
        <f t="shared" si="46"/>
        <v>DEF</v>
      </c>
    </row>
    <row r="129" spans="1:37" s="96" customFormat="1" ht="16.5" customHeight="1" thickBot="1" x14ac:dyDescent="0.3">
      <c r="A129" s="110" t="s">
        <v>216</v>
      </c>
      <c r="B129" s="267">
        <v>22008976</v>
      </c>
      <c r="C129" s="266" t="s">
        <v>821</v>
      </c>
      <c r="D129" s="266" t="s">
        <v>822</v>
      </c>
      <c r="E129" s="292" t="str">
        <f>VLOOKUP(B129,[2]END!$B$3:$G$734,6,FALSE)</f>
        <v>ABI</v>
      </c>
      <c r="F129" s="91" t="str">
        <f t="shared" si="24"/>
        <v>ABI</v>
      </c>
      <c r="G129" s="92">
        <f t="shared" si="25"/>
        <v>0</v>
      </c>
      <c r="H129" s="82">
        <f t="shared" si="26"/>
        <v>0</v>
      </c>
      <c r="I129" s="292" t="str">
        <f>VLOOKUP(B129,[2]VIT!$B$3:$F$734,5,FALSE)</f>
        <v>ABI</v>
      </c>
      <c r="J129" s="92">
        <f t="shared" si="27"/>
        <v>0</v>
      </c>
      <c r="K129" s="292" t="str">
        <f>VLOOKUP(B129,[2]VIT!$B$3:$G$734,6,FALSE)</f>
        <v>ABI</v>
      </c>
      <c r="L129" s="92">
        <f t="shared" si="28"/>
        <v>0</v>
      </c>
      <c r="M129" s="82">
        <f t="shared" si="43"/>
        <v>0</v>
      </c>
      <c r="N129" s="258" t="str">
        <f>VLOOKUP(B129,[2]DVC!$B$3:$G$734,6,FALSE)</f>
        <v>ABI</v>
      </c>
      <c r="O129" s="297" t="str">
        <f>VLOOKUP(B129,'[2]Taille-Poids'!$B$3:$G$734,6,FALSE)</f>
        <v>ABI</v>
      </c>
      <c r="P129" s="93" t="str">
        <f t="shared" si="29"/>
        <v>POIDS</v>
      </c>
      <c r="Q129" s="92">
        <f t="shared" si="30"/>
        <v>0</v>
      </c>
      <c r="R129" s="258" t="str">
        <f>VLOOKUP(B129,[2]DV!$B$3:$H$735,7,FALSE)</f>
        <v>ABI</v>
      </c>
      <c r="S129" s="92">
        <f t="shared" si="31"/>
        <v>0</v>
      </c>
      <c r="T129" s="82">
        <f t="shared" si="32"/>
        <v>0</v>
      </c>
      <c r="U129" s="259" t="str">
        <f>VLOOKUP(B129,[2]COORD!$B$3:$I$734,8,FALSE)</f>
        <v>ABI</v>
      </c>
      <c r="V129" s="92">
        <f t="shared" si="33"/>
        <v>0</v>
      </c>
      <c r="W129" s="292" t="str">
        <f>VLOOKUP(B129,[2]SOUP!$B$3:$F$734,5,FALSE)</f>
        <v>ABI</v>
      </c>
      <c r="X129" s="92">
        <f t="shared" si="34"/>
        <v>0</v>
      </c>
      <c r="Y129" s="292" t="str">
        <f>VLOOKUP(B129,[2]EQU!$B$3:$F$734,5,FALSE)</f>
        <v>ABI</v>
      </c>
      <c r="Z129" s="92">
        <f t="shared" si="35"/>
        <v>0</v>
      </c>
      <c r="AA129" s="82">
        <f t="shared" si="44"/>
        <v>0</v>
      </c>
      <c r="AB129" s="260" t="str">
        <f>VLOOKUP(B129,[2]Natation!$A$2:$E$610,5,FALSE)</f>
        <v>ABI</v>
      </c>
      <c r="AC129" s="92">
        <f t="shared" si="36"/>
        <v>0</v>
      </c>
      <c r="AD129" s="83">
        <f t="shared" si="37"/>
        <v>0</v>
      </c>
      <c r="AE129" s="294">
        <f>IF(AND(H129="DSP",M129="DSP",T129="DSP",AA129="DSP",AD129="DSP"),"DSP",IF(AND(H129="DSP",M129="DSP",T129="DSP",AA129="DSP"),AD129,IF(AND(H129="DSP",M129="DSP",T129="DSP",AD129="DSP"),AA129,IF(AND(H129="DSP",M129="DSP",AA129="DSP",AD129="DSP"),T129,IF(AND(H129="DSP",T129="DSP",AA129="DSP",AD129="DSP"),M129,IF(AND(M129="DSP",T129="DSP",AA129="DSP",AD129="DSP"),H129,IF(AND(T129="DSP",AA129="DSP",AD129="DSP"),(H129+M129)/2,IF(AND(M129="DSP",AA129="DSP",AD129="DSP"),(H129+T129)/2,IF(AND(H129="DSP",AA129="DSP",AD129="DSP"),(M129+T129)/2,IF(AND(M129="DSP",T129="DSP",AD129="DSP"),(H129+AA129)/2,IF(AND(H129="DSP",T129="DSP",AD129="DSP"),(M129+AA129)/2,IF(AND(H129="DSP",M129="DSP",AD129="DSP"),(T129+AA129)/2,IF(AND(M129="DSP",T129="DSP",AA129="DSP"),(H129+AD129)/2,IF(AND(H129="DSP",T129="DSP",AA129="DSP"),(M129+AD129)/2,IF(AND(H129="DSP",M129="DSP",AA129="DSP"),(T129+AD129)/2,IF(AND(H129="DSP",M129="DSP",T129="DSP"),(AA129+AD129)/2,IF(AND(H129="DSP",M129="DSP"),(T129+AA129+AD129)/3,IF(AND(H129="DSP",T129="DSP"),(M129+AA129+AD129)/3,IF(AND(M129="DSP",T129="DSP"),(H129+AA129+AD129)/3,IF(AND(H129="DSP",AA129="DSP"),(M129+T129+AD129)/3,IF(AND(M129="DSP",AA129="DSP"),(H129+T129+AD129)/3,IF(AND(T129="DSP",AA129="DSP"),(H129+M129+AD129)/3,IF(AND(H129="DSP",AD129="DSP"),(M129+T129+AA129)/3,IF(AND(M129="DSP",AD129="DSP"),(H129+T129+AA129)/3,IF(AND(T129="DSP",AD129="DSP"),(H129+M129+AA129)/3,IF(AND(AA129="DSP",AD129="DSP"),(H129+M129+T129)/3,IF(H129="DSP",(M129+T129+AA129+AD129)/4,IF(M129="DSP",(H129+T129+AA129+AD129)/4,IF(T129="DSP",(H129+M129+AA129+AD129)/4,IF(AA129="DSP",(H129+M129+T129+AD129)/4,IF(AD129="DSP",(H129+M129+T129+AA129)/4,SUM(H129+M129+T129+AA129+AD129)/5)))))))))))))))))))))))))))))))</f>
        <v>0</v>
      </c>
      <c r="AF129" s="84">
        <v>0</v>
      </c>
      <c r="AG129" s="87">
        <f t="shared" si="38"/>
        <v>621</v>
      </c>
      <c r="AH129" s="75" t="str">
        <f>IFERROR(VLOOKUP(B129,'Notes écrit'!$A$3:$C$734,3,FALSE),"ABI")</f>
        <v>ABI</v>
      </c>
      <c r="AI129" s="84" t="s">
        <v>157</v>
      </c>
      <c r="AJ129" s="88">
        <f t="shared" si="39"/>
        <v>599</v>
      </c>
      <c r="AK129" s="136" t="str">
        <f t="shared" si="46"/>
        <v>DEF</v>
      </c>
    </row>
    <row r="130" spans="1:37" s="96" customFormat="1" ht="16.5" customHeight="1" thickBot="1" x14ac:dyDescent="0.3">
      <c r="A130" s="110" t="s">
        <v>216</v>
      </c>
      <c r="B130" s="267">
        <v>22009081</v>
      </c>
      <c r="C130" s="266" t="s">
        <v>373</v>
      </c>
      <c r="D130" s="266" t="s">
        <v>173</v>
      </c>
      <c r="E130" s="292" t="s">
        <v>476</v>
      </c>
      <c r="F130" s="91" t="str">
        <f t="shared" si="24"/>
        <v>VAL</v>
      </c>
      <c r="G130" s="92" t="str">
        <f t="shared" si="25"/>
        <v>VAL</v>
      </c>
      <c r="H130" s="82" t="str">
        <f t="shared" si="26"/>
        <v>VALIDÉ</v>
      </c>
      <c r="I130" s="292" t="s">
        <v>476</v>
      </c>
      <c r="J130" s="92" t="str">
        <f t="shared" si="27"/>
        <v>VAL</v>
      </c>
      <c r="K130" s="292" t="s">
        <v>476</v>
      </c>
      <c r="L130" s="92" t="str">
        <f t="shared" si="28"/>
        <v>VAL</v>
      </c>
      <c r="M130" s="82" t="str">
        <f t="shared" si="43"/>
        <v>VALIDÉ</v>
      </c>
      <c r="N130" s="292" t="s">
        <v>476</v>
      </c>
      <c r="O130" s="296" t="s">
        <v>476</v>
      </c>
      <c r="P130" s="93">
        <f t="shared" si="29"/>
        <v>0</v>
      </c>
      <c r="Q130" s="92" t="str">
        <f t="shared" si="30"/>
        <v>VAL</v>
      </c>
      <c r="R130" s="292" t="s">
        <v>476</v>
      </c>
      <c r="S130" s="92" t="str">
        <f t="shared" si="31"/>
        <v>VAL</v>
      </c>
      <c r="T130" s="82" t="str">
        <f t="shared" si="32"/>
        <v>VALIDÉ</v>
      </c>
      <c r="U130" s="292" t="s">
        <v>476</v>
      </c>
      <c r="V130" s="92" t="str">
        <f t="shared" si="33"/>
        <v>VAL</v>
      </c>
      <c r="W130" s="292" t="s">
        <v>476</v>
      </c>
      <c r="X130" s="92" t="str">
        <f t="shared" si="34"/>
        <v>VAL</v>
      </c>
      <c r="Y130" s="292" t="s">
        <v>476</v>
      </c>
      <c r="Z130" s="92" t="str">
        <f t="shared" si="35"/>
        <v>VAL</v>
      </c>
      <c r="AA130" s="82" t="str">
        <f t="shared" si="44"/>
        <v>VALIDÉ</v>
      </c>
      <c r="AB130" s="292" t="s">
        <v>476</v>
      </c>
      <c r="AC130" s="92" t="str">
        <f t="shared" si="36"/>
        <v>VAL</v>
      </c>
      <c r="AD130" s="83" t="str">
        <f t="shared" si="37"/>
        <v>VALIDÉ</v>
      </c>
      <c r="AE130" s="294" t="s">
        <v>477</v>
      </c>
      <c r="AF130" s="84" t="s">
        <v>477</v>
      </c>
      <c r="AG130" s="87">
        <f t="shared" si="38"/>
        <v>611</v>
      </c>
      <c r="AH130" s="343" t="s">
        <v>477</v>
      </c>
      <c r="AI130" s="84" t="s">
        <v>477</v>
      </c>
      <c r="AJ130" s="88">
        <f t="shared" si="39"/>
        <v>599</v>
      </c>
      <c r="AK130" s="136" t="s">
        <v>477</v>
      </c>
    </row>
    <row r="131" spans="1:37" s="96" customFormat="1" ht="16.5" customHeight="1" thickBot="1" x14ac:dyDescent="0.3">
      <c r="A131" s="110" t="s">
        <v>216</v>
      </c>
      <c r="B131" s="267">
        <v>22009082</v>
      </c>
      <c r="C131" s="266" t="s">
        <v>325</v>
      </c>
      <c r="D131" s="266" t="s">
        <v>131</v>
      </c>
      <c r="E131" s="292" t="s">
        <v>476</v>
      </c>
      <c r="F131" s="91" t="str">
        <f t="shared" ref="F131:F194" si="47">IF(E131="ABJ", "ABJ",IF(E131="ABI","ABI",IF(E131="DSP","DSP",IF(E131="VAL","VAL",(VLOOKUP(E131,tpstest,2))))))</f>
        <v>VAL</v>
      </c>
      <c r="G131" s="92" t="str">
        <f t="shared" ref="G131:G194" si="48">IF(F131="ABJ","ABJ",IF(F131="ABI",0,IF(F131="DSP","DSP",IF(F131="VAL","VAL",(IF(A131="F",VLOOKUP(F131,endurfille,2),VLOOKUP(F131,endurgarçon,2)))))))</f>
        <v>VAL</v>
      </c>
      <c r="H131" s="82" t="str">
        <f t="shared" ref="H131:H194" si="49">IF(G131="VAL","VALIDÉ",G131)</f>
        <v>VALIDÉ</v>
      </c>
      <c r="I131" s="292" t="s">
        <v>476</v>
      </c>
      <c r="J131" s="92" t="str">
        <f t="shared" ref="J131:J194" si="50">IF(I131="ABJ","ABJ",IF(I131="ABI",0,IF(I131="DSP","DSP",IF(I131="VAL","VAL",(IF(A131="F",VLOOKUP(I131,VIT20MF,2),VLOOKUP(I131,Vit20MG,2)))))))</f>
        <v>VAL</v>
      </c>
      <c r="K131" s="292" t="s">
        <v>476</v>
      </c>
      <c r="L131" s="92" t="str">
        <f t="shared" ref="L131:L194" si="51">IF(K131="ABJ","ABJ",IF(K131="ABI",0,IF(K131="DSP","DSP",IF(K131="VAL","VAL",(IF(A131="F",VLOOKUP(K131,vit50mf,2),VLOOKUP(K131,vit50mg,2)))))))</f>
        <v>VAL</v>
      </c>
      <c r="M131" s="82" t="str">
        <f t="shared" si="43"/>
        <v>VALIDÉ</v>
      </c>
      <c r="N131" s="292" t="s">
        <v>476</v>
      </c>
      <c r="O131" s="296" t="s">
        <v>476</v>
      </c>
      <c r="P131" s="93">
        <f t="shared" ref="P131:P194" si="52">IF(O131="ABI", "POIDS",IF(N131="COVID","COVID",IF(OR(N131="DSP",N131="ABI",N131="VAL",N131=0),0,N131/O131)))</f>
        <v>0</v>
      </c>
      <c r="Q131" s="92" t="str">
        <f t="shared" ref="Q131:Q194" si="53">IF(N131="ABJ","ABJ",IF(N131="DSP","DSP",IF(N131="ABI",0,IF(P131="POIDS",0,IF(N131="VAL","VAL",IF(A131="F",VLOOKUP(P131,forcefille,2),VLOOKUP(P131,forcegarçon,2)))))))</f>
        <v>VAL</v>
      </c>
      <c r="R131" s="292" t="s">
        <v>476</v>
      </c>
      <c r="S131" s="92" t="str">
        <f t="shared" ref="S131:S194" si="54">IF(R131="ABJ","ABJ",IF(R131="ABI",0,IF(R131="DSP","DSP",IF(R131="VAL","VAL",IF(A131="F",VLOOKUP(R131,détfille,2),VLOOKUP(R131,détgarçon,2))))))</f>
        <v>VAL</v>
      </c>
      <c r="T131" s="82" t="str">
        <f t="shared" ref="T131:T194" si="55">IF(OR(Q131="ABJ",S131="ABJ"),"ABJ",IF(OR(Q131="VAL",S131="VAL"),"VALIDÉ",IF(AND(Q131="DSP",S131="DSP"),"DSP",IF(Q131="DSP",S131*2,IF(S131="DSP",Q131*2,(Q131+S131))))))</f>
        <v>VALIDÉ</v>
      </c>
      <c r="U131" s="292" t="s">
        <v>476</v>
      </c>
      <c r="V131" s="92" t="str">
        <f t="shared" ref="V131:V194" si="56">IF(U131="ABJ","ABJ",IF(U131="ABI",0,IF(U131="DSP","DSP",IF(U131="VAL","VAL",IF(A131="F",VLOOKUP(U131,coorfille,2),VLOOKUP(U131,coorgarçon,2))))))</f>
        <v>VAL</v>
      </c>
      <c r="W131" s="292" t="s">
        <v>476</v>
      </c>
      <c r="X131" s="92" t="str">
        <f t="shared" ref="X131:X194" si="57">IF(W131="ABJ","ABJ",IF(W131="ABI",0,IF(W131="DSP","DSP",IF(W131="VAL","VAL",IF(A131="F",VLOOKUP(W131,SouplesseFille,2),VLOOKUP(W131,SouplesseGarçon,2))))))</f>
        <v>VAL</v>
      </c>
      <c r="Y131" s="292" t="s">
        <v>476</v>
      </c>
      <c r="Z131" s="92" t="str">
        <f t="shared" ref="Z131:Z194" si="58">IF(Y131="ABJ","ABJ",IF(Y131="ABI",0,IF(Y131="DSP","DSP",IF(Y131="VAL","VAL",IF(A131="F",VLOOKUP(Y131,eqfille,2),VLOOKUP(Y131,eqgarçon,2))))))</f>
        <v>VAL</v>
      </c>
      <c r="AA131" s="82" t="str">
        <f t="shared" si="44"/>
        <v>VALIDÉ</v>
      </c>
      <c r="AB131" s="292" t="s">
        <v>476</v>
      </c>
      <c r="AC131" s="92" t="str">
        <f t="shared" ref="AC131:AC194" si="59">IF(AB131="ABJ","ABJ",IF(AB131="ABI",0,IF(AB131="DNF",0,IF(AB131="DSP","DSP",IF(AB131="VAL","VAL",(IF(A131="F",VLOOKUP(AB131,nagefille,2),VLOOKUP(AB131,nagegarçon,2))))))))</f>
        <v>VAL</v>
      </c>
      <c r="AD131" s="83" t="str">
        <f t="shared" ref="AD131:AD194" si="60">IF(AC131="VAL","VALIDÉ",AC131)</f>
        <v>VALIDÉ</v>
      </c>
      <c r="AE131" s="294" t="s">
        <v>477</v>
      </c>
      <c r="AF131" s="84" t="s">
        <v>477</v>
      </c>
      <c r="AG131" s="87">
        <f t="shared" ref="AG131:AG194" si="61">IFERROR(RANK(AF131,$AF$3:$AF$734,0),611)</f>
        <v>611</v>
      </c>
      <c r="AH131" s="343" t="s">
        <v>477</v>
      </c>
      <c r="AI131" s="84" t="s">
        <v>477</v>
      </c>
      <c r="AJ131" s="88">
        <f t="shared" ref="AJ131:AJ194" si="62">IFERROR(RANK(AI131,$AI$3:$AI$734,0),599)</f>
        <v>599</v>
      </c>
      <c r="AK131" s="136" t="s">
        <v>477</v>
      </c>
    </row>
    <row r="132" spans="1:37" s="96" customFormat="1" ht="16.5" customHeight="1" thickBot="1" x14ac:dyDescent="0.3">
      <c r="A132" s="110" t="s">
        <v>53</v>
      </c>
      <c r="B132" s="267">
        <v>22009118</v>
      </c>
      <c r="C132" s="266" t="s">
        <v>1096</v>
      </c>
      <c r="D132" s="266" t="s">
        <v>372</v>
      </c>
      <c r="E132" s="292">
        <f>VLOOKUP(B132,[2]END!$B$3:$G$734,6,FALSE)</f>
        <v>15</v>
      </c>
      <c r="F132" s="91">
        <f t="shared" si="47"/>
        <v>17</v>
      </c>
      <c r="G132" s="92">
        <f t="shared" si="48"/>
        <v>15</v>
      </c>
      <c r="H132" s="82">
        <f t="shared" si="49"/>
        <v>15</v>
      </c>
      <c r="I132" s="292">
        <f>VLOOKUP(B132,[2]VIT!$B$3:$F$734,5,FALSE)</f>
        <v>3.58</v>
      </c>
      <c r="J132" s="92">
        <f t="shared" si="50"/>
        <v>15</v>
      </c>
      <c r="K132" s="292">
        <f>VLOOKUP(B132,[2]VIT!$B$3:$G$734,6,FALSE)</f>
        <v>7.5</v>
      </c>
      <c r="L132" s="92">
        <f t="shared" si="51"/>
        <v>12</v>
      </c>
      <c r="M132" s="82">
        <f t="shared" si="43"/>
        <v>13.5</v>
      </c>
      <c r="N132" s="258">
        <f>VLOOKUP(B132,[2]DVC!$B$3:$G$734,6,FALSE)</f>
        <v>29</v>
      </c>
      <c r="O132" s="297">
        <f>VLOOKUP(B132,'[2]Taille-Poids'!$B$3:$G$734,6,FALSE)</f>
        <v>55</v>
      </c>
      <c r="P132" s="93">
        <f t="shared" si="52"/>
        <v>0.52727272727272723</v>
      </c>
      <c r="Q132" s="92">
        <f t="shared" si="53"/>
        <v>5</v>
      </c>
      <c r="R132" s="258">
        <f>VLOOKUP(B132,[2]DV!$B$3:$H$735,7,FALSE)</f>
        <v>38</v>
      </c>
      <c r="S132" s="92">
        <f t="shared" si="54"/>
        <v>7</v>
      </c>
      <c r="T132" s="82">
        <f t="shared" si="55"/>
        <v>12</v>
      </c>
      <c r="U132" s="259">
        <f>VLOOKUP(B132,[2]COORD!$B$3:$I$734,8,FALSE)</f>
        <v>26.05</v>
      </c>
      <c r="V132" s="92">
        <f t="shared" si="56"/>
        <v>5.75</v>
      </c>
      <c r="W132" s="292">
        <f>VLOOKUP(B132,[2]SOUP!$B$3:$F$734,5,FALSE)</f>
        <v>-8</v>
      </c>
      <c r="X132" s="92">
        <f t="shared" si="57"/>
        <v>1</v>
      </c>
      <c r="Y132" s="292">
        <f>VLOOKUP(B132,[2]EQU!$B$3:$F$734,5,FALSE)</f>
        <v>7</v>
      </c>
      <c r="Z132" s="92">
        <f t="shared" si="58"/>
        <v>1.5</v>
      </c>
      <c r="AA132" s="82">
        <f t="shared" si="44"/>
        <v>8.25</v>
      </c>
      <c r="AB132" s="260">
        <f>VLOOKUP(B132,[2]Natation!$A$2:$E$610,5,FALSE)</f>
        <v>44.59</v>
      </c>
      <c r="AC132" s="92">
        <f t="shared" si="59"/>
        <v>11</v>
      </c>
      <c r="AD132" s="83">
        <f t="shared" si="60"/>
        <v>11</v>
      </c>
      <c r="AE132" s="294">
        <f>IF(AND(H132="DSP",M132="DSP",T132="DSP",AA132="DSP",AD132="DSP"),"DSP",IF(AND(H132="DSP",M132="DSP",T132="DSP",AA132="DSP"),AD132,IF(AND(H132="DSP",M132="DSP",T132="DSP",AD132="DSP"),AA132,IF(AND(H132="DSP",M132="DSP",AA132="DSP",AD132="DSP"),T132,IF(AND(H132="DSP",T132="DSP",AA132="DSP",AD132="DSP"),M132,IF(AND(M132="DSP",T132="DSP",AA132="DSP",AD132="DSP"),H132,IF(AND(T132="DSP",AA132="DSP",AD132="DSP"),(H132+M132)/2,IF(AND(M132="DSP",AA132="DSP",AD132="DSP"),(H132+T132)/2,IF(AND(H132="DSP",AA132="DSP",AD132="DSP"),(M132+T132)/2,IF(AND(M132="DSP",T132="DSP",AD132="DSP"),(H132+AA132)/2,IF(AND(H132="DSP",T132="DSP",AD132="DSP"),(M132+AA132)/2,IF(AND(H132="DSP",M132="DSP",AD132="DSP"),(T132+AA132)/2,IF(AND(M132="DSP",T132="DSP",AA132="DSP"),(H132+AD132)/2,IF(AND(H132="DSP",T132="DSP",AA132="DSP"),(M132+AD132)/2,IF(AND(H132="DSP",M132="DSP",AA132="DSP"),(T132+AD132)/2,IF(AND(H132="DSP",M132="DSP",T132="DSP"),(AA132+AD132)/2,IF(AND(H132="DSP",M132="DSP"),(T132+AA132+AD132)/3,IF(AND(H132="DSP",T132="DSP"),(M132+AA132+AD132)/3,IF(AND(M132="DSP",T132="DSP"),(H132+AA132+AD132)/3,IF(AND(H132="DSP",AA132="DSP"),(M132+T132+AD132)/3,IF(AND(M132="DSP",AA132="DSP"),(H132+T132+AD132)/3,IF(AND(T132="DSP",AA132="DSP"),(H132+M132+AD132)/3,IF(AND(H132="DSP",AD132="DSP"),(M132+T132+AA132)/3,IF(AND(M132="DSP",AD132="DSP"),(H132+T132+AA132)/3,IF(AND(T132="DSP",AD132="DSP"),(H132+M132+AA132)/3,IF(AND(AA132="DSP",AD132="DSP"),(H132+M132+T132)/3,IF(H132="DSP",(M132+T132+AA132+AD132)/4,IF(M132="DSP",(H132+T132+AA132+AD132)/4,IF(T132="DSP",(H132+M132+AA132+AD132)/4,IF(AA132="DSP",(H132+M132+T132+AD132)/4,IF(AD132="DSP",(H132+M132+T132+AA132)/4,SUM(H132+M132+T132+AA132+AD132)/5)))))))))))))))))))))))))))))))</f>
        <v>11.95</v>
      </c>
      <c r="AF132" s="84">
        <v>11.95</v>
      </c>
      <c r="AG132" s="87">
        <f t="shared" si="61"/>
        <v>201</v>
      </c>
      <c r="AH132" s="75">
        <f>IFERROR(VLOOKUP(B132,'Notes écrit'!$A$3:$C$734,3,FALSE),"ABI")</f>
        <v>12.888999999999999</v>
      </c>
      <c r="AI132" s="84">
        <v>12.888999999999999</v>
      </c>
      <c r="AJ132" s="88">
        <f t="shared" si="62"/>
        <v>15</v>
      </c>
      <c r="AK132" s="136">
        <f>IF(AH132="ABI","DEF",IF(AE132="DSP",AH132,AVERAGE(AE132,AH132)))</f>
        <v>12.419499999999999</v>
      </c>
    </row>
    <row r="133" spans="1:37" s="96" customFormat="1" ht="16.5" customHeight="1" thickBot="1" x14ac:dyDescent="0.3">
      <c r="A133" s="110" t="s">
        <v>53</v>
      </c>
      <c r="B133" s="267">
        <v>22009293</v>
      </c>
      <c r="C133" s="266" t="s">
        <v>298</v>
      </c>
      <c r="D133" s="266" t="s">
        <v>208</v>
      </c>
      <c r="E133" s="293" t="s">
        <v>215</v>
      </c>
      <c r="F133" s="91" t="str">
        <f t="shared" si="47"/>
        <v>DSP</v>
      </c>
      <c r="G133" s="92" t="str">
        <f t="shared" si="48"/>
        <v>DSP</v>
      </c>
      <c r="H133" s="82" t="str">
        <f t="shared" si="49"/>
        <v>DSP</v>
      </c>
      <c r="I133" s="293" t="s">
        <v>215</v>
      </c>
      <c r="J133" s="92" t="str">
        <f t="shared" si="50"/>
        <v>DSP</v>
      </c>
      <c r="K133" s="293" t="s">
        <v>215</v>
      </c>
      <c r="L133" s="92" t="str">
        <f t="shared" si="51"/>
        <v>DSP</v>
      </c>
      <c r="M133" s="82" t="str">
        <f t="shared" si="43"/>
        <v>DSP</v>
      </c>
      <c r="N133" s="258">
        <f>VLOOKUP(B133,[2]DVC!$B$3:$G$734,6,FALSE)</f>
        <v>46</v>
      </c>
      <c r="O133" s="297">
        <f>VLOOKUP(B133,'[2]Taille-Poids'!$B$3:$G$734,6,FALSE)</f>
        <v>64</v>
      </c>
      <c r="P133" s="93">
        <f t="shared" si="52"/>
        <v>0.71875</v>
      </c>
      <c r="Q133" s="92">
        <f t="shared" si="53"/>
        <v>6.5</v>
      </c>
      <c r="R133" s="293" t="s">
        <v>215</v>
      </c>
      <c r="S133" s="92" t="str">
        <f t="shared" si="54"/>
        <v>DSP</v>
      </c>
      <c r="T133" s="82">
        <f t="shared" si="55"/>
        <v>13</v>
      </c>
      <c r="U133" s="293" t="s">
        <v>215</v>
      </c>
      <c r="V133" s="92" t="str">
        <f t="shared" si="56"/>
        <v>DSP</v>
      </c>
      <c r="W133" s="293" t="s">
        <v>215</v>
      </c>
      <c r="X133" s="92" t="str">
        <f t="shared" si="57"/>
        <v>DSP</v>
      </c>
      <c r="Y133" s="293" t="s">
        <v>215</v>
      </c>
      <c r="Z133" s="92" t="str">
        <f t="shared" si="58"/>
        <v>DSP</v>
      </c>
      <c r="AA133" s="82" t="str">
        <f t="shared" si="44"/>
        <v>DSP</v>
      </c>
      <c r="AB133" s="293" t="s">
        <v>215</v>
      </c>
      <c r="AC133" s="92" t="str">
        <f t="shared" si="59"/>
        <v>DSP</v>
      </c>
      <c r="AD133" s="83" t="str">
        <f t="shared" si="60"/>
        <v>DSP</v>
      </c>
      <c r="AE133" s="294">
        <f>IF(AND(H133="DSP",M133="DSP",T133="DSP",AA133="DSP",AD133="DSP"),"DSP",IF(AND(H133="DSP",M133="DSP",T133="DSP",AA133="DSP"),AD133,IF(AND(H133="DSP",M133="DSP",T133="DSP",AD133="DSP"),AA133,IF(AND(H133="DSP",M133="DSP",AA133="DSP",AD133="DSP"),T133,IF(AND(H133="DSP",T133="DSP",AA133="DSP",AD133="DSP"),M133,IF(AND(M133="DSP",T133="DSP",AA133="DSP",AD133="DSP"),H133,IF(AND(T133="DSP",AA133="DSP",AD133="DSP"),(H133+M133)/2,IF(AND(M133="DSP",AA133="DSP",AD133="DSP"),(H133+T133)/2,IF(AND(H133="DSP",AA133="DSP",AD133="DSP"),(M133+T133)/2,IF(AND(M133="DSP",T133="DSP",AD133="DSP"),(H133+AA133)/2,IF(AND(H133="DSP",T133="DSP",AD133="DSP"),(M133+AA133)/2,IF(AND(H133="DSP",M133="DSP",AD133="DSP"),(T133+AA133)/2,IF(AND(M133="DSP",T133="DSP",AA133="DSP"),(H133+AD133)/2,IF(AND(H133="DSP",T133="DSP",AA133="DSP"),(M133+AD133)/2,IF(AND(H133="DSP",M133="DSP",AA133="DSP"),(T133+AD133)/2,IF(AND(H133="DSP",M133="DSP",T133="DSP"),(AA133+AD133)/2,IF(AND(H133="DSP",M133="DSP"),(T133+AA133+AD133)/3,IF(AND(H133="DSP",T133="DSP"),(M133+AA133+AD133)/3,IF(AND(M133="DSP",T133="DSP"),(H133+AA133+AD133)/3,IF(AND(H133="DSP",AA133="DSP"),(M133+T133+AD133)/3,IF(AND(M133="DSP",AA133="DSP"),(H133+T133+AD133)/3,IF(AND(T133="DSP",AA133="DSP"),(H133+M133+AD133)/3,IF(AND(H133="DSP",AD133="DSP"),(M133+T133+AA133)/3,IF(AND(M133="DSP",AD133="DSP"),(H133+T133+AA133)/3,IF(AND(T133="DSP",AD133="DSP"),(H133+M133+AA133)/3,IF(AND(AA133="DSP",AD133="DSP"),(H133+M133+T133)/3,IF(H133="DSP",(M133+T133+AA133+AD133)/4,IF(M133="DSP",(H133+T133+AA133+AD133)/4,IF(T133="DSP",(H133+M133+AA133+AD133)/4,IF(AA133="DSP",(H133+M133+T133+AD133)/4,IF(AD133="DSP",(H133+M133+T133+AA133)/4,SUM(H133+M133+T133+AA133+AD133)/5)))))))))))))))))))))))))))))))</f>
        <v>13</v>
      </c>
      <c r="AF133" s="84">
        <v>13</v>
      </c>
      <c r="AG133" s="87">
        <f t="shared" si="61"/>
        <v>76</v>
      </c>
      <c r="AH133" s="75">
        <f>IFERROR(VLOOKUP(B133,'Notes écrit'!$A$3:$C$734,3,FALSE),"ABI")</f>
        <v>9.7780000000000005</v>
      </c>
      <c r="AI133" s="84">
        <v>9.7780000000000005</v>
      </c>
      <c r="AJ133" s="88">
        <f t="shared" si="62"/>
        <v>162</v>
      </c>
      <c r="AK133" s="136">
        <f>IF(AH133="ABI","DEF",IF(AE133="DSP",AH133,AVERAGE(AE133,AH133)))</f>
        <v>11.388999999999999</v>
      </c>
    </row>
    <row r="134" spans="1:37" s="96" customFormat="1" ht="16.5" customHeight="1" thickBot="1" x14ac:dyDescent="0.3">
      <c r="A134" s="110" t="s">
        <v>216</v>
      </c>
      <c r="B134" s="267">
        <v>22009343</v>
      </c>
      <c r="C134" s="266" t="s">
        <v>360</v>
      </c>
      <c r="D134" s="266" t="s">
        <v>361</v>
      </c>
      <c r="E134" s="292" t="s">
        <v>476</v>
      </c>
      <c r="F134" s="91" t="str">
        <f t="shared" si="47"/>
        <v>VAL</v>
      </c>
      <c r="G134" s="92" t="str">
        <f t="shared" si="48"/>
        <v>VAL</v>
      </c>
      <c r="H134" s="82" t="str">
        <f t="shared" si="49"/>
        <v>VALIDÉ</v>
      </c>
      <c r="I134" s="292" t="s">
        <v>476</v>
      </c>
      <c r="J134" s="92" t="str">
        <f t="shared" si="50"/>
        <v>VAL</v>
      </c>
      <c r="K134" s="292" t="s">
        <v>476</v>
      </c>
      <c r="L134" s="92" t="str">
        <f t="shared" si="51"/>
        <v>VAL</v>
      </c>
      <c r="M134" s="82" t="str">
        <f t="shared" si="43"/>
        <v>VALIDÉ</v>
      </c>
      <c r="N134" s="292" t="s">
        <v>476</v>
      </c>
      <c r="O134" s="296" t="s">
        <v>476</v>
      </c>
      <c r="P134" s="93">
        <f t="shared" si="52"/>
        <v>0</v>
      </c>
      <c r="Q134" s="92" t="str">
        <f t="shared" si="53"/>
        <v>VAL</v>
      </c>
      <c r="R134" s="292" t="s">
        <v>476</v>
      </c>
      <c r="S134" s="92" t="str">
        <f t="shared" si="54"/>
        <v>VAL</v>
      </c>
      <c r="T134" s="82" t="str">
        <f t="shared" si="55"/>
        <v>VALIDÉ</v>
      </c>
      <c r="U134" s="292" t="s">
        <v>476</v>
      </c>
      <c r="V134" s="92" t="str">
        <f t="shared" si="56"/>
        <v>VAL</v>
      </c>
      <c r="W134" s="292" t="s">
        <v>476</v>
      </c>
      <c r="X134" s="92" t="str">
        <f t="shared" si="57"/>
        <v>VAL</v>
      </c>
      <c r="Y134" s="292" t="s">
        <v>476</v>
      </c>
      <c r="Z134" s="92" t="str">
        <f t="shared" si="58"/>
        <v>VAL</v>
      </c>
      <c r="AA134" s="82" t="str">
        <f t="shared" si="44"/>
        <v>VALIDÉ</v>
      </c>
      <c r="AB134" s="292" t="s">
        <v>476</v>
      </c>
      <c r="AC134" s="92" t="str">
        <f t="shared" si="59"/>
        <v>VAL</v>
      </c>
      <c r="AD134" s="83" t="str">
        <f t="shared" si="60"/>
        <v>VALIDÉ</v>
      </c>
      <c r="AE134" s="294">
        <v>11.15</v>
      </c>
      <c r="AF134" s="84">
        <v>11.15</v>
      </c>
      <c r="AG134" s="87">
        <f t="shared" si="61"/>
        <v>300</v>
      </c>
      <c r="AH134" s="75">
        <f>IFERROR(VLOOKUP(B134,'Notes écrit'!$A$3:$C$734,3,FALSE),"ABI")</f>
        <v>8</v>
      </c>
      <c r="AI134" s="84">
        <v>8</v>
      </c>
      <c r="AJ134" s="88">
        <f t="shared" si="62"/>
        <v>331</v>
      </c>
      <c r="AK134" s="136">
        <f>IF(AH134="ABI","DEF",IF(AE134="DSP",AH134,AVERAGE(AE134,AH134)))</f>
        <v>9.5749999999999993</v>
      </c>
    </row>
    <row r="135" spans="1:37" s="96" customFormat="1" ht="16.5" customHeight="1" thickBot="1" x14ac:dyDescent="0.3">
      <c r="A135" s="110" t="s">
        <v>216</v>
      </c>
      <c r="B135" s="267">
        <v>22009399</v>
      </c>
      <c r="C135" s="266" t="s">
        <v>306</v>
      </c>
      <c r="D135" s="266" t="s">
        <v>134</v>
      </c>
      <c r="E135" s="292" t="s">
        <v>476</v>
      </c>
      <c r="F135" s="91" t="str">
        <f t="shared" si="47"/>
        <v>VAL</v>
      </c>
      <c r="G135" s="92" t="str">
        <f t="shared" si="48"/>
        <v>VAL</v>
      </c>
      <c r="H135" s="82" t="str">
        <f t="shared" si="49"/>
        <v>VALIDÉ</v>
      </c>
      <c r="I135" s="292" t="s">
        <v>476</v>
      </c>
      <c r="J135" s="92" t="str">
        <f t="shared" si="50"/>
        <v>VAL</v>
      </c>
      <c r="K135" s="292" t="s">
        <v>476</v>
      </c>
      <c r="L135" s="92" t="str">
        <f t="shared" si="51"/>
        <v>VAL</v>
      </c>
      <c r="M135" s="82" t="str">
        <f t="shared" si="43"/>
        <v>VALIDÉ</v>
      </c>
      <c r="N135" s="292" t="s">
        <v>476</v>
      </c>
      <c r="O135" s="296" t="s">
        <v>476</v>
      </c>
      <c r="P135" s="93">
        <f t="shared" si="52"/>
        <v>0</v>
      </c>
      <c r="Q135" s="92" t="str">
        <f t="shared" si="53"/>
        <v>VAL</v>
      </c>
      <c r="R135" s="292" t="s">
        <v>476</v>
      </c>
      <c r="S135" s="92" t="str">
        <f t="shared" si="54"/>
        <v>VAL</v>
      </c>
      <c r="T135" s="82" t="str">
        <f t="shared" si="55"/>
        <v>VALIDÉ</v>
      </c>
      <c r="U135" s="292" t="s">
        <v>476</v>
      </c>
      <c r="V135" s="92" t="str">
        <f t="shared" si="56"/>
        <v>VAL</v>
      </c>
      <c r="W135" s="292" t="s">
        <v>476</v>
      </c>
      <c r="X135" s="92" t="str">
        <f t="shared" si="57"/>
        <v>VAL</v>
      </c>
      <c r="Y135" s="292" t="s">
        <v>476</v>
      </c>
      <c r="Z135" s="92" t="str">
        <f t="shared" si="58"/>
        <v>VAL</v>
      </c>
      <c r="AA135" s="82" t="str">
        <f t="shared" si="44"/>
        <v>VALIDÉ</v>
      </c>
      <c r="AB135" s="292" t="s">
        <v>476</v>
      </c>
      <c r="AC135" s="92" t="str">
        <f t="shared" si="59"/>
        <v>VAL</v>
      </c>
      <c r="AD135" s="83" t="str">
        <f t="shared" si="60"/>
        <v>VALIDÉ</v>
      </c>
      <c r="AE135" s="294" t="s">
        <v>477</v>
      </c>
      <c r="AF135" s="84" t="s">
        <v>477</v>
      </c>
      <c r="AG135" s="87">
        <f t="shared" si="61"/>
        <v>611</v>
      </c>
      <c r="AH135" s="343" t="s">
        <v>477</v>
      </c>
      <c r="AI135" s="84" t="s">
        <v>477</v>
      </c>
      <c r="AJ135" s="88">
        <f t="shared" si="62"/>
        <v>599</v>
      </c>
      <c r="AK135" s="136" t="s">
        <v>477</v>
      </c>
    </row>
    <row r="136" spans="1:37" s="96" customFormat="1" ht="16.5" customHeight="1" thickBot="1" x14ac:dyDescent="0.3">
      <c r="A136" s="110" t="s">
        <v>53</v>
      </c>
      <c r="B136" s="267">
        <v>22009423</v>
      </c>
      <c r="C136" s="266" t="s">
        <v>374</v>
      </c>
      <c r="D136" s="266" t="s">
        <v>375</v>
      </c>
      <c r="E136" s="292" t="s">
        <v>476</v>
      </c>
      <c r="F136" s="91" t="str">
        <f t="shared" si="47"/>
        <v>VAL</v>
      </c>
      <c r="G136" s="92" t="str">
        <f t="shared" si="48"/>
        <v>VAL</v>
      </c>
      <c r="H136" s="82" t="str">
        <f t="shared" si="49"/>
        <v>VALIDÉ</v>
      </c>
      <c r="I136" s="292" t="s">
        <v>476</v>
      </c>
      <c r="J136" s="92" t="str">
        <f t="shared" si="50"/>
        <v>VAL</v>
      </c>
      <c r="K136" s="292" t="s">
        <v>476</v>
      </c>
      <c r="L136" s="92" t="str">
        <f t="shared" si="51"/>
        <v>VAL</v>
      </c>
      <c r="M136" s="82" t="str">
        <f t="shared" si="43"/>
        <v>VALIDÉ</v>
      </c>
      <c r="N136" s="292" t="s">
        <v>476</v>
      </c>
      <c r="O136" s="296" t="s">
        <v>476</v>
      </c>
      <c r="P136" s="93">
        <f t="shared" si="52"/>
        <v>0</v>
      </c>
      <c r="Q136" s="92" t="str">
        <f t="shared" si="53"/>
        <v>VAL</v>
      </c>
      <c r="R136" s="292" t="s">
        <v>476</v>
      </c>
      <c r="S136" s="92" t="str">
        <f t="shared" si="54"/>
        <v>VAL</v>
      </c>
      <c r="T136" s="82" t="str">
        <f t="shared" si="55"/>
        <v>VALIDÉ</v>
      </c>
      <c r="U136" s="292" t="s">
        <v>476</v>
      </c>
      <c r="V136" s="92" t="str">
        <f t="shared" si="56"/>
        <v>VAL</v>
      </c>
      <c r="W136" s="292" t="s">
        <v>476</v>
      </c>
      <c r="X136" s="92" t="str">
        <f t="shared" si="57"/>
        <v>VAL</v>
      </c>
      <c r="Y136" s="292" t="s">
        <v>476</v>
      </c>
      <c r="Z136" s="92" t="str">
        <f t="shared" si="58"/>
        <v>VAL</v>
      </c>
      <c r="AA136" s="82" t="str">
        <f t="shared" si="44"/>
        <v>VALIDÉ</v>
      </c>
      <c r="AB136" s="292" t="s">
        <v>476</v>
      </c>
      <c r="AC136" s="92" t="str">
        <f t="shared" si="59"/>
        <v>VAL</v>
      </c>
      <c r="AD136" s="83" t="str">
        <f t="shared" si="60"/>
        <v>VALIDÉ</v>
      </c>
      <c r="AE136" s="294">
        <v>10.050000000000001</v>
      </c>
      <c r="AF136" s="84">
        <v>10.050000000000001</v>
      </c>
      <c r="AG136" s="87">
        <f t="shared" si="61"/>
        <v>429</v>
      </c>
      <c r="AH136" s="75">
        <f>IFERROR(VLOOKUP(B136,'Notes écrit'!$A$3:$C$734,3,FALSE),"ABI")</f>
        <v>8.8889999999999993</v>
      </c>
      <c r="AI136" s="84">
        <v>8.8889999999999993</v>
      </c>
      <c r="AJ136" s="88">
        <f t="shared" si="62"/>
        <v>231</v>
      </c>
      <c r="AK136" s="136">
        <f t="shared" ref="AK136:AK153" si="63">IF(AH136="ABI","DEF",IF(AE136="DSP",AH136,AVERAGE(AE136,AH136)))</f>
        <v>9.4695</v>
      </c>
    </row>
    <row r="137" spans="1:37" s="96" customFormat="1" ht="16.5" customHeight="1" thickBot="1" x14ac:dyDescent="0.3">
      <c r="A137" s="110" t="s">
        <v>216</v>
      </c>
      <c r="B137" s="267">
        <v>22009593</v>
      </c>
      <c r="C137" s="266" t="s">
        <v>321</v>
      </c>
      <c r="D137" s="266" t="s">
        <v>36</v>
      </c>
      <c r="E137" s="292" t="s">
        <v>476</v>
      </c>
      <c r="F137" s="91" t="str">
        <f t="shared" si="47"/>
        <v>VAL</v>
      </c>
      <c r="G137" s="92" t="str">
        <f t="shared" si="48"/>
        <v>VAL</v>
      </c>
      <c r="H137" s="82" t="str">
        <f t="shared" si="49"/>
        <v>VALIDÉ</v>
      </c>
      <c r="I137" s="292" t="s">
        <v>476</v>
      </c>
      <c r="J137" s="92" t="str">
        <f t="shared" si="50"/>
        <v>VAL</v>
      </c>
      <c r="K137" s="292" t="s">
        <v>476</v>
      </c>
      <c r="L137" s="92" t="str">
        <f t="shared" si="51"/>
        <v>VAL</v>
      </c>
      <c r="M137" s="82" t="str">
        <f t="shared" si="43"/>
        <v>VALIDÉ</v>
      </c>
      <c r="N137" s="292" t="s">
        <v>476</v>
      </c>
      <c r="O137" s="296" t="s">
        <v>476</v>
      </c>
      <c r="P137" s="93">
        <f t="shared" si="52"/>
        <v>0</v>
      </c>
      <c r="Q137" s="92" t="str">
        <f t="shared" si="53"/>
        <v>VAL</v>
      </c>
      <c r="R137" s="292" t="s">
        <v>476</v>
      </c>
      <c r="S137" s="92" t="str">
        <f t="shared" si="54"/>
        <v>VAL</v>
      </c>
      <c r="T137" s="82" t="str">
        <f t="shared" si="55"/>
        <v>VALIDÉ</v>
      </c>
      <c r="U137" s="292" t="s">
        <v>476</v>
      </c>
      <c r="V137" s="92" t="str">
        <f t="shared" si="56"/>
        <v>VAL</v>
      </c>
      <c r="W137" s="292" t="s">
        <v>476</v>
      </c>
      <c r="X137" s="92" t="str">
        <f t="shared" si="57"/>
        <v>VAL</v>
      </c>
      <c r="Y137" s="292" t="s">
        <v>476</v>
      </c>
      <c r="Z137" s="92" t="str">
        <f t="shared" si="58"/>
        <v>VAL</v>
      </c>
      <c r="AA137" s="82" t="str">
        <f t="shared" si="44"/>
        <v>VALIDÉ</v>
      </c>
      <c r="AB137" s="292" t="s">
        <v>476</v>
      </c>
      <c r="AC137" s="92" t="str">
        <f t="shared" si="59"/>
        <v>VAL</v>
      </c>
      <c r="AD137" s="83" t="str">
        <f t="shared" si="60"/>
        <v>VALIDÉ</v>
      </c>
      <c r="AE137" s="294">
        <v>14.1</v>
      </c>
      <c r="AF137" s="84">
        <v>14.1</v>
      </c>
      <c r="AG137" s="87">
        <f t="shared" si="61"/>
        <v>17</v>
      </c>
      <c r="AH137" s="75">
        <f>IFERROR(VLOOKUP(B137,'Notes écrit'!$A$3:$C$734,3,FALSE),"ABI")</f>
        <v>7.556</v>
      </c>
      <c r="AI137" s="84">
        <v>7.556</v>
      </c>
      <c r="AJ137" s="88">
        <f t="shared" si="62"/>
        <v>384</v>
      </c>
      <c r="AK137" s="136">
        <f t="shared" si="63"/>
        <v>10.827999999999999</v>
      </c>
    </row>
    <row r="138" spans="1:37" s="96" customFormat="1" ht="16.5" customHeight="1" thickBot="1" x14ac:dyDescent="0.3">
      <c r="A138" s="110" t="s">
        <v>53</v>
      </c>
      <c r="B138" s="267">
        <v>22009622</v>
      </c>
      <c r="C138" s="266" t="s">
        <v>196</v>
      </c>
      <c r="D138" s="266" t="s">
        <v>141</v>
      </c>
      <c r="E138" s="292">
        <f>VLOOKUP(B138,[2]END!$B$3:$G$734,6,FALSE)</f>
        <v>10</v>
      </c>
      <c r="F138" s="91">
        <f t="shared" si="47"/>
        <v>14.5</v>
      </c>
      <c r="G138" s="92">
        <f t="shared" si="48"/>
        <v>10</v>
      </c>
      <c r="H138" s="82">
        <f t="shared" si="49"/>
        <v>10</v>
      </c>
      <c r="I138" s="292">
        <f>VLOOKUP(B138,[2]VIT!$B$3:$F$734,5,FALSE)</f>
        <v>3.48</v>
      </c>
      <c r="J138" s="92">
        <f t="shared" si="50"/>
        <v>17</v>
      </c>
      <c r="K138" s="292">
        <f>VLOOKUP(B138,[2]VIT!$B$3:$G$734,6,FALSE)</f>
        <v>7.62</v>
      </c>
      <c r="L138" s="92">
        <f t="shared" si="51"/>
        <v>12</v>
      </c>
      <c r="M138" s="82">
        <f t="shared" si="43"/>
        <v>14.5</v>
      </c>
      <c r="N138" s="258">
        <f>VLOOKUP(B138,[2]DVC!$B$3:$G$734,6,FALSE)</f>
        <v>36</v>
      </c>
      <c r="O138" s="297">
        <f>VLOOKUP(B138,'[2]Taille-Poids'!$B$3:$G$734,6,FALSE)</f>
        <v>62</v>
      </c>
      <c r="P138" s="93">
        <f t="shared" si="52"/>
        <v>0.58064516129032262</v>
      </c>
      <c r="Q138" s="92">
        <f t="shared" si="53"/>
        <v>5.5</v>
      </c>
      <c r="R138" s="258">
        <f>VLOOKUP(B138,[2]DV!$B$3:$H$735,7,FALSE)</f>
        <v>32.6</v>
      </c>
      <c r="S138" s="92">
        <f t="shared" si="54"/>
        <v>5.5</v>
      </c>
      <c r="T138" s="82">
        <f t="shared" si="55"/>
        <v>11</v>
      </c>
      <c r="U138" s="259">
        <f>VLOOKUP(B138,[2]COORD!$B$3:$I$734,8,FALSE)</f>
        <v>26.4</v>
      </c>
      <c r="V138" s="92">
        <f t="shared" si="56"/>
        <v>5.75</v>
      </c>
      <c r="W138" s="292">
        <f>VLOOKUP(B138,[2]SOUP!$B$3:$F$734,5,FALSE)</f>
        <v>-12.5</v>
      </c>
      <c r="X138" s="92">
        <f t="shared" si="57"/>
        <v>0.5</v>
      </c>
      <c r="Y138" s="292">
        <f>VLOOKUP(B138,[2]EQU!$B$3:$F$734,5,FALSE)</f>
        <v>8</v>
      </c>
      <c r="Z138" s="92">
        <f t="shared" si="58"/>
        <v>1</v>
      </c>
      <c r="AA138" s="82">
        <f t="shared" si="44"/>
        <v>7.25</v>
      </c>
      <c r="AB138" s="260">
        <f>VLOOKUP(B138,[2]Natation!$A$2:$E$610,5,FALSE)</f>
        <v>52.31</v>
      </c>
      <c r="AC138" s="92">
        <f t="shared" si="59"/>
        <v>8</v>
      </c>
      <c r="AD138" s="83">
        <f t="shared" si="60"/>
        <v>8</v>
      </c>
      <c r="AE138" s="294">
        <f>IF(AND(H138="DSP",M138="DSP",T138="DSP",AA138="DSP",AD138="DSP"),"DSP",IF(AND(H138="DSP",M138="DSP",T138="DSP",AA138="DSP"),AD138,IF(AND(H138="DSP",M138="DSP",T138="DSP",AD138="DSP"),AA138,IF(AND(H138="DSP",M138="DSP",AA138="DSP",AD138="DSP"),T138,IF(AND(H138="DSP",T138="DSP",AA138="DSP",AD138="DSP"),M138,IF(AND(M138="DSP",T138="DSP",AA138="DSP",AD138="DSP"),H138,IF(AND(T138="DSP",AA138="DSP",AD138="DSP"),(H138+M138)/2,IF(AND(M138="DSP",AA138="DSP",AD138="DSP"),(H138+T138)/2,IF(AND(H138="DSP",AA138="DSP",AD138="DSP"),(M138+T138)/2,IF(AND(M138="DSP",T138="DSP",AD138="DSP"),(H138+AA138)/2,IF(AND(H138="DSP",T138="DSP",AD138="DSP"),(M138+AA138)/2,IF(AND(H138="DSP",M138="DSP",AD138="DSP"),(T138+AA138)/2,IF(AND(M138="DSP",T138="DSP",AA138="DSP"),(H138+AD138)/2,IF(AND(H138="DSP",T138="DSP",AA138="DSP"),(M138+AD138)/2,IF(AND(H138="DSP",M138="DSP",AA138="DSP"),(T138+AD138)/2,IF(AND(H138="DSP",M138="DSP",T138="DSP"),(AA138+AD138)/2,IF(AND(H138="DSP",M138="DSP"),(T138+AA138+AD138)/3,IF(AND(H138="DSP",T138="DSP"),(M138+AA138+AD138)/3,IF(AND(M138="DSP",T138="DSP"),(H138+AA138+AD138)/3,IF(AND(H138="DSP",AA138="DSP"),(M138+T138+AD138)/3,IF(AND(M138="DSP",AA138="DSP"),(H138+T138+AD138)/3,IF(AND(T138="DSP",AA138="DSP"),(H138+M138+AD138)/3,IF(AND(H138="DSP",AD138="DSP"),(M138+T138+AA138)/3,IF(AND(M138="DSP",AD138="DSP"),(H138+T138+AA138)/3,IF(AND(T138="DSP",AD138="DSP"),(H138+M138+AA138)/3,IF(AND(AA138="DSP",AD138="DSP"),(H138+M138+T138)/3,IF(H138="DSP",(M138+T138+AA138+AD138)/4,IF(M138="DSP",(H138+T138+AA138+AD138)/4,IF(T138="DSP",(H138+M138+AA138+AD138)/4,IF(AA138="DSP",(H138+M138+T138+AD138)/4,IF(AD138="DSP",(H138+M138+T138+AA138)/4,SUM(H138+M138+T138+AA138+AD138)/5)))))))))))))))))))))))))))))))</f>
        <v>10.15</v>
      </c>
      <c r="AF138" s="84">
        <v>10.15</v>
      </c>
      <c r="AG138" s="87">
        <f t="shared" si="61"/>
        <v>413</v>
      </c>
      <c r="AH138" s="75">
        <f>IFERROR(VLOOKUP(B138,'Notes écrit'!$A$3:$C$734,3,FALSE),"ABI")</f>
        <v>8.4440000000000008</v>
      </c>
      <c r="AI138" s="84">
        <v>8.4440000000000008</v>
      </c>
      <c r="AJ138" s="88">
        <f t="shared" si="62"/>
        <v>274</v>
      </c>
      <c r="AK138" s="136">
        <f t="shared" si="63"/>
        <v>9.2970000000000006</v>
      </c>
    </row>
    <row r="139" spans="1:37" s="96" customFormat="1" ht="16.5" customHeight="1" thickBot="1" x14ac:dyDescent="0.3">
      <c r="A139" s="110" t="s">
        <v>53</v>
      </c>
      <c r="B139" s="267">
        <v>22009681</v>
      </c>
      <c r="C139" s="266" t="s">
        <v>418</v>
      </c>
      <c r="D139" s="266" t="s">
        <v>74</v>
      </c>
      <c r="E139" s="292" t="s">
        <v>476</v>
      </c>
      <c r="F139" s="91" t="str">
        <f t="shared" si="47"/>
        <v>VAL</v>
      </c>
      <c r="G139" s="92" t="str">
        <f t="shared" si="48"/>
        <v>VAL</v>
      </c>
      <c r="H139" s="82" t="str">
        <f t="shared" si="49"/>
        <v>VALIDÉ</v>
      </c>
      <c r="I139" s="292" t="s">
        <v>476</v>
      </c>
      <c r="J139" s="92" t="str">
        <f t="shared" si="50"/>
        <v>VAL</v>
      </c>
      <c r="K139" s="292" t="s">
        <v>476</v>
      </c>
      <c r="L139" s="92" t="str">
        <f t="shared" si="51"/>
        <v>VAL</v>
      </c>
      <c r="M139" s="82" t="str">
        <f t="shared" si="43"/>
        <v>VALIDÉ</v>
      </c>
      <c r="N139" s="292" t="s">
        <v>476</v>
      </c>
      <c r="O139" s="296" t="s">
        <v>476</v>
      </c>
      <c r="P139" s="93">
        <f t="shared" si="52"/>
        <v>0</v>
      </c>
      <c r="Q139" s="92" t="str">
        <f t="shared" si="53"/>
        <v>VAL</v>
      </c>
      <c r="R139" s="292" t="s">
        <v>476</v>
      </c>
      <c r="S139" s="92" t="str">
        <f t="shared" si="54"/>
        <v>VAL</v>
      </c>
      <c r="T139" s="82" t="str">
        <f t="shared" si="55"/>
        <v>VALIDÉ</v>
      </c>
      <c r="U139" s="292" t="s">
        <v>476</v>
      </c>
      <c r="V139" s="92" t="str">
        <f t="shared" si="56"/>
        <v>VAL</v>
      </c>
      <c r="W139" s="292" t="s">
        <v>476</v>
      </c>
      <c r="X139" s="92" t="str">
        <f t="shared" si="57"/>
        <v>VAL</v>
      </c>
      <c r="Y139" s="292" t="s">
        <v>476</v>
      </c>
      <c r="Z139" s="92" t="str">
        <f t="shared" si="58"/>
        <v>VAL</v>
      </c>
      <c r="AA139" s="82" t="str">
        <f t="shared" si="44"/>
        <v>VALIDÉ</v>
      </c>
      <c r="AB139" s="292" t="s">
        <v>476</v>
      </c>
      <c r="AC139" s="92" t="str">
        <f t="shared" si="59"/>
        <v>VAL</v>
      </c>
      <c r="AD139" s="83" t="str">
        <f t="shared" si="60"/>
        <v>VALIDÉ</v>
      </c>
      <c r="AE139" s="294">
        <v>12.15</v>
      </c>
      <c r="AF139" s="84">
        <v>12.15</v>
      </c>
      <c r="AG139" s="87">
        <f t="shared" si="61"/>
        <v>171</v>
      </c>
      <c r="AH139" s="75" t="str">
        <f>IFERROR(VLOOKUP(B139,'Notes écrit'!$A$3:$C$734,3,FALSE),"ABI")</f>
        <v>ABI</v>
      </c>
      <c r="AI139" s="84" t="s">
        <v>157</v>
      </c>
      <c r="AJ139" s="88">
        <f t="shared" si="62"/>
        <v>599</v>
      </c>
      <c r="AK139" s="136" t="str">
        <f t="shared" si="63"/>
        <v>DEF</v>
      </c>
    </row>
    <row r="140" spans="1:37" s="96" customFormat="1" ht="16.5" customHeight="1" thickBot="1" x14ac:dyDescent="0.3">
      <c r="A140" s="110" t="s">
        <v>216</v>
      </c>
      <c r="B140" s="267">
        <v>22009683</v>
      </c>
      <c r="C140" s="266" t="s">
        <v>207</v>
      </c>
      <c r="D140" s="266" t="s">
        <v>401</v>
      </c>
      <c r="E140" s="292" t="s">
        <v>476</v>
      </c>
      <c r="F140" s="91" t="str">
        <f t="shared" si="47"/>
        <v>VAL</v>
      </c>
      <c r="G140" s="92" t="str">
        <f t="shared" si="48"/>
        <v>VAL</v>
      </c>
      <c r="H140" s="82" t="str">
        <f t="shared" si="49"/>
        <v>VALIDÉ</v>
      </c>
      <c r="I140" s="292" t="s">
        <v>476</v>
      </c>
      <c r="J140" s="92" t="str">
        <f t="shared" si="50"/>
        <v>VAL</v>
      </c>
      <c r="K140" s="292" t="s">
        <v>476</v>
      </c>
      <c r="L140" s="92" t="str">
        <f t="shared" si="51"/>
        <v>VAL</v>
      </c>
      <c r="M140" s="82" t="str">
        <f t="shared" si="43"/>
        <v>VALIDÉ</v>
      </c>
      <c r="N140" s="292" t="s">
        <v>476</v>
      </c>
      <c r="O140" s="296" t="s">
        <v>476</v>
      </c>
      <c r="P140" s="93">
        <f t="shared" si="52"/>
        <v>0</v>
      </c>
      <c r="Q140" s="92" t="str">
        <f t="shared" si="53"/>
        <v>VAL</v>
      </c>
      <c r="R140" s="292" t="s">
        <v>476</v>
      </c>
      <c r="S140" s="92" t="str">
        <f t="shared" si="54"/>
        <v>VAL</v>
      </c>
      <c r="T140" s="82" t="str">
        <f t="shared" si="55"/>
        <v>VALIDÉ</v>
      </c>
      <c r="U140" s="292" t="s">
        <v>476</v>
      </c>
      <c r="V140" s="92" t="str">
        <f t="shared" si="56"/>
        <v>VAL</v>
      </c>
      <c r="W140" s="292" t="s">
        <v>476</v>
      </c>
      <c r="X140" s="92" t="str">
        <f t="shared" si="57"/>
        <v>VAL</v>
      </c>
      <c r="Y140" s="292" t="s">
        <v>476</v>
      </c>
      <c r="Z140" s="92" t="str">
        <f t="shared" si="58"/>
        <v>VAL</v>
      </c>
      <c r="AA140" s="82" t="str">
        <f t="shared" si="44"/>
        <v>VALIDÉ</v>
      </c>
      <c r="AB140" s="292" t="s">
        <v>476</v>
      </c>
      <c r="AC140" s="92" t="str">
        <f t="shared" si="59"/>
        <v>VAL</v>
      </c>
      <c r="AD140" s="83" t="str">
        <f t="shared" si="60"/>
        <v>VALIDÉ</v>
      </c>
      <c r="AE140" s="294">
        <v>10.35</v>
      </c>
      <c r="AF140" s="84">
        <v>10.35</v>
      </c>
      <c r="AG140" s="87">
        <f t="shared" si="61"/>
        <v>396</v>
      </c>
      <c r="AH140" s="75">
        <f>IFERROR(VLOOKUP(B140,'Notes écrit'!$A$3:$C$734,3,FALSE),"ABI")</f>
        <v>6.6669999999999998</v>
      </c>
      <c r="AI140" s="84">
        <v>6.6669999999999998</v>
      </c>
      <c r="AJ140" s="88">
        <f t="shared" si="62"/>
        <v>483</v>
      </c>
      <c r="AK140" s="136">
        <f t="shared" si="63"/>
        <v>8.5084999999999997</v>
      </c>
    </row>
    <row r="141" spans="1:37" s="96" customFormat="1" ht="16.5" customHeight="1" thickBot="1" x14ac:dyDescent="0.3">
      <c r="A141" s="110" t="s">
        <v>53</v>
      </c>
      <c r="B141" s="267">
        <v>22009690</v>
      </c>
      <c r="C141" s="266" t="s">
        <v>266</v>
      </c>
      <c r="D141" s="266" t="s">
        <v>267</v>
      </c>
      <c r="E141" s="292" t="s">
        <v>476</v>
      </c>
      <c r="F141" s="91" t="str">
        <f t="shared" si="47"/>
        <v>VAL</v>
      </c>
      <c r="G141" s="92" t="str">
        <f t="shared" si="48"/>
        <v>VAL</v>
      </c>
      <c r="H141" s="82" t="str">
        <f t="shared" si="49"/>
        <v>VALIDÉ</v>
      </c>
      <c r="I141" s="292" t="s">
        <v>476</v>
      </c>
      <c r="J141" s="92" t="str">
        <f t="shared" si="50"/>
        <v>VAL</v>
      </c>
      <c r="K141" s="292" t="s">
        <v>476</v>
      </c>
      <c r="L141" s="92" t="str">
        <f t="shared" si="51"/>
        <v>VAL</v>
      </c>
      <c r="M141" s="82" t="str">
        <f t="shared" si="43"/>
        <v>VALIDÉ</v>
      </c>
      <c r="N141" s="292" t="s">
        <v>476</v>
      </c>
      <c r="O141" s="296" t="s">
        <v>476</v>
      </c>
      <c r="P141" s="93">
        <f t="shared" si="52"/>
        <v>0</v>
      </c>
      <c r="Q141" s="92" t="str">
        <f t="shared" si="53"/>
        <v>VAL</v>
      </c>
      <c r="R141" s="292" t="s">
        <v>476</v>
      </c>
      <c r="S141" s="92" t="str">
        <f t="shared" si="54"/>
        <v>VAL</v>
      </c>
      <c r="T141" s="82" t="str">
        <f t="shared" si="55"/>
        <v>VALIDÉ</v>
      </c>
      <c r="U141" s="292" t="s">
        <v>476</v>
      </c>
      <c r="V141" s="92" t="str">
        <f t="shared" si="56"/>
        <v>VAL</v>
      </c>
      <c r="W141" s="292" t="s">
        <v>476</v>
      </c>
      <c r="X141" s="92" t="str">
        <f t="shared" si="57"/>
        <v>VAL</v>
      </c>
      <c r="Y141" s="292" t="s">
        <v>476</v>
      </c>
      <c r="Z141" s="92" t="str">
        <f t="shared" si="58"/>
        <v>VAL</v>
      </c>
      <c r="AA141" s="82" t="str">
        <f t="shared" si="44"/>
        <v>VALIDÉ</v>
      </c>
      <c r="AB141" s="292" t="s">
        <v>476</v>
      </c>
      <c r="AC141" s="92" t="str">
        <f t="shared" si="59"/>
        <v>VAL</v>
      </c>
      <c r="AD141" s="83" t="str">
        <f t="shared" si="60"/>
        <v>VALIDÉ</v>
      </c>
      <c r="AE141" s="294">
        <v>11.5</v>
      </c>
      <c r="AF141" s="84">
        <v>11.5</v>
      </c>
      <c r="AG141" s="87">
        <f t="shared" si="61"/>
        <v>260</v>
      </c>
      <c r="AH141" s="75">
        <f>IFERROR(VLOOKUP(B141,'Notes écrit'!$A$3:$C$734,3,FALSE),"ABI")</f>
        <v>6.6669999999999998</v>
      </c>
      <c r="AI141" s="84">
        <v>6.6669999999999998</v>
      </c>
      <c r="AJ141" s="88">
        <f t="shared" si="62"/>
        <v>483</v>
      </c>
      <c r="AK141" s="136">
        <f t="shared" si="63"/>
        <v>9.0835000000000008</v>
      </c>
    </row>
    <row r="142" spans="1:37" s="96" customFormat="1" ht="16.5" customHeight="1" thickBot="1" x14ac:dyDescent="0.3">
      <c r="A142" s="110" t="s">
        <v>216</v>
      </c>
      <c r="B142" s="267">
        <v>22009700</v>
      </c>
      <c r="C142" s="266" t="s">
        <v>271</v>
      </c>
      <c r="D142" s="266" t="s">
        <v>117</v>
      </c>
      <c r="E142" s="292" t="s">
        <v>476</v>
      </c>
      <c r="F142" s="91" t="str">
        <f t="shared" si="47"/>
        <v>VAL</v>
      </c>
      <c r="G142" s="92" t="str">
        <f t="shared" si="48"/>
        <v>VAL</v>
      </c>
      <c r="H142" s="82" t="str">
        <f t="shared" si="49"/>
        <v>VALIDÉ</v>
      </c>
      <c r="I142" s="292" t="s">
        <v>476</v>
      </c>
      <c r="J142" s="92" t="str">
        <f t="shared" si="50"/>
        <v>VAL</v>
      </c>
      <c r="K142" s="292" t="s">
        <v>476</v>
      </c>
      <c r="L142" s="92" t="str">
        <f t="shared" si="51"/>
        <v>VAL</v>
      </c>
      <c r="M142" s="82" t="str">
        <f t="shared" si="43"/>
        <v>VALIDÉ</v>
      </c>
      <c r="N142" s="292" t="s">
        <v>476</v>
      </c>
      <c r="O142" s="296" t="s">
        <v>476</v>
      </c>
      <c r="P142" s="93">
        <f t="shared" si="52"/>
        <v>0</v>
      </c>
      <c r="Q142" s="92" t="str">
        <f t="shared" si="53"/>
        <v>VAL</v>
      </c>
      <c r="R142" s="292" t="s">
        <v>476</v>
      </c>
      <c r="S142" s="92" t="str">
        <f t="shared" si="54"/>
        <v>VAL</v>
      </c>
      <c r="T142" s="82" t="str">
        <f t="shared" si="55"/>
        <v>VALIDÉ</v>
      </c>
      <c r="U142" s="292" t="s">
        <v>476</v>
      </c>
      <c r="V142" s="92" t="str">
        <f t="shared" si="56"/>
        <v>VAL</v>
      </c>
      <c r="W142" s="292" t="s">
        <v>476</v>
      </c>
      <c r="X142" s="92" t="str">
        <f t="shared" si="57"/>
        <v>VAL</v>
      </c>
      <c r="Y142" s="292" t="s">
        <v>476</v>
      </c>
      <c r="Z142" s="92" t="str">
        <f t="shared" si="58"/>
        <v>VAL</v>
      </c>
      <c r="AA142" s="82" t="str">
        <f t="shared" si="44"/>
        <v>VALIDÉ</v>
      </c>
      <c r="AB142" s="292" t="s">
        <v>476</v>
      </c>
      <c r="AC142" s="92" t="str">
        <f t="shared" si="59"/>
        <v>VAL</v>
      </c>
      <c r="AD142" s="83" t="str">
        <f t="shared" si="60"/>
        <v>VALIDÉ</v>
      </c>
      <c r="AE142" s="294">
        <v>10.5</v>
      </c>
      <c r="AF142" s="84">
        <v>10.5</v>
      </c>
      <c r="AG142" s="87">
        <f t="shared" si="61"/>
        <v>378</v>
      </c>
      <c r="AH142" s="75">
        <f>IFERROR(VLOOKUP(B142,'Notes écrit'!$A$3:$C$734,3,FALSE),"ABI")</f>
        <v>9.7780000000000005</v>
      </c>
      <c r="AI142" s="84">
        <v>9.7780000000000005</v>
      </c>
      <c r="AJ142" s="88">
        <f t="shared" si="62"/>
        <v>162</v>
      </c>
      <c r="AK142" s="136">
        <f t="shared" si="63"/>
        <v>10.138999999999999</v>
      </c>
    </row>
    <row r="143" spans="1:37" s="96" customFormat="1" ht="16.5" customHeight="1" thickBot="1" x14ac:dyDescent="0.3">
      <c r="A143" s="110" t="s">
        <v>216</v>
      </c>
      <c r="B143" s="267">
        <v>22009745</v>
      </c>
      <c r="C143" s="286" t="s">
        <v>394</v>
      </c>
      <c r="D143" s="286" t="s">
        <v>153</v>
      </c>
      <c r="E143" s="292" t="str">
        <f>VLOOKUP(B143,[2]END!$B$3:$G$734,6,FALSE)</f>
        <v>ABI</v>
      </c>
      <c r="F143" s="91" t="str">
        <f t="shared" si="47"/>
        <v>ABI</v>
      </c>
      <c r="G143" s="92">
        <f t="shared" si="48"/>
        <v>0</v>
      </c>
      <c r="H143" s="82">
        <f t="shared" si="49"/>
        <v>0</v>
      </c>
      <c r="I143" s="292" t="str">
        <f>VLOOKUP(B143,[2]VIT!$B$3:$F$734,5,FALSE)</f>
        <v>ABI</v>
      </c>
      <c r="J143" s="92">
        <f t="shared" si="50"/>
        <v>0</v>
      </c>
      <c r="K143" s="292" t="str">
        <f>VLOOKUP(B143,[2]VIT!$B$3:$G$734,6,FALSE)</f>
        <v>ABI</v>
      </c>
      <c r="L143" s="92">
        <f t="shared" si="51"/>
        <v>0</v>
      </c>
      <c r="M143" s="82">
        <f t="shared" si="43"/>
        <v>0</v>
      </c>
      <c r="N143" s="258" t="str">
        <f>VLOOKUP(B143,[2]DVC!$B$3:$G$734,6,FALSE)</f>
        <v>ABI</v>
      </c>
      <c r="O143" s="297" t="str">
        <f>VLOOKUP(B143,'[2]Taille-Poids'!$B$3:$G$734,6,FALSE)</f>
        <v>ABI</v>
      </c>
      <c r="P143" s="93" t="str">
        <f t="shared" si="52"/>
        <v>POIDS</v>
      </c>
      <c r="Q143" s="92">
        <f t="shared" si="53"/>
        <v>0</v>
      </c>
      <c r="R143" s="258" t="str">
        <f>VLOOKUP(B143,[2]DV!$B$3:$H$735,7,FALSE)</f>
        <v>ABI</v>
      </c>
      <c r="S143" s="92">
        <f t="shared" si="54"/>
        <v>0</v>
      </c>
      <c r="T143" s="82">
        <f t="shared" si="55"/>
        <v>0</v>
      </c>
      <c r="U143" s="259" t="str">
        <f>VLOOKUP(B143,[2]COORD!$B$3:$I$734,8,FALSE)</f>
        <v>ABI</v>
      </c>
      <c r="V143" s="92">
        <f t="shared" si="56"/>
        <v>0</v>
      </c>
      <c r="W143" s="292" t="str">
        <f>VLOOKUP(B143,[2]SOUP!$B$3:$F$734,5,FALSE)</f>
        <v>ABI</v>
      </c>
      <c r="X143" s="92">
        <f t="shared" si="57"/>
        <v>0</v>
      </c>
      <c r="Y143" s="292" t="str">
        <f>VLOOKUP(B143,[2]EQU!$B$3:$F$734,5,FALSE)</f>
        <v>ABI</v>
      </c>
      <c r="Z143" s="92">
        <f t="shared" si="58"/>
        <v>0</v>
      </c>
      <c r="AA143" s="82">
        <f t="shared" si="44"/>
        <v>0</v>
      </c>
      <c r="AB143" s="260" t="s">
        <v>215</v>
      </c>
      <c r="AC143" s="92" t="str">
        <f t="shared" si="59"/>
        <v>DSP</v>
      </c>
      <c r="AD143" s="83" t="str">
        <f t="shared" si="60"/>
        <v>DSP</v>
      </c>
      <c r="AE143" s="294">
        <f>IF(AND(H143="DSP",M143="DSP",T143="DSP",AA143="DSP",AD143="DSP"),"DSP",IF(AND(H143="DSP",M143="DSP",T143="DSP",AA143="DSP"),AD143,IF(AND(H143="DSP",M143="DSP",T143="DSP",AD143="DSP"),AA143,IF(AND(H143="DSP",M143="DSP",AA143="DSP",AD143="DSP"),T143,IF(AND(H143="DSP",T143="DSP",AA143="DSP",AD143="DSP"),M143,IF(AND(M143="DSP",T143="DSP",AA143="DSP",AD143="DSP"),H143,IF(AND(T143="DSP",AA143="DSP",AD143="DSP"),(H143+M143)/2,IF(AND(M143="DSP",AA143="DSP",AD143="DSP"),(H143+T143)/2,IF(AND(H143="DSP",AA143="DSP",AD143="DSP"),(M143+T143)/2,IF(AND(M143="DSP",T143="DSP",AD143="DSP"),(H143+AA143)/2,IF(AND(H143="DSP",T143="DSP",AD143="DSP"),(M143+AA143)/2,IF(AND(H143="DSP",M143="DSP",AD143="DSP"),(T143+AA143)/2,IF(AND(M143="DSP",T143="DSP",AA143="DSP"),(H143+AD143)/2,IF(AND(H143="DSP",T143="DSP",AA143="DSP"),(M143+AD143)/2,IF(AND(H143="DSP",M143="DSP",AA143="DSP"),(T143+AD143)/2,IF(AND(H143="DSP",M143="DSP",T143="DSP"),(AA143+AD143)/2,IF(AND(H143="DSP",M143="DSP"),(T143+AA143+AD143)/3,IF(AND(H143="DSP",T143="DSP"),(M143+AA143+AD143)/3,IF(AND(M143="DSP",T143="DSP"),(H143+AA143+AD143)/3,IF(AND(H143="DSP",AA143="DSP"),(M143+T143+AD143)/3,IF(AND(M143="DSP",AA143="DSP"),(H143+T143+AD143)/3,IF(AND(T143="DSP",AA143="DSP"),(H143+M143+AD143)/3,IF(AND(H143="DSP",AD143="DSP"),(M143+T143+AA143)/3,IF(AND(M143="DSP",AD143="DSP"),(H143+T143+AA143)/3,IF(AND(T143="DSP",AD143="DSP"),(H143+M143+AA143)/3,IF(AND(AA143="DSP",AD143="DSP"),(H143+M143+T143)/3,IF(H143="DSP",(M143+T143+AA143+AD143)/4,IF(M143="DSP",(H143+T143+AA143+AD143)/4,IF(T143="DSP",(H143+M143+AA143+AD143)/4,IF(AA143="DSP",(H143+M143+T143+AD143)/4,IF(AD143="DSP",(H143+M143+T143+AA143)/4,SUM(H143+M143+T143+AA143+AD143)/5)))))))))))))))))))))))))))))))</f>
        <v>0</v>
      </c>
      <c r="AF143" s="84">
        <v>0</v>
      </c>
      <c r="AG143" s="87">
        <f t="shared" si="61"/>
        <v>621</v>
      </c>
      <c r="AH143" s="75">
        <f>IFERROR(VLOOKUP(B143,'Notes écrit'!$A$3:$C$734,3,FALSE),"ABI")</f>
        <v>8</v>
      </c>
      <c r="AI143" s="84">
        <v>8</v>
      </c>
      <c r="AJ143" s="88">
        <f t="shared" si="62"/>
        <v>331</v>
      </c>
      <c r="AK143" s="136">
        <f t="shared" si="63"/>
        <v>4</v>
      </c>
    </row>
    <row r="144" spans="1:37" s="96" customFormat="1" ht="16.5" customHeight="1" thickBot="1" x14ac:dyDescent="0.3">
      <c r="A144" s="110" t="s">
        <v>216</v>
      </c>
      <c r="B144" s="267">
        <v>22009997</v>
      </c>
      <c r="C144" s="266" t="s">
        <v>607</v>
      </c>
      <c r="D144" s="266" t="s">
        <v>112</v>
      </c>
      <c r="E144" s="292" t="str">
        <f>VLOOKUP(B144,[2]END!$B$3:$G$734,6,FALSE)</f>
        <v>ABI</v>
      </c>
      <c r="F144" s="91" t="str">
        <f t="shared" si="47"/>
        <v>ABI</v>
      </c>
      <c r="G144" s="92">
        <f t="shared" si="48"/>
        <v>0</v>
      </c>
      <c r="H144" s="82">
        <f t="shared" si="49"/>
        <v>0</v>
      </c>
      <c r="I144" s="292" t="str">
        <f>VLOOKUP(B144,[2]VIT!$B$3:$F$734,5,FALSE)</f>
        <v>ABI</v>
      </c>
      <c r="J144" s="92">
        <f t="shared" si="50"/>
        <v>0</v>
      </c>
      <c r="K144" s="292" t="str">
        <f>VLOOKUP(B144,[2]VIT!$B$3:$G$734,6,FALSE)</f>
        <v>ABI</v>
      </c>
      <c r="L144" s="92">
        <f t="shared" si="51"/>
        <v>0</v>
      </c>
      <c r="M144" s="82">
        <f t="shared" si="43"/>
        <v>0</v>
      </c>
      <c r="N144" s="258" t="str">
        <f>VLOOKUP(B144,[2]DVC!$B$3:$G$734,6,FALSE)</f>
        <v>ABI</v>
      </c>
      <c r="O144" s="297" t="str">
        <f>VLOOKUP(B144,'[2]Taille-Poids'!$B$3:$G$734,6,FALSE)</f>
        <v>ABI</v>
      </c>
      <c r="P144" s="93" t="str">
        <f t="shared" si="52"/>
        <v>POIDS</v>
      </c>
      <c r="Q144" s="92">
        <f t="shared" si="53"/>
        <v>0</v>
      </c>
      <c r="R144" s="258" t="str">
        <f>VLOOKUP(B144,[2]DV!$B$3:$H$735,7,FALSE)</f>
        <v>ABI</v>
      </c>
      <c r="S144" s="92">
        <f t="shared" si="54"/>
        <v>0</v>
      </c>
      <c r="T144" s="82">
        <f t="shared" si="55"/>
        <v>0</v>
      </c>
      <c r="U144" s="259" t="str">
        <f>VLOOKUP(B144,[2]COORD!$B$3:$I$734,8,FALSE)</f>
        <v>ABI</v>
      </c>
      <c r="V144" s="92">
        <f t="shared" si="56"/>
        <v>0</v>
      </c>
      <c r="W144" s="292" t="str">
        <f>VLOOKUP(B144,[2]SOUP!$B$3:$F$734,5,FALSE)</f>
        <v>ABI</v>
      </c>
      <c r="X144" s="92">
        <f t="shared" si="57"/>
        <v>0</v>
      </c>
      <c r="Y144" s="292" t="str">
        <f>VLOOKUP(B144,[2]EQU!$B$3:$F$734,5,FALSE)</f>
        <v>ABI</v>
      </c>
      <c r="Z144" s="92">
        <f t="shared" si="58"/>
        <v>0</v>
      </c>
      <c r="AA144" s="82">
        <f t="shared" si="44"/>
        <v>0</v>
      </c>
      <c r="AB144" s="260" t="str">
        <f>VLOOKUP(B144,[2]Natation!$A$2:$E$610,5,FALSE)</f>
        <v>ABI</v>
      </c>
      <c r="AC144" s="92">
        <f t="shared" si="59"/>
        <v>0</v>
      </c>
      <c r="AD144" s="83">
        <f t="shared" si="60"/>
        <v>0</v>
      </c>
      <c r="AE144" s="294">
        <f>IF(AND(H144="DSP",M144="DSP",T144="DSP",AA144="DSP",AD144="DSP"),"DSP",IF(AND(H144="DSP",M144="DSP",T144="DSP",AA144="DSP"),AD144,IF(AND(H144="DSP",M144="DSP",T144="DSP",AD144="DSP"),AA144,IF(AND(H144="DSP",M144="DSP",AA144="DSP",AD144="DSP"),T144,IF(AND(H144="DSP",T144="DSP",AA144="DSP",AD144="DSP"),M144,IF(AND(M144="DSP",T144="DSP",AA144="DSP",AD144="DSP"),H144,IF(AND(T144="DSP",AA144="DSP",AD144="DSP"),(H144+M144)/2,IF(AND(M144="DSP",AA144="DSP",AD144="DSP"),(H144+T144)/2,IF(AND(H144="DSP",AA144="DSP",AD144="DSP"),(M144+T144)/2,IF(AND(M144="DSP",T144="DSP",AD144="DSP"),(H144+AA144)/2,IF(AND(H144="DSP",T144="DSP",AD144="DSP"),(M144+AA144)/2,IF(AND(H144="DSP",M144="DSP",AD144="DSP"),(T144+AA144)/2,IF(AND(M144="DSP",T144="DSP",AA144="DSP"),(H144+AD144)/2,IF(AND(H144="DSP",T144="DSP",AA144="DSP"),(M144+AD144)/2,IF(AND(H144="DSP",M144="DSP",AA144="DSP"),(T144+AD144)/2,IF(AND(H144="DSP",M144="DSP",T144="DSP"),(AA144+AD144)/2,IF(AND(H144="DSP",M144="DSP"),(T144+AA144+AD144)/3,IF(AND(H144="DSP",T144="DSP"),(M144+AA144+AD144)/3,IF(AND(M144="DSP",T144="DSP"),(H144+AA144+AD144)/3,IF(AND(H144="DSP",AA144="DSP"),(M144+T144+AD144)/3,IF(AND(M144="DSP",AA144="DSP"),(H144+T144+AD144)/3,IF(AND(T144="DSP",AA144="DSP"),(H144+M144+AD144)/3,IF(AND(H144="DSP",AD144="DSP"),(M144+T144+AA144)/3,IF(AND(M144="DSP",AD144="DSP"),(H144+T144+AA144)/3,IF(AND(T144="DSP",AD144="DSP"),(H144+M144+AA144)/3,IF(AND(AA144="DSP",AD144="DSP"),(H144+M144+T144)/3,IF(H144="DSP",(M144+T144+AA144+AD144)/4,IF(M144="DSP",(H144+T144+AA144+AD144)/4,IF(T144="DSP",(H144+M144+AA144+AD144)/4,IF(AA144="DSP",(H144+M144+T144+AD144)/4,IF(AD144="DSP",(H144+M144+T144+AA144)/4,SUM(H144+M144+T144+AA144+AD144)/5)))))))))))))))))))))))))))))))</f>
        <v>0</v>
      </c>
      <c r="AF144" s="84">
        <v>0</v>
      </c>
      <c r="AG144" s="87">
        <f t="shared" si="61"/>
        <v>621</v>
      </c>
      <c r="AH144" s="75" t="str">
        <f>IFERROR(VLOOKUP(B144,'Notes écrit'!$A$3:$C$734,3,FALSE),"ABI")</f>
        <v>ABI</v>
      </c>
      <c r="AI144" s="84" t="s">
        <v>157</v>
      </c>
      <c r="AJ144" s="88">
        <f t="shared" si="62"/>
        <v>599</v>
      </c>
      <c r="AK144" s="136" t="str">
        <f t="shared" si="63"/>
        <v>DEF</v>
      </c>
    </row>
    <row r="145" spans="1:37" s="96" customFormat="1" ht="16.5" customHeight="1" thickBot="1" x14ac:dyDescent="0.3">
      <c r="A145" s="110" t="s">
        <v>216</v>
      </c>
      <c r="B145" s="267">
        <v>22010022</v>
      </c>
      <c r="C145" s="266" t="s">
        <v>839</v>
      </c>
      <c r="D145" s="266" t="s">
        <v>840</v>
      </c>
      <c r="E145" s="292">
        <f>VLOOKUP(B145,[2]END!$B$3:$G$734,6,FALSE)</f>
        <v>10</v>
      </c>
      <c r="F145" s="91">
        <f t="shared" si="47"/>
        <v>14.5</v>
      </c>
      <c r="G145" s="92">
        <f t="shared" si="48"/>
        <v>7</v>
      </c>
      <c r="H145" s="82">
        <f t="shared" si="49"/>
        <v>7</v>
      </c>
      <c r="I145" s="292">
        <f>VLOOKUP(B145,[2]VIT!$B$3:$F$734,5,FALSE)</f>
        <v>3.2</v>
      </c>
      <c r="J145" s="92">
        <f t="shared" si="50"/>
        <v>17</v>
      </c>
      <c r="K145" s="292">
        <f>VLOOKUP(B145,[2]VIT!$B$3:$G$734,6,FALSE)</f>
        <v>6.86</v>
      </c>
      <c r="L145" s="92">
        <f t="shared" si="51"/>
        <v>11</v>
      </c>
      <c r="M145" s="82">
        <f t="shared" si="43"/>
        <v>14</v>
      </c>
      <c r="N145" s="258">
        <f>VLOOKUP(B145,[2]DVC!$B$3:$G$734,6,FALSE)</f>
        <v>35</v>
      </c>
      <c r="O145" s="297">
        <f>VLOOKUP(B145,'[2]Taille-Poids'!$B$3:$G$734,6,FALSE)</f>
        <v>75</v>
      </c>
      <c r="P145" s="93">
        <f t="shared" si="52"/>
        <v>0.46666666666666667</v>
      </c>
      <c r="Q145" s="92">
        <f t="shared" si="53"/>
        <v>2.5</v>
      </c>
      <c r="R145" s="258">
        <f>VLOOKUP(B145,[2]DV!$B$3:$H$735,7,FALSE)</f>
        <v>43.1</v>
      </c>
      <c r="S145" s="92">
        <f t="shared" si="54"/>
        <v>4</v>
      </c>
      <c r="T145" s="82">
        <f t="shared" si="55"/>
        <v>6.5</v>
      </c>
      <c r="U145" s="259">
        <f>VLOOKUP(B145,[2]COORD!$B$3:$I$734,8,FALSE)</f>
        <v>25</v>
      </c>
      <c r="V145" s="92">
        <f t="shared" si="56"/>
        <v>5.25</v>
      </c>
      <c r="W145" s="292">
        <f>VLOOKUP(B145,[2]SOUP!$B$3:$F$734,5,FALSE)</f>
        <v>-20</v>
      </c>
      <c r="X145" s="92">
        <f t="shared" si="57"/>
        <v>0</v>
      </c>
      <c r="Y145" s="292">
        <f>VLOOKUP(B145,[2]EQU!$B$3:$F$734,5,FALSE)</f>
        <v>10</v>
      </c>
      <c r="Z145" s="92">
        <f t="shared" si="58"/>
        <v>0</v>
      </c>
      <c r="AA145" s="82">
        <f t="shared" si="44"/>
        <v>5.25</v>
      </c>
      <c r="AB145" s="260" t="s">
        <v>215</v>
      </c>
      <c r="AC145" s="92" t="str">
        <f t="shared" si="59"/>
        <v>DSP</v>
      </c>
      <c r="AD145" s="83" t="str">
        <f t="shared" si="60"/>
        <v>DSP</v>
      </c>
      <c r="AE145" s="294">
        <f>IF(AND(H145="DSP",M145="DSP",T145="DSP",AA145="DSP",AD145="DSP"),"DSP",IF(AND(H145="DSP",M145="DSP",T145="DSP",AA145="DSP"),AD145,IF(AND(H145="DSP",M145="DSP",T145="DSP",AD145="DSP"),AA145,IF(AND(H145="DSP",M145="DSP",AA145="DSP",AD145="DSP"),T145,IF(AND(H145="DSP",T145="DSP",AA145="DSP",AD145="DSP"),M145,IF(AND(M145="DSP",T145="DSP",AA145="DSP",AD145="DSP"),H145,IF(AND(T145="DSP",AA145="DSP",AD145="DSP"),(H145+M145)/2,IF(AND(M145="DSP",AA145="DSP",AD145="DSP"),(H145+T145)/2,IF(AND(H145="DSP",AA145="DSP",AD145="DSP"),(M145+T145)/2,IF(AND(M145="DSP",T145="DSP",AD145="DSP"),(H145+AA145)/2,IF(AND(H145="DSP",T145="DSP",AD145="DSP"),(M145+AA145)/2,IF(AND(H145="DSP",M145="DSP",AD145="DSP"),(T145+AA145)/2,IF(AND(M145="DSP",T145="DSP",AA145="DSP"),(H145+AD145)/2,IF(AND(H145="DSP",T145="DSP",AA145="DSP"),(M145+AD145)/2,IF(AND(H145="DSP",M145="DSP",AA145="DSP"),(T145+AD145)/2,IF(AND(H145="DSP",M145="DSP",T145="DSP"),(AA145+AD145)/2,IF(AND(H145="DSP",M145="DSP"),(T145+AA145+AD145)/3,IF(AND(H145="DSP",T145="DSP"),(M145+AA145+AD145)/3,IF(AND(M145="DSP",T145="DSP"),(H145+AA145+AD145)/3,IF(AND(H145="DSP",AA145="DSP"),(M145+T145+AD145)/3,IF(AND(M145="DSP",AA145="DSP"),(H145+T145+AD145)/3,IF(AND(T145="DSP",AA145="DSP"),(H145+M145+AD145)/3,IF(AND(H145="DSP",AD145="DSP"),(M145+T145+AA145)/3,IF(AND(M145="DSP",AD145="DSP"),(H145+T145+AA145)/3,IF(AND(T145="DSP",AD145="DSP"),(H145+M145+AA145)/3,IF(AND(AA145="DSP",AD145="DSP"),(H145+M145+T145)/3,IF(H145="DSP",(M145+T145+AA145+AD145)/4,IF(M145="DSP",(H145+T145+AA145+AD145)/4,IF(T145="DSP",(H145+M145+AA145+AD145)/4,IF(AA145="DSP",(H145+M145+T145+AD145)/4,IF(AD145="DSP",(H145+M145+T145+AA145)/4,SUM(H145+M145+T145+AA145+AD145)/5)))))))))))))))))))))))))))))))</f>
        <v>8.1875</v>
      </c>
      <c r="AF145" s="84">
        <v>8.1875</v>
      </c>
      <c r="AG145" s="87">
        <f t="shared" si="61"/>
        <v>554</v>
      </c>
      <c r="AH145" s="75">
        <f>IFERROR(VLOOKUP(B145,'Notes écrit'!$A$3:$C$734,3,FALSE),"ABI")</f>
        <v>6.6669999999999998</v>
      </c>
      <c r="AI145" s="84">
        <v>6.6669999999999998</v>
      </c>
      <c r="AJ145" s="88">
        <f t="shared" si="62"/>
        <v>483</v>
      </c>
      <c r="AK145" s="136">
        <f t="shared" si="63"/>
        <v>7.4272499999999999</v>
      </c>
    </row>
    <row r="146" spans="1:37" s="96" customFormat="1" ht="16.5" customHeight="1" thickBot="1" x14ac:dyDescent="0.3">
      <c r="A146" s="110" t="s">
        <v>216</v>
      </c>
      <c r="B146" s="267">
        <v>22010027</v>
      </c>
      <c r="C146" s="266" t="s">
        <v>273</v>
      </c>
      <c r="D146" s="266" t="s">
        <v>31</v>
      </c>
      <c r="E146" s="292" t="s">
        <v>476</v>
      </c>
      <c r="F146" s="91" t="str">
        <f t="shared" si="47"/>
        <v>VAL</v>
      </c>
      <c r="G146" s="92" t="str">
        <f t="shared" si="48"/>
        <v>VAL</v>
      </c>
      <c r="H146" s="82" t="str">
        <f t="shared" si="49"/>
        <v>VALIDÉ</v>
      </c>
      <c r="I146" s="292" t="s">
        <v>476</v>
      </c>
      <c r="J146" s="92" t="str">
        <f t="shared" si="50"/>
        <v>VAL</v>
      </c>
      <c r="K146" s="292" t="s">
        <v>476</v>
      </c>
      <c r="L146" s="92" t="str">
        <f t="shared" si="51"/>
        <v>VAL</v>
      </c>
      <c r="M146" s="82" t="str">
        <f t="shared" si="43"/>
        <v>VALIDÉ</v>
      </c>
      <c r="N146" s="292" t="s">
        <v>476</v>
      </c>
      <c r="O146" s="296" t="s">
        <v>476</v>
      </c>
      <c r="P146" s="93">
        <f t="shared" si="52"/>
        <v>0</v>
      </c>
      <c r="Q146" s="92" t="str">
        <f t="shared" si="53"/>
        <v>VAL</v>
      </c>
      <c r="R146" s="292" t="s">
        <v>476</v>
      </c>
      <c r="S146" s="92" t="str">
        <f t="shared" si="54"/>
        <v>VAL</v>
      </c>
      <c r="T146" s="82" t="str">
        <f t="shared" si="55"/>
        <v>VALIDÉ</v>
      </c>
      <c r="U146" s="292" t="s">
        <v>476</v>
      </c>
      <c r="V146" s="92" t="str">
        <f t="shared" si="56"/>
        <v>VAL</v>
      </c>
      <c r="W146" s="292" t="s">
        <v>476</v>
      </c>
      <c r="X146" s="92" t="str">
        <f t="shared" si="57"/>
        <v>VAL</v>
      </c>
      <c r="Y146" s="292" t="s">
        <v>476</v>
      </c>
      <c r="Z146" s="92" t="str">
        <f t="shared" si="58"/>
        <v>VAL</v>
      </c>
      <c r="AA146" s="82" t="str">
        <f t="shared" si="44"/>
        <v>VALIDÉ</v>
      </c>
      <c r="AB146" s="292" t="s">
        <v>476</v>
      </c>
      <c r="AC146" s="92" t="str">
        <f t="shared" si="59"/>
        <v>VAL</v>
      </c>
      <c r="AD146" s="83" t="str">
        <f t="shared" si="60"/>
        <v>VALIDÉ</v>
      </c>
      <c r="AE146" s="294">
        <v>13.55</v>
      </c>
      <c r="AF146" s="84">
        <v>13.55</v>
      </c>
      <c r="AG146" s="87">
        <f t="shared" si="61"/>
        <v>48</v>
      </c>
      <c r="AH146" s="75">
        <f>IFERROR(VLOOKUP(B146,'Notes écrit'!$A$3:$C$734,3,FALSE),"ABI")</f>
        <v>10.667</v>
      </c>
      <c r="AI146" s="84">
        <v>10.667</v>
      </c>
      <c r="AJ146" s="88">
        <f t="shared" si="62"/>
        <v>85</v>
      </c>
      <c r="AK146" s="136">
        <f t="shared" si="63"/>
        <v>12.108499999999999</v>
      </c>
    </row>
    <row r="147" spans="1:37" s="96" customFormat="1" ht="16.5" customHeight="1" thickBot="1" x14ac:dyDescent="0.3">
      <c r="A147" s="110" t="s">
        <v>53</v>
      </c>
      <c r="B147" s="267">
        <v>22010121</v>
      </c>
      <c r="C147" s="266" t="s">
        <v>258</v>
      </c>
      <c r="D147" s="266" t="s">
        <v>259</v>
      </c>
      <c r="E147" s="292" t="s">
        <v>476</v>
      </c>
      <c r="F147" s="91" t="str">
        <f t="shared" si="47"/>
        <v>VAL</v>
      </c>
      <c r="G147" s="92" t="str">
        <f t="shared" si="48"/>
        <v>VAL</v>
      </c>
      <c r="H147" s="82" t="str">
        <f t="shared" si="49"/>
        <v>VALIDÉ</v>
      </c>
      <c r="I147" s="292" t="s">
        <v>476</v>
      </c>
      <c r="J147" s="92" t="str">
        <f t="shared" si="50"/>
        <v>VAL</v>
      </c>
      <c r="K147" s="292" t="s">
        <v>476</v>
      </c>
      <c r="L147" s="92" t="str">
        <f t="shared" si="51"/>
        <v>VAL</v>
      </c>
      <c r="M147" s="82" t="str">
        <f t="shared" si="43"/>
        <v>VALIDÉ</v>
      </c>
      <c r="N147" s="292" t="s">
        <v>476</v>
      </c>
      <c r="O147" s="296" t="s">
        <v>476</v>
      </c>
      <c r="P147" s="93">
        <f t="shared" si="52"/>
        <v>0</v>
      </c>
      <c r="Q147" s="92" t="str">
        <f t="shared" si="53"/>
        <v>VAL</v>
      </c>
      <c r="R147" s="292" t="s">
        <v>476</v>
      </c>
      <c r="S147" s="92" t="str">
        <f t="shared" si="54"/>
        <v>VAL</v>
      </c>
      <c r="T147" s="82" t="str">
        <f t="shared" si="55"/>
        <v>VALIDÉ</v>
      </c>
      <c r="U147" s="292" t="s">
        <v>476</v>
      </c>
      <c r="V147" s="92" t="str">
        <f t="shared" si="56"/>
        <v>VAL</v>
      </c>
      <c r="W147" s="292" t="s">
        <v>476</v>
      </c>
      <c r="X147" s="92" t="str">
        <f t="shared" si="57"/>
        <v>VAL</v>
      </c>
      <c r="Y147" s="292" t="s">
        <v>476</v>
      </c>
      <c r="Z147" s="92" t="str">
        <f t="shared" si="58"/>
        <v>VAL</v>
      </c>
      <c r="AA147" s="82" t="str">
        <f t="shared" si="44"/>
        <v>VALIDÉ</v>
      </c>
      <c r="AB147" s="292" t="s">
        <v>476</v>
      </c>
      <c r="AC147" s="92" t="str">
        <f t="shared" si="59"/>
        <v>VAL</v>
      </c>
      <c r="AD147" s="83" t="str">
        <f t="shared" si="60"/>
        <v>VALIDÉ</v>
      </c>
      <c r="AE147" s="294">
        <v>10.6</v>
      </c>
      <c r="AF147" s="84">
        <v>10.6</v>
      </c>
      <c r="AG147" s="87">
        <f t="shared" si="61"/>
        <v>363</v>
      </c>
      <c r="AH147" s="75">
        <f>IFERROR(VLOOKUP(B147,'Notes écrit'!$A$3:$C$734,3,FALSE),"ABI")</f>
        <v>7.556</v>
      </c>
      <c r="AI147" s="84">
        <v>7.556</v>
      </c>
      <c r="AJ147" s="88">
        <f t="shared" si="62"/>
        <v>384</v>
      </c>
      <c r="AK147" s="136">
        <f t="shared" si="63"/>
        <v>9.0779999999999994</v>
      </c>
    </row>
    <row r="148" spans="1:37" s="96" customFormat="1" ht="16.5" customHeight="1" thickBot="1" x14ac:dyDescent="0.3">
      <c r="A148" s="110" t="s">
        <v>53</v>
      </c>
      <c r="B148" s="267">
        <v>22010160</v>
      </c>
      <c r="C148" s="266" t="s">
        <v>472</v>
      </c>
      <c r="D148" s="266" t="s">
        <v>322</v>
      </c>
      <c r="E148" s="292" t="str">
        <f>VLOOKUP(B148,[2]END!$B$3:$G$734,6,FALSE)</f>
        <v>ABI</v>
      </c>
      <c r="F148" s="91" t="str">
        <f t="shared" si="47"/>
        <v>ABI</v>
      </c>
      <c r="G148" s="92">
        <f t="shared" si="48"/>
        <v>0</v>
      </c>
      <c r="H148" s="82">
        <f t="shared" si="49"/>
        <v>0</v>
      </c>
      <c r="I148" s="292" t="str">
        <f>VLOOKUP(B148,[2]VIT!$B$3:$F$734,5,FALSE)</f>
        <v>ABI</v>
      </c>
      <c r="J148" s="92">
        <f t="shared" si="50"/>
        <v>0</v>
      </c>
      <c r="K148" s="292" t="str">
        <f>VLOOKUP(B148,[2]VIT!$B$3:$G$734,6,FALSE)</f>
        <v>ABI</v>
      </c>
      <c r="L148" s="92">
        <f t="shared" si="51"/>
        <v>0</v>
      </c>
      <c r="M148" s="82">
        <f t="shared" si="43"/>
        <v>0</v>
      </c>
      <c r="N148" s="258" t="str">
        <f>VLOOKUP(B148,[2]DVC!$B$3:$G$734,6,FALSE)</f>
        <v>ABI</v>
      </c>
      <c r="O148" s="297" t="str">
        <f>VLOOKUP(B148,'[2]Taille-Poids'!$B$3:$G$734,6,FALSE)</f>
        <v>ABI</v>
      </c>
      <c r="P148" s="93" t="str">
        <f t="shared" si="52"/>
        <v>POIDS</v>
      </c>
      <c r="Q148" s="92">
        <f t="shared" si="53"/>
        <v>0</v>
      </c>
      <c r="R148" s="258" t="str">
        <f>VLOOKUP(B148,[2]DV!$B$3:$H$735,7,FALSE)</f>
        <v>ABI</v>
      </c>
      <c r="S148" s="92">
        <f t="shared" si="54"/>
        <v>0</v>
      </c>
      <c r="T148" s="82">
        <f t="shared" si="55"/>
        <v>0</v>
      </c>
      <c r="U148" s="259" t="str">
        <f>VLOOKUP(B148,[2]COORD!$B$3:$I$734,8,FALSE)</f>
        <v>ABI</v>
      </c>
      <c r="V148" s="92">
        <f t="shared" si="56"/>
        <v>0</v>
      </c>
      <c r="W148" s="292" t="str">
        <f>VLOOKUP(B148,[2]SOUP!$B$3:$F$734,5,FALSE)</f>
        <v>ABI</v>
      </c>
      <c r="X148" s="92">
        <f t="shared" si="57"/>
        <v>0</v>
      </c>
      <c r="Y148" s="292" t="str">
        <f>VLOOKUP(B148,[2]EQU!$B$3:$F$734,5,FALSE)</f>
        <v>ABI</v>
      </c>
      <c r="Z148" s="92">
        <f t="shared" si="58"/>
        <v>0</v>
      </c>
      <c r="AA148" s="82">
        <f t="shared" si="44"/>
        <v>0</v>
      </c>
      <c r="AB148" s="260" t="str">
        <f>VLOOKUP(B148,[2]Natation!$A$2:$E$610,5,FALSE)</f>
        <v>ABI</v>
      </c>
      <c r="AC148" s="92">
        <f t="shared" si="59"/>
        <v>0</v>
      </c>
      <c r="AD148" s="83">
        <f t="shared" si="60"/>
        <v>0</v>
      </c>
      <c r="AE148" s="294">
        <f>IF(AND(H148="DSP",M148="DSP",T148="DSP",AA148="DSP",AD148="DSP"),"DSP",IF(AND(H148="DSP",M148="DSP",T148="DSP",AA148="DSP"),AD148,IF(AND(H148="DSP",M148="DSP",T148="DSP",AD148="DSP"),AA148,IF(AND(H148="DSP",M148="DSP",AA148="DSP",AD148="DSP"),T148,IF(AND(H148="DSP",T148="DSP",AA148="DSP",AD148="DSP"),M148,IF(AND(M148="DSP",T148="DSP",AA148="DSP",AD148="DSP"),H148,IF(AND(T148="DSP",AA148="DSP",AD148="DSP"),(H148+M148)/2,IF(AND(M148="DSP",AA148="DSP",AD148="DSP"),(H148+T148)/2,IF(AND(H148="DSP",AA148="DSP",AD148="DSP"),(M148+T148)/2,IF(AND(M148="DSP",T148="DSP",AD148="DSP"),(H148+AA148)/2,IF(AND(H148="DSP",T148="DSP",AD148="DSP"),(M148+AA148)/2,IF(AND(H148="DSP",M148="DSP",AD148="DSP"),(T148+AA148)/2,IF(AND(M148="DSP",T148="DSP",AA148="DSP"),(H148+AD148)/2,IF(AND(H148="DSP",T148="DSP",AA148="DSP"),(M148+AD148)/2,IF(AND(H148="DSP",M148="DSP",AA148="DSP"),(T148+AD148)/2,IF(AND(H148="DSP",M148="DSP",T148="DSP"),(AA148+AD148)/2,IF(AND(H148="DSP",M148="DSP"),(T148+AA148+AD148)/3,IF(AND(H148="DSP",T148="DSP"),(M148+AA148+AD148)/3,IF(AND(M148="DSP",T148="DSP"),(H148+AA148+AD148)/3,IF(AND(H148="DSP",AA148="DSP"),(M148+T148+AD148)/3,IF(AND(M148="DSP",AA148="DSP"),(H148+T148+AD148)/3,IF(AND(T148="DSP",AA148="DSP"),(H148+M148+AD148)/3,IF(AND(H148="DSP",AD148="DSP"),(M148+T148+AA148)/3,IF(AND(M148="DSP",AD148="DSP"),(H148+T148+AA148)/3,IF(AND(T148="DSP",AD148="DSP"),(H148+M148+AA148)/3,IF(AND(AA148="DSP",AD148="DSP"),(H148+M148+T148)/3,IF(H148="DSP",(M148+T148+AA148+AD148)/4,IF(M148="DSP",(H148+T148+AA148+AD148)/4,IF(T148="DSP",(H148+M148+AA148+AD148)/4,IF(AA148="DSP",(H148+M148+T148+AD148)/4,IF(AD148="DSP",(H148+M148+T148+AA148)/4,SUM(H148+M148+T148+AA148+AD148)/5)))))))))))))))))))))))))))))))</f>
        <v>0</v>
      </c>
      <c r="AF148" s="84">
        <v>0</v>
      </c>
      <c r="AG148" s="87">
        <f t="shared" si="61"/>
        <v>621</v>
      </c>
      <c r="AH148" s="75" t="str">
        <f>IFERROR(VLOOKUP(B148,'Notes écrit'!$A$3:$C$734,3,FALSE),"ABI")</f>
        <v>ABI</v>
      </c>
      <c r="AI148" s="84" t="s">
        <v>157</v>
      </c>
      <c r="AJ148" s="88">
        <f t="shared" si="62"/>
        <v>599</v>
      </c>
      <c r="AK148" s="136" t="str">
        <f t="shared" si="63"/>
        <v>DEF</v>
      </c>
    </row>
    <row r="149" spans="1:37" s="96" customFormat="1" ht="16.5" customHeight="1" thickBot="1" x14ac:dyDescent="0.3">
      <c r="A149" s="110" t="s">
        <v>216</v>
      </c>
      <c r="B149" s="267">
        <v>22010179</v>
      </c>
      <c r="C149" s="266" t="s">
        <v>274</v>
      </c>
      <c r="D149" s="266" t="s">
        <v>112</v>
      </c>
      <c r="E149" s="292">
        <f>VLOOKUP(B149,[2]END!$B$3:$G$734,6,FALSE)</f>
        <v>12</v>
      </c>
      <c r="F149" s="91">
        <f t="shared" si="47"/>
        <v>15.5</v>
      </c>
      <c r="G149" s="92">
        <f t="shared" si="48"/>
        <v>9</v>
      </c>
      <c r="H149" s="82">
        <f t="shared" si="49"/>
        <v>9</v>
      </c>
      <c r="I149" s="292">
        <f>VLOOKUP(B149,[2]VIT!$B$3:$F$734,5,FALSE)</f>
        <v>3.45</v>
      </c>
      <c r="J149" s="92">
        <f t="shared" si="50"/>
        <v>13</v>
      </c>
      <c r="K149" s="292">
        <f>VLOOKUP(B149,[2]VIT!$B$3:$G$734,6,FALSE)</f>
        <v>7.21</v>
      </c>
      <c r="L149" s="92">
        <f t="shared" si="51"/>
        <v>8</v>
      </c>
      <c r="M149" s="82">
        <f t="shared" si="43"/>
        <v>10.5</v>
      </c>
      <c r="N149" s="258">
        <f>VLOOKUP(B149,[2]DVC!$B$3:$G$734,6,FALSE)</f>
        <v>65</v>
      </c>
      <c r="O149" s="297">
        <f>VLOOKUP(B149,'[2]Taille-Poids'!$B$3:$G$734,6,FALSE)</f>
        <v>84</v>
      </c>
      <c r="P149" s="93">
        <f t="shared" si="52"/>
        <v>0.77380952380952384</v>
      </c>
      <c r="Q149" s="92">
        <f t="shared" si="53"/>
        <v>4</v>
      </c>
      <c r="R149" s="258">
        <f>VLOOKUP(B149,[2]DV!$B$3:$H$735,7,FALSE)</f>
        <v>35.9</v>
      </c>
      <c r="S149" s="92">
        <f t="shared" si="54"/>
        <v>2</v>
      </c>
      <c r="T149" s="82">
        <f t="shared" si="55"/>
        <v>6</v>
      </c>
      <c r="U149" s="259">
        <f>VLOOKUP(B149,[2]COORD!$B$3:$I$734,8,FALSE)</f>
        <v>24.55</v>
      </c>
      <c r="V149" s="92">
        <f t="shared" si="56"/>
        <v>5.5</v>
      </c>
      <c r="W149" s="292">
        <f>VLOOKUP(B149,[2]SOUP!$B$3:$F$734,5,FALSE)</f>
        <v>-8</v>
      </c>
      <c r="X149" s="92">
        <f t="shared" si="57"/>
        <v>1</v>
      </c>
      <c r="Y149" s="292">
        <f>VLOOKUP(B149,[2]EQU!$B$3:$F$734,5,FALSE)</f>
        <v>10</v>
      </c>
      <c r="Z149" s="92">
        <f t="shared" si="58"/>
        <v>0</v>
      </c>
      <c r="AA149" s="82">
        <f t="shared" si="44"/>
        <v>6.5</v>
      </c>
      <c r="AB149" s="260">
        <f>VLOOKUP(B149,[2]Natation!$A$2:$E$610,5,FALSE)</f>
        <v>45.14</v>
      </c>
      <c r="AC149" s="92">
        <f t="shared" si="59"/>
        <v>8</v>
      </c>
      <c r="AD149" s="83">
        <f t="shared" si="60"/>
        <v>8</v>
      </c>
      <c r="AE149" s="294">
        <f>IF(AND(H149="DSP",M149="DSP",T149="DSP",AA149="DSP",AD149="DSP"),"DSP",IF(AND(H149="DSP",M149="DSP",T149="DSP",AA149="DSP"),AD149,IF(AND(H149="DSP",M149="DSP",T149="DSP",AD149="DSP"),AA149,IF(AND(H149="DSP",M149="DSP",AA149="DSP",AD149="DSP"),T149,IF(AND(H149="DSP",T149="DSP",AA149="DSP",AD149="DSP"),M149,IF(AND(M149="DSP",T149="DSP",AA149="DSP",AD149="DSP"),H149,IF(AND(T149="DSP",AA149="DSP",AD149="DSP"),(H149+M149)/2,IF(AND(M149="DSP",AA149="DSP",AD149="DSP"),(H149+T149)/2,IF(AND(H149="DSP",AA149="DSP",AD149="DSP"),(M149+T149)/2,IF(AND(M149="DSP",T149="DSP",AD149="DSP"),(H149+AA149)/2,IF(AND(H149="DSP",T149="DSP",AD149="DSP"),(M149+AA149)/2,IF(AND(H149="DSP",M149="DSP",AD149="DSP"),(T149+AA149)/2,IF(AND(M149="DSP",T149="DSP",AA149="DSP"),(H149+AD149)/2,IF(AND(H149="DSP",T149="DSP",AA149="DSP"),(M149+AD149)/2,IF(AND(H149="DSP",M149="DSP",AA149="DSP"),(T149+AD149)/2,IF(AND(H149="DSP",M149="DSP",T149="DSP"),(AA149+AD149)/2,IF(AND(H149="DSP",M149="DSP"),(T149+AA149+AD149)/3,IF(AND(H149="DSP",T149="DSP"),(M149+AA149+AD149)/3,IF(AND(M149="DSP",T149="DSP"),(H149+AA149+AD149)/3,IF(AND(H149="DSP",AA149="DSP"),(M149+T149+AD149)/3,IF(AND(M149="DSP",AA149="DSP"),(H149+T149+AD149)/3,IF(AND(T149="DSP",AA149="DSP"),(H149+M149+AD149)/3,IF(AND(H149="DSP",AD149="DSP"),(M149+T149+AA149)/3,IF(AND(M149="DSP",AD149="DSP"),(H149+T149+AA149)/3,IF(AND(T149="DSP",AD149="DSP"),(H149+M149+AA149)/3,IF(AND(AA149="DSP",AD149="DSP"),(H149+M149+T149)/3,IF(H149="DSP",(M149+T149+AA149+AD149)/4,IF(M149="DSP",(H149+T149+AA149+AD149)/4,IF(T149="DSP",(H149+M149+AA149+AD149)/4,IF(AA149="DSP",(H149+M149+T149+AD149)/4,IF(AD149="DSP",(H149+M149+T149+AA149)/4,SUM(H149+M149+T149+AA149+AD149)/5)))))))))))))))))))))))))))))))</f>
        <v>8</v>
      </c>
      <c r="AF149" s="84">
        <v>8</v>
      </c>
      <c r="AG149" s="87">
        <f t="shared" si="61"/>
        <v>558</v>
      </c>
      <c r="AH149" s="75">
        <f>IFERROR(VLOOKUP(B149,'Notes écrit'!$A$3:$C$734,3,FALSE),"ABI")</f>
        <v>8.8889999999999993</v>
      </c>
      <c r="AI149" s="84">
        <v>8.8889999999999993</v>
      </c>
      <c r="AJ149" s="88">
        <f t="shared" si="62"/>
        <v>231</v>
      </c>
      <c r="AK149" s="136">
        <f t="shared" si="63"/>
        <v>8.4444999999999997</v>
      </c>
    </row>
    <row r="150" spans="1:37" s="96" customFormat="1" ht="16.5" customHeight="1" thickBot="1" x14ac:dyDescent="0.3">
      <c r="A150" s="110" t="s">
        <v>216</v>
      </c>
      <c r="B150" s="267">
        <v>22010246</v>
      </c>
      <c r="C150" s="266" t="s">
        <v>214</v>
      </c>
      <c r="D150" s="266" t="s">
        <v>112</v>
      </c>
      <c r="E150" s="292">
        <f>VLOOKUP(B150,[2]END!$B$3:$G$734,6,FALSE)</f>
        <v>18</v>
      </c>
      <c r="F150" s="91">
        <f t="shared" si="47"/>
        <v>18.5</v>
      </c>
      <c r="G150" s="92">
        <f t="shared" si="48"/>
        <v>15</v>
      </c>
      <c r="H150" s="82">
        <f t="shared" si="49"/>
        <v>15</v>
      </c>
      <c r="I150" s="292">
        <f>VLOOKUP(B150,[2]VIT!$B$3:$F$734,5,FALSE)</f>
        <v>3.13</v>
      </c>
      <c r="J150" s="92">
        <f t="shared" si="50"/>
        <v>18</v>
      </c>
      <c r="K150" s="292">
        <f>VLOOKUP(B150,[2]VIT!$B$3:$G$734,6,FALSE)</f>
        <v>6.53</v>
      </c>
      <c r="L150" s="92">
        <f t="shared" si="51"/>
        <v>13</v>
      </c>
      <c r="M150" s="82">
        <f t="shared" si="43"/>
        <v>15.5</v>
      </c>
      <c r="N150" s="258">
        <f>VLOOKUP(B150,[2]DVC!$B$3:$G$734,6,FALSE)</f>
        <v>57</v>
      </c>
      <c r="O150" s="297">
        <f>VLOOKUP(B150,'[2]Taille-Poids'!$B$3:$G$734,6,FALSE)</f>
        <v>58</v>
      </c>
      <c r="P150" s="93">
        <f t="shared" si="52"/>
        <v>0.98275862068965514</v>
      </c>
      <c r="Q150" s="92">
        <f t="shared" si="53"/>
        <v>5</v>
      </c>
      <c r="R150" s="258">
        <f>VLOOKUP(B150,[2]DV!$B$3:$H$735,7,FALSE)</f>
        <v>50.8</v>
      </c>
      <c r="S150" s="92">
        <f t="shared" si="54"/>
        <v>5.5</v>
      </c>
      <c r="T150" s="82">
        <f t="shared" si="55"/>
        <v>10.5</v>
      </c>
      <c r="U150" s="259">
        <f>VLOOKUP(B150,[2]COORD!$B$3:$I$734,8,FALSE)</f>
        <v>23.75</v>
      </c>
      <c r="V150" s="92">
        <f t="shared" si="56"/>
        <v>6</v>
      </c>
      <c r="W150" s="292">
        <f>VLOOKUP(B150,[2]SOUP!$B$3:$F$734,5,FALSE)</f>
        <v>-8</v>
      </c>
      <c r="X150" s="92">
        <f t="shared" si="57"/>
        <v>1</v>
      </c>
      <c r="Y150" s="292">
        <f>VLOOKUP(B150,[2]EQU!$B$3:$F$734,5,FALSE)</f>
        <v>10</v>
      </c>
      <c r="Z150" s="92">
        <f t="shared" si="58"/>
        <v>0</v>
      </c>
      <c r="AA150" s="82">
        <f t="shared" si="44"/>
        <v>7</v>
      </c>
      <c r="AB150" s="260" t="str">
        <f>VLOOKUP(B150,[2]Natation!$A$2:$E$610,5,FALSE)</f>
        <v>ABI</v>
      </c>
      <c r="AC150" s="92">
        <f t="shared" si="59"/>
        <v>0</v>
      </c>
      <c r="AD150" s="83">
        <f t="shared" si="60"/>
        <v>0</v>
      </c>
      <c r="AE150" s="294">
        <f>IF(AND(H150="DSP",M150="DSP",T150="DSP",AA150="DSP",AD150="DSP"),"DSP",IF(AND(H150="DSP",M150="DSP",T150="DSP",AA150="DSP"),AD150,IF(AND(H150="DSP",M150="DSP",T150="DSP",AD150="DSP"),AA150,IF(AND(H150="DSP",M150="DSP",AA150="DSP",AD150="DSP"),T150,IF(AND(H150="DSP",T150="DSP",AA150="DSP",AD150="DSP"),M150,IF(AND(M150="DSP",T150="DSP",AA150="DSP",AD150="DSP"),H150,IF(AND(T150="DSP",AA150="DSP",AD150="DSP"),(H150+M150)/2,IF(AND(M150="DSP",AA150="DSP",AD150="DSP"),(H150+T150)/2,IF(AND(H150="DSP",AA150="DSP",AD150="DSP"),(M150+T150)/2,IF(AND(M150="DSP",T150="DSP",AD150="DSP"),(H150+AA150)/2,IF(AND(H150="DSP",T150="DSP",AD150="DSP"),(M150+AA150)/2,IF(AND(H150="DSP",M150="DSP",AD150="DSP"),(T150+AA150)/2,IF(AND(M150="DSP",T150="DSP",AA150="DSP"),(H150+AD150)/2,IF(AND(H150="DSP",T150="DSP",AA150="DSP"),(M150+AD150)/2,IF(AND(H150="DSP",M150="DSP",AA150="DSP"),(T150+AD150)/2,IF(AND(H150="DSP",M150="DSP",T150="DSP"),(AA150+AD150)/2,IF(AND(H150="DSP",M150="DSP"),(T150+AA150+AD150)/3,IF(AND(H150="DSP",T150="DSP"),(M150+AA150+AD150)/3,IF(AND(M150="DSP",T150="DSP"),(H150+AA150+AD150)/3,IF(AND(H150="DSP",AA150="DSP"),(M150+T150+AD150)/3,IF(AND(M150="DSP",AA150="DSP"),(H150+T150+AD150)/3,IF(AND(T150="DSP",AA150="DSP"),(H150+M150+AD150)/3,IF(AND(H150="DSP",AD150="DSP"),(M150+T150+AA150)/3,IF(AND(M150="DSP",AD150="DSP"),(H150+T150+AA150)/3,IF(AND(T150="DSP",AD150="DSP"),(H150+M150+AA150)/3,IF(AND(AA150="DSP",AD150="DSP"),(H150+M150+T150)/3,IF(H150="DSP",(M150+T150+AA150+AD150)/4,IF(M150="DSP",(H150+T150+AA150+AD150)/4,IF(T150="DSP",(H150+M150+AA150+AD150)/4,IF(AA150="DSP",(H150+M150+T150+AD150)/4,IF(AD150="DSP",(H150+M150+T150+AA150)/4,SUM(H150+M150+T150+AA150+AD150)/5)))))))))))))))))))))))))))))))</f>
        <v>9.6</v>
      </c>
      <c r="AF150" s="84">
        <v>9.6</v>
      </c>
      <c r="AG150" s="87">
        <f t="shared" si="61"/>
        <v>465</v>
      </c>
      <c r="AH150" s="75" t="str">
        <f>IFERROR(VLOOKUP(B150,'Notes écrit'!$A$3:$C$734,3,FALSE),"ABI")</f>
        <v>ABI</v>
      </c>
      <c r="AI150" s="84" t="s">
        <v>157</v>
      </c>
      <c r="AJ150" s="88">
        <f t="shared" si="62"/>
        <v>599</v>
      </c>
      <c r="AK150" s="136" t="str">
        <f t="shared" si="63"/>
        <v>DEF</v>
      </c>
    </row>
    <row r="151" spans="1:37" s="96" customFormat="1" ht="16.5" customHeight="1" thickBot="1" x14ac:dyDescent="0.3">
      <c r="A151" s="110" t="s">
        <v>216</v>
      </c>
      <c r="B151" s="267">
        <v>22010303</v>
      </c>
      <c r="C151" s="266" t="s">
        <v>423</v>
      </c>
      <c r="D151" s="266" t="s">
        <v>424</v>
      </c>
      <c r="E151" s="292" t="s">
        <v>476</v>
      </c>
      <c r="F151" s="91" t="str">
        <f t="shared" si="47"/>
        <v>VAL</v>
      </c>
      <c r="G151" s="92" t="str">
        <f t="shared" si="48"/>
        <v>VAL</v>
      </c>
      <c r="H151" s="82" t="str">
        <f t="shared" si="49"/>
        <v>VALIDÉ</v>
      </c>
      <c r="I151" s="292" t="s">
        <v>476</v>
      </c>
      <c r="J151" s="92" t="str">
        <f t="shared" si="50"/>
        <v>VAL</v>
      </c>
      <c r="K151" s="292" t="s">
        <v>476</v>
      </c>
      <c r="L151" s="92" t="str">
        <f t="shared" si="51"/>
        <v>VAL</v>
      </c>
      <c r="M151" s="82" t="str">
        <f t="shared" si="43"/>
        <v>VALIDÉ</v>
      </c>
      <c r="N151" s="292" t="s">
        <v>476</v>
      </c>
      <c r="O151" s="296" t="s">
        <v>476</v>
      </c>
      <c r="P151" s="93">
        <f t="shared" si="52"/>
        <v>0</v>
      </c>
      <c r="Q151" s="92" t="str">
        <f t="shared" si="53"/>
        <v>VAL</v>
      </c>
      <c r="R151" s="292" t="s">
        <v>476</v>
      </c>
      <c r="S151" s="92" t="str">
        <f t="shared" si="54"/>
        <v>VAL</v>
      </c>
      <c r="T151" s="82" t="str">
        <f t="shared" si="55"/>
        <v>VALIDÉ</v>
      </c>
      <c r="U151" s="292" t="s">
        <v>476</v>
      </c>
      <c r="V151" s="92" t="str">
        <f t="shared" si="56"/>
        <v>VAL</v>
      </c>
      <c r="W151" s="292" t="s">
        <v>476</v>
      </c>
      <c r="X151" s="92" t="str">
        <f t="shared" si="57"/>
        <v>VAL</v>
      </c>
      <c r="Y151" s="292" t="s">
        <v>476</v>
      </c>
      <c r="Z151" s="92" t="str">
        <f t="shared" si="58"/>
        <v>VAL</v>
      </c>
      <c r="AA151" s="82" t="str">
        <f t="shared" si="44"/>
        <v>VALIDÉ</v>
      </c>
      <c r="AB151" s="292" t="s">
        <v>476</v>
      </c>
      <c r="AC151" s="92" t="str">
        <f t="shared" si="59"/>
        <v>VAL</v>
      </c>
      <c r="AD151" s="83" t="str">
        <f t="shared" si="60"/>
        <v>VALIDÉ</v>
      </c>
      <c r="AE151" s="294">
        <v>11.4</v>
      </c>
      <c r="AF151" s="84">
        <v>11.4</v>
      </c>
      <c r="AG151" s="87">
        <f t="shared" si="61"/>
        <v>270</v>
      </c>
      <c r="AH151" s="75" t="str">
        <f>IFERROR(VLOOKUP(B151,'Notes écrit'!$A$3:$C$734,3,FALSE),"ABI")</f>
        <v>ABI</v>
      </c>
      <c r="AI151" s="84" t="s">
        <v>157</v>
      </c>
      <c r="AJ151" s="88">
        <f t="shared" si="62"/>
        <v>599</v>
      </c>
      <c r="AK151" s="136" t="str">
        <f t="shared" si="63"/>
        <v>DEF</v>
      </c>
    </row>
    <row r="152" spans="1:37" s="96" customFormat="1" ht="16.5" customHeight="1" thickBot="1" x14ac:dyDescent="0.3">
      <c r="A152" s="110" t="s">
        <v>53</v>
      </c>
      <c r="B152" s="267">
        <v>22010454</v>
      </c>
      <c r="C152" s="266" t="s">
        <v>588</v>
      </c>
      <c r="D152" s="266" t="s">
        <v>310</v>
      </c>
      <c r="E152" s="292">
        <f>VLOOKUP(B152,[2]END!$B$3:$G$734,6,FALSE)</f>
        <v>11</v>
      </c>
      <c r="F152" s="91">
        <f t="shared" si="47"/>
        <v>15</v>
      </c>
      <c r="G152" s="92">
        <f t="shared" si="48"/>
        <v>11</v>
      </c>
      <c r="H152" s="82">
        <f t="shared" si="49"/>
        <v>11</v>
      </c>
      <c r="I152" s="292">
        <f>VLOOKUP(B152,[2]VIT!$B$3:$F$734,5,FALSE)</f>
        <v>3.36</v>
      </c>
      <c r="J152" s="92">
        <f t="shared" si="50"/>
        <v>19</v>
      </c>
      <c r="K152" s="292">
        <f>VLOOKUP(B152,[2]VIT!$B$3:$G$734,6,FALSE)</f>
        <v>7.27</v>
      </c>
      <c r="L152" s="92">
        <f t="shared" si="51"/>
        <v>14</v>
      </c>
      <c r="M152" s="82">
        <f t="shared" si="43"/>
        <v>16.5</v>
      </c>
      <c r="N152" s="258">
        <f>VLOOKUP(B152,[2]DVC!$B$3:$G$734,6,FALSE)</f>
        <v>28</v>
      </c>
      <c r="O152" s="297">
        <f>VLOOKUP(B152,'[2]Taille-Poids'!$B$3:$G$734,6,FALSE)</f>
        <v>54</v>
      </c>
      <c r="P152" s="93">
        <f t="shared" si="52"/>
        <v>0.51851851851851849</v>
      </c>
      <c r="Q152" s="92">
        <f t="shared" si="53"/>
        <v>5</v>
      </c>
      <c r="R152" s="258">
        <f>VLOOKUP(B152,[2]DV!$B$3:$H$735,7,FALSE)</f>
        <v>38.299999999999997</v>
      </c>
      <c r="S152" s="92">
        <f t="shared" si="54"/>
        <v>7</v>
      </c>
      <c r="T152" s="82">
        <f t="shared" si="55"/>
        <v>12</v>
      </c>
      <c r="U152" s="259">
        <f>VLOOKUP(B152,[2]COORD!$B$3:$I$734,8,FALSE)</f>
        <v>25.1</v>
      </c>
      <c r="V152" s="92">
        <f t="shared" si="56"/>
        <v>6.25</v>
      </c>
      <c r="W152" s="292">
        <f>VLOOKUP(B152,[2]SOUP!$B$3:$F$734,5,FALSE)</f>
        <v>-5</v>
      </c>
      <c r="X152" s="92">
        <f t="shared" si="57"/>
        <v>1.5</v>
      </c>
      <c r="Y152" s="292">
        <f>VLOOKUP(B152,[2]EQU!$B$3:$F$734,5,FALSE)</f>
        <v>8</v>
      </c>
      <c r="Z152" s="92">
        <f t="shared" si="58"/>
        <v>1</v>
      </c>
      <c r="AA152" s="82">
        <f t="shared" si="44"/>
        <v>8.75</v>
      </c>
      <c r="AB152" s="260">
        <f>VLOOKUP(B152,[2]Natation!$A$2:$E$610,5,FALSE)</f>
        <v>43.48</v>
      </c>
      <c r="AC152" s="92">
        <f t="shared" si="59"/>
        <v>12</v>
      </c>
      <c r="AD152" s="83">
        <f t="shared" si="60"/>
        <v>12</v>
      </c>
      <c r="AE152" s="294">
        <f>IF(AND(H152="DSP",M152="DSP",T152="DSP",AA152="DSP",AD152="DSP"),"DSP",IF(AND(H152="DSP",M152="DSP",T152="DSP",AA152="DSP"),AD152,IF(AND(H152="DSP",M152="DSP",T152="DSP",AD152="DSP"),AA152,IF(AND(H152="DSP",M152="DSP",AA152="DSP",AD152="DSP"),T152,IF(AND(H152="DSP",T152="DSP",AA152="DSP",AD152="DSP"),M152,IF(AND(M152="DSP",T152="DSP",AA152="DSP",AD152="DSP"),H152,IF(AND(T152="DSP",AA152="DSP",AD152="DSP"),(H152+M152)/2,IF(AND(M152="DSP",AA152="DSP",AD152="DSP"),(H152+T152)/2,IF(AND(H152="DSP",AA152="DSP",AD152="DSP"),(M152+T152)/2,IF(AND(M152="DSP",T152="DSP",AD152="DSP"),(H152+AA152)/2,IF(AND(H152="DSP",T152="DSP",AD152="DSP"),(M152+AA152)/2,IF(AND(H152="DSP",M152="DSP",AD152="DSP"),(T152+AA152)/2,IF(AND(M152="DSP",T152="DSP",AA152="DSP"),(H152+AD152)/2,IF(AND(H152="DSP",T152="DSP",AA152="DSP"),(M152+AD152)/2,IF(AND(H152="DSP",M152="DSP",AA152="DSP"),(T152+AD152)/2,IF(AND(H152="DSP",M152="DSP",T152="DSP"),(AA152+AD152)/2,IF(AND(H152="DSP",M152="DSP"),(T152+AA152+AD152)/3,IF(AND(H152="DSP",T152="DSP"),(M152+AA152+AD152)/3,IF(AND(M152="DSP",T152="DSP"),(H152+AA152+AD152)/3,IF(AND(H152="DSP",AA152="DSP"),(M152+T152+AD152)/3,IF(AND(M152="DSP",AA152="DSP"),(H152+T152+AD152)/3,IF(AND(T152="DSP",AA152="DSP"),(H152+M152+AD152)/3,IF(AND(H152="DSP",AD152="DSP"),(M152+T152+AA152)/3,IF(AND(M152="DSP",AD152="DSP"),(H152+T152+AA152)/3,IF(AND(T152="DSP",AD152="DSP"),(H152+M152+AA152)/3,IF(AND(AA152="DSP",AD152="DSP"),(H152+M152+T152)/3,IF(H152="DSP",(M152+T152+AA152+AD152)/4,IF(M152="DSP",(H152+T152+AA152+AD152)/4,IF(T152="DSP",(H152+M152+AA152+AD152)/4,IF(AA152="DSP",(H152+M152+T152+AD152)/4,IF(AD152="DSP",(H152+M152+T152+AA152)/4,SUM(H152+M152+T152+AA152+AD152)/5)))))))))))))))))))))))))))))))</f>
        <v>12.05</v>
      </c>
      <c r="AF152" s="84">
        <v>12.05</v>
      </c>
      <c r="AG152" s="87">
        <f t="shared" si="61"/>
        <v>186</v>
      </c>
      <c r="AH152" s="75">
        <f>IFERROR(VLOOKUP(B152,'Notes écrit'!$A$3:$C$734,3,FALSE),"ABI")</f>
        <v>9.3330000000000002</v>
      </c>
      <c r="AI152" s="84">
        <v>9.3330000000000002</v>
      </c>
      <c r="AJ152" s="88">
        <f t="shared" si="62"/>
        <v>194</v>
      </c>
      <c r="AK152" s="136">
        <f t="shared" si="63"/>
        <v>10.691500000000001</v>
      </c>
    </row>
    <row r="153" spans="1:37" s="96" customFormat="1" ht="16.5" customHeight="1" thickBot="1" x14ac:dyDescent="0.3">
      <c r="A153" s="110" t="s">
        <v>216</v>
      </c>
      <c r="B153" s="267">
        <v>22010546</v>
      </c>
      <c r="C153" s="266" t="s">
        <v>433</v>
      </c>
      <c r="D153" s="266" t="s">
        <v>434</v>
      </c>
      <c r="E153" s="292" t="s">
        <v>476</v>
      </c>
      <c r="F153" s="91" t="str">
        <f t="shared" si="47"/>
        <v>VAL</v>
      </c>
      <c r="G153" s="92" t="str">
        <f t="shared" si="48"/>
        <v>VAL</v>
      </c>
      <c r="H153" s="82" t="str">
        <f t="shared" si="49"/>
        <v>VALIDÉ</v>
      </c>
      <c r="I153" s="292" t="s">
        <v>476</v>
      </c>
      <c r="J153" s="92" t="str">
        <f t="shared" si="50"/>
        <v>VAL</v>
      </c>
      <c r="K153" s="292" t="s">
        <v>476</v>
      </c>
      <c r="L153" s="92" t="str">
        <f t="shared" si="51"/>
        <v>VAL</v>
      </c>
      <c r="M153" s="82" t="str">
        <f t="shared" si="43"/>
        <v>VALIDÉ</v>
      </c>
      <c r="N153" s="292" t="s">
        <v>476</v>
      </c>
      <c r="O153" s="296" t="s">
        <v>476</v>
      </c>
      <c r="P153" s="93">
        <f t="shared" si="52"/>
        <v>0</v>
      </c>
      <c r="Q153" s="92" t="str">
        <f t="shared" si="53"/>
        <v>VAL</v>
      </c>
      <c r="R153" s="292" t="s">
        <v>476</v>
      </c>
      <c r="S153" s="92" t="str">
        <f t="shared" si="54"/>
        <v>VAL</v>
      </c>
      <c r="T153" s="82" t="str">
        <f t="shared" si="55"/>
        <v>VALIDÉ</v>
      </c>
      <c r="U153" s="292" t="s">
        <v>476</v>
      </c>
      <c r="V153" s="92" t="str">
        <f t="shared" si="56"/>
        <v>VAL</v>
      </c>
      <c r="W153" s="292" t="s">
        <v>476</v>
      </c>
      <c r="X153" s="92" t="str">
        <f t="shared" si="57"/>
        <v>VAL</v>
      </c>
      <c r="Y153" s="292" t="s">
        <v>476</v>
      </c>
      <c r="Z153" s="92" t="str">
        <f t="shared" si="58"/>
        <v>VAL</v>
      </c>
      <c r="AA153" s="82" t="str">
        <f t="shared" si="44"/>
        <v>VALIDÉ</v>
      </c>
      <c r="AB153" s="292" t="s">
        <v>476</v>
      </c>
      <c r="AC153" s="92" t="str">
        <f t="shared" si="59"/>
        <v>VAL</v>
      </c>
      <c r="AD153" s="83" t="str">
        <f t="shared" si="60"/>
        <v>VALIDÉ</v>
      </c>
      <c r="AE153" s="294">
        <v>12.55</v>
      </c>
      <c r="AF153" s="84">
        <v>12.55</v>
      </c>
      <c r="AG153" s="87">
        <f t="shared" si="61"/>
        <v>124</v>
      </c>
      <c r="AH153" s="75">
        <f>IFERROR(VLOOKUP(B153,'Notes écrit'!$A$3:$C$734,3,FALSE),"ABI")</f>
        <v>7.1109999999999998</v>
      </c>
      <c r="AI153" s="84">
        <v>7.1109999999999998</v>
      </c>
      <c r="AJ153" s="88">
        <f t="shared" si="62"/>
        <v>430</v>
      </c>
      <c r="AK153" s="136">
        <f t="shared" si="63"/>
        <v>9.8305000000000007</v>
      </c>
    </row>
    <row r="154" spans="1:37" s="96" customFormat="1" ht="17.25" customHeight="1" thickBot="1" x14ac:dyDescent="0.3">
      <c r="A154" s="110" t="s">
        <v>216</v>
      </c>
      <c r="B154" s="267">
        <v>22010550</v>
      </c>
      <c r="C154" s="266" t="s">
        <v>392</v>
      </c>
      <c r="D154" s="266" t="s">
        <v>139</v>
      </c>
      <c r="E154" s="292" t="s">
        <v>476</v>
      </c>
      <c r="F154" s="91" t="str">
        <f t="shared" si="47"/>
        <v>VAL</v>
      </c>
      <c r="G154" s="92" t="str">
        <f t="shared" si="48"/>
        <v>VAL</v>
      </c>
      <c r="H154" s="82" t="str">
        <f t="shared" si="49"/>
        <v>VALIDÉ</v>
      </c>
      <c r="I154" s="292" t="s">
        <v>476</v>
      </c>
      <c r="J154" s="92" t="str">
        <f t="shared" si="50"/>
        <v>VAL</v>
      </c>
      <c r="K154" s="292" t="s">
        <v>476</v>
      </c>
      <c r="L154" s="92" t="str">
        <f t="shared" si="51"/>
        <v>VAL</v>
      </c>
      <c r="M154" s="82" t="str">
        <f t="shared" si="43"/>
        <v>VALIDÉ</v>
      </c>
      <c r="N154" s="292" t="s">
        <v>476</v>
      </c>
      <c r="O154" s="296" t="s">
        <v>476</v>
      </c>
      <c r="P154" s="93">
        <f t="shared" si="52"/>
        <v>0</v>
      </c>
      <c r="Q154" s="92" t="str">
        <f t="shared" si="53"/>
        <v>VAL</v>
      </c>
      <c r="R154" s="292" t="s">
        <v>476</v>
      </c>
      <c r="S154" s="92" t="str">
        <f t="shared" si="54"/>
        <v>VAL</v>
      </c>
      <c r="T154" s="82" t="str">
        <f t="shared" si="55"/>
        <v>VALIDÉ</v>
      </c>
      <c r="U154" s="292" t="s">
        <v>476</v>
      </c>
      <c r="V154" s="92" t="str">
        <f t="shared" si="56"/>
        <v>VAL</v>
      </c>
      <c r="W154" s="292" t="s">
        <v>476</v>
      </c>
      <c r="X154" s="92" t="str">
        <f t="shared" si="57"/>
        <v>VAL</v>
      </c>
      <c r="Y154" s="292" t="s">
        <v>476</v>
      </c>
      <c r="Z154" s="92" t="str">
        <f t="shared" si="58"/>
        <v>VAL</v>
      </c>
      <c r="AA154" s="82" t="str">
        <f t="shared" si="44"/>
        <v>VALIDÉ</v>
      </c>
      <c r="AB154" s="292" t="s">
        <v>476</v>
      </c>
      <c r="AC154" s="92" t="str">
        <f t="shared" si="59"/>
        <v>VAL</v>
      </c>
      <c r="AD154" s="83" t="str">
        <f t="shared" si="60"/>
        <v>VALIDÉ</v>
      </c>
      <c r="AE154" s="294" t="s">
        <v>477</v>
      </c>
      <c r="AF154" s="84" t="s">
        <v>477</v>
      </c>
      <c r="AG154" s="87">
        <f t="shared" si="61"/>
        <v>611</v>
      </c>
      <c r="AH154" s="343" t="s">
        <v>477</v>
      </c>
      <c r="AI154" s="84" t="s">
        <v>477</v>
      </c>
      <c r="AJ154" s="88">
        <f t="shared" si="62"/>
        <v>599</v>
      </c>
      <c r="AK154" s="136" t="s">
        <v>477</v>
      </c>
    </row>
    <row r="155" spans="1:37" s="96" customFormat="1" ht="17.25" customHeight="1" thickBot="1" x14ac:dyDescent="0.3">
      <c r="A155" s="110" t="s">
        <v>216</v>
      </c>
      <c r="B155" s="267">
        <v>22010605</v>
      </c>
      <c r="C155" s="266" t="s">
        <v>337</v>
      </c>
      <c r="D155" s="266" t="s">
        <v>338</v>
      </c>
      <c r="E155" s="292" t="s">
        <v>476</v>
      </c>
      <c r="F155" s="91" t="str">
        <f t="shared" si="47"/>
        <v>VAL</v>
      </c>
      <c r="G155" s="92" t="str">
        <f t="shared" si="48"/>
        <v>VAL</v>
      </c>
      <c r="H155" s="82" t="str">
        <f t="shared" si="49"/>
        <v>VALIDÉ</v>
      </c>
      <c r="I155" s="292" t="s">
        <v>476</v>
      </c>
      <c r="J155" s="92" t="str">
        <f t="shared" si="50"/>
        <v>VAL</v>
      </c>
      <c r="K155" s="292" t="s">
        <v>476</v>
      </c>
      <c r="L155" s="92" t="str">
        <f t="shared" si="51"/>
        <v>VAL</v>
      </c>
      <c r="M155" s="82" t="str">
        <f t="shared" si="43"/>
        <v>VALIDÉ</v>
      </c>
      <c r="N155" s="292" t="s">
        <v>476</v>
      </c>
      <c r="O155" s="296" t="s">
        <v>476</v>
      </c>
      <c r="P155" s="93">
        <f t="shared" si="52"/>
        <v>0</v>
      </c>
      <c r="Q155" s="92" t="str">
        <f t="shared" si="53"/>
        <v>VAL</v>
      </c>
      <c r="R155" s="292" t="s">
        <v>476</v>
      </c>
      <c r="S155" s="92" t="str">
        <f t="shared" si="54"/>
        <v>VAL</v>
      </c>
      <c r="T155" s="82" t="str">
        <f t="shared" si="55"/>
        <v>VALIDÉ</v>
      </c>
      <c r="U155" s="292" t="s">
        <v>476</v>
      </c>
      <c r="V155" s="92" t="str">
        <f t="shared" si="56"/>
        <v>VAL</v>
      </c>
      <c r="W155" s="292" t="s">
        <v>476</v>
      </c>
      <c r="X155" s="92" t="str">
        <f t="shared" si="57"/>
        <v>VAL</v>
      </c>
      <c r="Y155" s="292" t="s">
        <v>476</v>
      </c>
      <c r="Z155" s="92" t="str">
        <f t="shared" si="58"/>
        <v>VAL</v>
      </c>
      <c r="AA155" s="82" t="str">
        <f t="shared" si="44"/>
        <v>VALIDÉ</v>
      </c>
      <c r="AB155" s="292" t="s">
        <v>476</v>
      </c>
      <c r="AC155" s="92" t="str">
        <f t="shared" si="59"/>
        <v>VAL</v>
      </c>
      <c r="AD155" s="83" t="str">
        <f t="shared" si="60"/>
        <v>VALIDÉ</v>
      </c>
      <c r="AE155" s="294">
        <v>10.65</v>
      </c>
      <c r="AF155" s="84">
        <v>10.65</v>
      </c>
      <c r="AG155" s="87">
        <f t="shared" si="61"/>
        <v>359</v>
      </c>
      <c r="AH155" s="75">
        <f>IFERROR(VLOOKUP(B155,'Notes écrit'!$A$3:$C$734,3,FALSE),"ABI")</f>
        <v>10.222</v>
      </c>
      <c r="AI155" s="84">
        <v>10.222</v>
      </c>
      <c r="AJ155" s="88">
        <f t="shared" si="62"/>
        <v>123</v>
      </c>
      <c r="AK155" s="136">
        <f>IF(AH155="ABI","DEF",IF(AE155="DSP",AH155,AVERAGE(AE155,AH155)))</f>
        <v>10.436</v>
      </c>
    </row>
    <row r="156" spans="1:37" s="96" customFormat="1" ht="16.5" customHeight="1" thickBot="1" x14ac:dyDescent="0.3">
      <c r="A156" s="110" t="s">
        <v>216</v>
      </c>
      <c r="B156" s="267">
        <v>22010640</v>
      </c>
      <c r="C156" s="266" t="s">
        <v>329</v>
      </c>
      <c r="D156" s="266" t="s">
        <v>330</v>
      </c>
      <c r="E156" s="292">
        <f>VLOOKUP(B156,[2]END!$B$3:$G$734,6,FALSE)</f>
        <v>14</v>
      </c>
      <c r="F156" s="91">
        <f t="shared" si="47"/>
        <v>16.5</v>
      </c>
      <c r="G156" s="92">
        <f t="shared" si="48"/>
        <v>11</v>
      </c>
      <c r="H156" s="82">
        <f t="shared" si="49"/>
        <v>11</v>
      </c>
      <c r="I156" s="292">
        <f>VLOOKUP(B156,[2]VIT!$B$3:$F$734,5,FALSE)</f>
        <v>3.43</v>
      </c>
      <c r="J156" s="92">
        <f t="shared" si="50"/>
        <v>13</v>
      </c>
      <c r="K156" s="292">
        <f>VLOOKUP(B156,[2]VIT!$B$3:$G$734,6,FALSE)</f>
        <v>7.28</v>
      </c>
      <c r="L156" s="92">
        <f t="shared" si="51"/>
        <v>8</v>
      </c>
      <c r="M156" s="82">
        <f t="shared" si="43"/>
        <v>10.5</v>
      </c>
      <c r="N156" s="258">
        <f>VLOOKUP(B156,[2]DVC!$B$3:$G$734,6,FALSE)</f>
        <v>48</v>
      </c>
      <c r="O156" s="297">
        <f>VLOOKUP(B156,'[2]Taille-Poids'!$B$3:$G$734,6,FALSE)</f>
        <v>54</v>
      </c>
      <c r="P156" s="93">
        <f t="shared" si="52"/>
        <v>0.88888888888888884</v>
      </c>
      <c r="Q156" s="92">
        <f t="shared" si="53"/>
        <v>4.5</v>
      </c>
      <c r="R156" s="258">
        <f>VLOOKUP(B156,[2]DV!$B$3:$H$735,7,FALSE)</f>
        <v>32.5</v>
      </c>
      <c r="S156" s="92">
        <f t="shared" si="54"/>
        <v>1</v>
      </c>
      <c r="T156" s="82">
        <f t="shared" si="55"/>
        <v>5.5</v>
      </c>
      <c r="U156" s="259">
        <f>VLOOKUP(B156,[2]COORD!$B$3:$I$734,8,FALSE)</f>
        <v>25.31</v>
      </c>
      <c r="V156" s="92">
        <f t="shared" si="56"/>
        <v>5.25</v>
      </c>
      <c r="W156" s="292">
        <f>VLOOKUP(B156,[2]SOUP!$B$3:$F$734,5,FALSE)</f>
        <v>-26</v>
      </c>
      <c r="X156" s="92">
        <f t="shared" si="57"/>
        <v>0</v>
      </c>
      <c r="Y156" s="292">
        <f>VLOOKUP(B156,[2]EQU!$B$3:$F$734,5,FALSE)</f>
        <v>8</v>
      </c>
      <c r="Z156" s="92">
        <f t="shared" si="58"/>
        <v>1</v>
      </c>
      <c r="AA156" s="82">
        <f t="shared" si="44"/>
        <v>6.25</v>
      </c>
      <c r="AB156" s="260">
        <f>VLOOKUP(B156,[2]Natation!$A$2:$E$610,5,FALSE)</f>
        <v>61.6</v>
      </c>
      <c r="AC156" s="92">
        <f t="shared" si="59"/>
        <v>1</v>
      </c>
      <c r="AD156" s="83">
        <f t="shared" si="60"/>
        <v>1</v>
      </c>
      <c r="AE156" s="294">
        <f>IF(AND(H156="DSP",M156="DSP",T156="DSP",AA156="DSP",AD156="DSP"),"DSP",IF(AND(H156="DSP",M156="DSP",T156="DSP",AA156="DSP"),AD156,IF(AND(H156="DSP",M156="DSP",T156="DSP",AD156="DSP"),AA156,IF(AND(H156="DSP",M156="DSP",AA156="DSP",AD156="DSP"),T156,IF(AND(H156="DSP",T156="DSP",AA156="DSP",AD156="DSP"),M156,IF(AND(M156="DSP",T156="DSP",AA156="DSP",AD156="DSP"),H156,IF(AND(T156="DSP",AA156="DSP",AD156="DSP"),(H156+M156)/2,IF(AND(M156="DSP",AA156="DSP",AD156="DSP"),(H156+T156)/2,IF(AND(H156="DSP",AA156="DSP",AD156="DSP"),(M156+T156)/2,IF(AND(M156="DSP",T156="DSP",AD156="DSP"),(H156+AA156)/2,IF(AND(H156="DSP",T156="DSP",AD156="DSP"),(M156+AA156)/2,IF(AND(H156="DSP",M156="DSP",AD156="DSP"),(T156+AA156)/2,IF(AND(M156="DSP",T156="DSP",AA156="DSP"),(H156+AD156)/2,IF(AND(H156="DSP",T156="DSP",AA156="DSP"),(M156+AD156)/2,IF(AND(H156="DSP",M156="DSP",AA156="DSP"),(T156+AD156)/2,IF(AND(H156="DSP",M156="DSP",T156="DSP"),(AA156+AD156)/2,IF(AND(H156="DSP",M156="DSP"),(T156+AA156+AD156)/3,IF(AND(H156="DSP",T156="DSP"),(M156+AA156+AD156)/3,IF(AND(M156="DSP",T156="DSP"),(H156+AA156+AD156)/3,IF(AND(H156="DSP",AA156="DSP"),(M156+T156+AD156)/3,IF(AND(M156="DSP",AA156="DSP"),(H156+T156+AD156)/3,IF(AND(T156="DSP",AA156="DSP"),(H156+M156+AD156)/3,IF(AND(H156="DSP",AD156="DSP"),(M156+T156+AA156)/3,IF(AND(M156="DSP",AD156="DSP"),(H156+T156+AA156)/3,IF(AND(T156="DSP",AD156="DSP"),(H156+M156+AA156)/3,IF(AND(AA156="DSP",AD156="DSP"),(H156+M156+T156)/3,IF(H156="DSP",(M156+T156+AA156+AD156)/4,IF(M156="DSP",(H156+T156+AA156+AD156)/4,IF(T156="DSP",(H156+M156+AA156+AD156)/4,IF(AA156="DSP",(H156+M156+T156+AD156)/4,IF(AD156="DSP",(H156+M156+T156+AA156)/4,SUM(H156+M156+T156+AA156+AD156)/5)))))))))))))))))))))))))))))))</f>
        <v>6.85</v>
      </c>
      <c r="AF156" s="84">
        <v>6.85</v>
      </c>
      <c r="AG156" s="87">
        <f t="shared" si="61"/>
        <v>590</v>
      </c>
      <c r="AH156" s="75">
        <f>IFERROR(VLOOKUP(B156,'Notes écrit'!$A$3:$C$734,3,FALSE),"ABI")</f>
        <v>9.3330000000000002</v>
      </c>
      <c r="AI156" s="84">
        <v>9.3330000000000002</v>
      </c>
      <c r="AJ156" s="88">
        <f t="shared" si="62"/>
        <v>194</v>
      </c>
      <c r="AK156" s="136">
        <f>IF(AH156="ABI","DEF",IF(AE156="DSP",AH156,AVERAGE(AE156,AH156)))</f>
        <v>8.0914999999999999</v>
      </c>
    </row>
    <row r="157" spans="1:37" s="96" customFormat="1" ht="16.5" customHeight="1" thickBot="1" x14ac:dyDescent="0.3">
      <c r="A157" s="110" t="s">
        <v>53</v>
      </c>
      <c r="B157" s="267">
        <v>22010652</v>
      </c>
      <c r="C157" s="266" t="s">
        <v>248</v>
      </c>
      <c r="D157" s="266" t="s">
        <v>249</v>
      </c>
      <c r="E157" s="292" t="str">
        <f>VLOOKUP(B157,[2]END!$B$3:$G$734,6,FALSE)</f>
        <v>ABI</v>
      </c>
      <c r="F157" s="91" t="str">
        <f t="shared" si="47"/>
        <v>ABI</v>
      </c>
      <c r="G157" s="92">
        <f t="shared" si="48"/>
        <v>0</v>
      </c>
      <c r="H157" s="82">
        <f t="shared" si="49"/>
        <v>0</v>
      </c>
      <c r="I157" s="292" t="str">
        <f>VLOOKUP(B157,[2]VIT!$B$3:$F$734,5,FALSE)</f>
        <v>ABI</v>
      </c>
      <c r="J157" s="92">
        <f t="shared" si="50"/>
        <v>0</v>
      </c>
      <c r="K157" s="292" t="str">
        <f>VLOOKUP(B157,[2]VIT!$B$3:$G$734,6,FALSE)</f>
        <v>ABI</v>
      </c>
      <c r="L157" s="92">
        <f t="shared" si="51"/>
        <v>0</v>
      </c>
      <c r="M157" s="82">
        <f t="shared" si="43"/>
        <v>0</v>
      </c>
      <c r="N157" s="258" t="str">
        <f>VLOOKUP(B157,[2]DVC!$B$3:$G$734,6,FALSE)</f>
        <v>ABI</v>
      </c>
      <c r="O157" s="297" t="str">
        <f>VLOOKUP(B157,'[2]Taille-Poids'!$B$3:$G$734,6,FALSE)</f>
        <v>ABI</v>
      </c>
      <c r="P157" s="93" t="str">
        <f t="shared" si="52"/>
        <v>POIDS</v>
      </c>
      <c r="Q157" s="92">
        <f t="shared" si="53"/>
        <v>0</v>
      </c>
      <c r="R157" s="258" t="str">
        <f>VLOOKUP(B157,[2]DV!$B$3:$H$735,7,FALSE)</f>
        <v>ABI</v>
      </c>
      <c r="S157" s="92">
        <f t="shared" si="54"/>
        <v>0</v>
      </c>
      <c r="T157" s="82">
        <f t="shared" si="55"/>
        <v>0</v>
      </c>
      <c r="U157" s="259" t="str">
        <f>VLOOKUP(B157,[2]COORD!$B$3:$I$734,8,FALSE)</f>
        <v>ABI</v>
      </c>
      <c r="V157" s="92">
        <f t="shared" si="56"/>
        <v>0</v>
      </c>
      <c r="W157" s="292" t="str">
        <f>VLOOKUP(B157,[2]SOUP!$B$3:$F$734,5,FALSE)</f>
        <v>ABI</v>
      </c>
      <c r="X157" s="92">
        <f t="shared" si="57"/>
        <v>0</v>
      </c>
      <c r="Y157" s="292" t="str">
        <f>VLOOKUP(B157,[2]EQU!$B$3:$F$734,5,FALSE)</f>
        <v>ABI</v>
      </c>
      <c r="Z157" s="92">
        <f t="shared" si="58"/>
        <v>0</v>
      </c>
      <c r="AA157" s="82">
        <f t="shared" si="44"/>
        <v>0</v>
      </c>
      <c r="AB157" s="260" t="str">
        <f>VLOOKUP(B157,[2]Natation!$A$2:$E$610,5,FALSE)</f>
        <v>ABI</v>
      </c>
      <c r="AC157" s="92">
        <f t="shared" si="59"/>
        <v>0</v>
      </c>
      <c r="AD157" s="83">
        <f t="shared" si="60"/>
        <v>0</v>
      </c>
      <c r="AE157" s="294">
        <f>IF(AND(H157="DSP",M157="DSP",T157="DSP",AA157="DSP",AD157="DSP"),"DSP",IF(AND(H157="DSP",M157="DSP",T157="DSP",AA157="DSP"),AD157,IF(AND(H157="DSP",M157="DSP",T157="DSP",AD157="DSP"),AA157,IF(AND(H157="DSP",M157="DSP",AA157="DSP",AD157="DSP"),T157,IF(AND(H157="DSP",T157="DSP",AA157="DSP",AD157="DSP"),M157,IF(AND(M157="DSP",T157="DSP",AA157="DSP",AD157="DSP"),H157,IF(AND(T157="DSP",AA157="DSP",AD157="DSP"),(H157+M157)/2,IF(AND(M157="DSP",AA157="DSP",AD157="DSP"),(H157+T157)/2,IF(AND(H157="DSP",AA157="DSP",AD157="DSP"),(M157+T157)/2,IF(AND(M157="DSP",T157="DSP",AD157="DSP"),(H157+AA157)/2,IF(AND(H157="DSP",T157="DSP",AD157="DSP"),(M157+AA157)/2,IF(AND(H157="DSP",M157="DSP",AD157="DSP"),(T157+AA157)/2,IF(AND(M157="DSP",T157="DSP",AA157="DSP"),(H157+AD157)/2,IF(AND(H157="DSP",T157="DSP",AA157="DSP"),(M157+AD157)/2,IF(AND(H157="DSP",M157="DSP",AA157="DSP"),(T157+AD157)/2,IF(AND(H157="DSP",M157="DSP",T157="DSP"),(AA157+AD157)/2,IF(AND(H157="DSP",M157="DSP"),(T157+AA157+AD157)/3,IF(AND(H157="DSP",T157="DSP"),(M157+AA157+AD157)/3,IF(AND(M157="DSP",T157="DSP"),(H157+AA157+AD157)/3,IF(AND(H157="DSP",AA157="DSP"),(M157+T157+AD157)/3,IF(AND(M157="DSP",AA157="DSP"),(H157+T157+AD157)/3,IF(AND(T157="DSP",AA157="DSP"),(H157+M157+AD157)/3,IF(AND(H157="DSP",AD157="DSP"),(M157+T157+AA157)/3,IF(AND(M157="DSP",AD157="DSP"),(H157+T157+AA157)/3,IF(AND(T157="DSP",AD157="DSP"),(H157+M157+AA157)/3,IF(AND(AA157="DSP",AD157="DSP"),(H157+M157+T157)/3,IF(H157="DSP",(M157+T157+AA157+AD157)/4,IF(M157="DSP",(H157+T157+AA157+AD157)/4,IF(T157="DSP",(H157+M157+AA157+AD157)/4,IF(AA157="DSP",(H157+M157+T157+AD157)/4,IF(AD157="DSP",(H157+M157+T157+AA157)/4,SUM(H157+M157+T157+AA157+AD157)/5)))))))))))))))))))))))))))))))</f>
        <v>0</v>
      </c>
      <c r="AF157" s="84">
        <v>0</v>
      </c>
      <c r="AG157" s="87">
        <f t="shared" si="61"/>
        <v>621</v>
      </c>
      <c r="AH157" s="344" t="str">
        <f>IFERROR(VLOOKUP(B157,'Notes écrit'!$A$3:$C$734,3,FALSE),"ABI")</f>
        <v>ABI</v>
      </c>
      <c r="AI157" s="84" t="s">
        <v>157</v>
      </c>
      <c r="AJ157" s="88">
        <f t="shared" si="62"/>
        <v>599</v>
      </c>
      <c r="AK157" s="136" t="str">
        <f>IF(AH157="ABI","DEF",IF(AE157="DSP",AH157,AVERAGE(AE157,AH157)))</f>
        <v>DEF</v>
      </c>
    </row>
    <row r="158" spans="1:37" s="96" customFormat="1" ht="16.5" customHeight="1" thickBot="1" x14ac:dyDescent="0.3">
      <c r="A158" s="110" t="s">
        <v>53</v>
      </c>
      <c r="B158" s="267">
        <v>22010666</v>
      </c>
      <c r="C158" s="266" t="s">
        <v>254</v>
      </c>
      <c r="D158" s="266" t="s">
        <v>176</v>
      </c>
      <c r="E158" s="292" t="s">
        <v>476</v>
      </c>
      <c r="F158" s="91" t="str">
        <f t="shared" si="47"/>
        <v>VAL</v>
      </c>
      <c r="G158" s="92" t="str">
        <f t="shared" si="48"/>
        <v>VAL</v>
      </c>
      <c r="H158" s="82" t="str">
        <f t="shared" si="49"/>
        <v>VALIDÉ</v>
      </c>
      <c r="I158" s="292" t="s">
        <v>476</v>
      </c>
      <c r="J158" s="92" t="str">
        <f t="shared" si="50"/>
        <v>VAL</v>
      </c>
      <c r="K158" s="292" t="s">
        <v>476</v>
      </c>
      <c r="L158" s="92" t="str">
        <f t="shared" si="51"/>
        <v>VAL</v>
      </c>
      <c r="M158" s="82" t="str">
        <f t="shared" si="43"/>
        <v>VALIDÉ</v>
      </c>
      <c r="N158" s="292" t="s">
        <v>476</v>
      </c>
      <c r="O158" s="296" t="s">
        <v>476</v>
      </c>
      <c r="P158" s="93">
        <f t="shared" si="52"/>
        <v>0</v>
      </c>
      <c r="Q158" s="92" t="str">
        <f t="shared" si="53"/>
        <v>VAL</v>
      </c>
      <c r="R158" s="292" t="s">
        <v>476</v>
      </c>
      <c r="S158" s="92" t="str">
        <f t="shared" si="54"/>
        <v>VAL</v>
      </c>
      <c r="T158" s="82" t="str">
        <f t="shared" si="55"/>
        <v>VALIDÉ</v>
      </c>
      <c r="U158" s="292" t="s">
        <v>476</v>
      </c>
      <c r="V158" s="92" t="str">
        <f t="shared" si="56"/>
        <v>VAL</v>
      </c>
      <c r="W158" s="292" t="s">
        <v>476</v>
      </c>
      <c r="X158" s="92" t="str">
        <f t="shared" si="57"/>
        <v>VAL</v>
      </c>
      <c r="Y158" s="292" t="s">
        <v>476</v>
      </c>
      <c r="Z158" s="92" t="str">
        <f t="shared" si="58"/>
        <v>VAL</v>
      </c>
      <c r="AA158" s="82" t="str">
        <f t="shared" si="44"/>
        <v>VALIDÉ</v>
      </c>
      <c r="AB158" s="292" t="s">
        <v>476</v>
      </c>
      <c r="AC158" s="92" t="str">
        <f t="shared" si="59"/>
        <v>VAL</v>
      </c>
      <c r="AD158" s="83" t="str">
        <f t="shared" si="60"/>
        <v>VALIDÉ</v>
      </c>
      <c r="AE158" s="294">
        <v>12.063000000000001</v>
      </c>
      <c r="AF158" s="84">
        <v>12.063000000000001</v>
      </c>
      <c r="AG158" s="87">
        <f t="shared" si="61"/>
        <v>185</v>
      </c>
      <c r="AH158" s="75">
        <f>IFERROR(VLOOKUP(B158,'Notes écrit'!$A$3:$C$734,3,FALSE),"ABI")</f>
        <v>9.3330000000000002</v>
      </c>
      <c r="AI158" s="84">
        <v>9.3330000000000002</v>
      </c>
      <c r="AJ158" s="88">
        <f t="shared" si="62"/>
        <v>194</v>
      </c>
      <c r="AK158" s="136">
        <f>IF(AH158="ABI","DEF",IF(AE158="DSP",AH158,AVERAGE(AE158,AH158)))</f>
        <v>10.698</v>
      </c>
    </row>
    <row r="159" spans="1:37" s="96" customFormat="1" ht="16.5" customHeight="1" thickBot="1" x14ac:dyDescent="0.3">
      <c r="A159" s="110" t="s">
        <v>53</v>
      </c>
      <c r="B159" s="267">
        <v>22010734</v>
      </c>
      <c r="C159" s="266" t="s">
        <v>286</v>
      </c>
      <c r="D159" s="266" t="s">
        <v>191</v>
      </c>
      <c r="E159" s="292">
        <f>VLOOKUP(B159,[2]END!$B$3:$G$734,6,FALSE)</f>
        <v>11</v>
      </c>
      <c r="F159" s="91">
        <f t="shared" si="47"/>
        <v>15</v>
      </c>
      <c r="G159" s="92">
        <f t="shared" si="48"/>
        <v>11</v>
      </c>
      <c r="H159" s="82">
        <f t="shared" si="49"/>
        <v>11</v>
      </c>
      <c r="I159" s="292">
        <f>VLOOKUP(B159,[2]VIT!$B$3:$F$734,5,FALSE)</f>
        <v>3.55</v>
      </c>
      <c r="J159" s="92">
        <f t="shared" si="50"/>
        <v>16</v>
      </c>
      <c r="K159" s="292">
        <f>VLOOKUP(B159,[2]VIT!$B$3:$G$734,6,FALSE)</f>
        <v>7.78</v>
      </c>
      <c r="L159" s="92">
        <f t="shared" si="51"/>
        <v>10</v>
      </c>
      <c r="M159" s="82">
        <f t="shared" ref="M159:M222" si="64">IF(OR(J159="ABJ",L159="ABJ"),"ABJ",IF(OR(J159="DSP",L159="DSP"),"DSP",IF(L159="VAL","VALIDÉ",(J159+L159)/2)))</f>
        <v>13</v>
      </c>
      <c r="N159" s="258">
        <f>VLOOKUP(B159,[2]DVC!$B$3:$G$734,6,FALSE)</f>
        <v>45</v>
      </c>
      <c r="O159" s="297">
        <f>VLOOKUP(B159,'[2]Taille-Poids'!$B$3:$G$734,6,FALSE)</f>
        <v>60</v>
      </c>
      <c r="P159" s="93">
        <f t="shared" si="52"/>
        <v>0.75</v>
      </c>
      <c r="Q159" s="92">
        <f t="shared" si="53"/>
        <v>6.5</v>
      </c>
      <c r="R159" s="258">
        <f>VLOOKUP(B159,[2]DV!$B$3:$H$735,7,FALSE)</f>
        <v>31.4</v>
      </c>
      <c r="S159" s="92">
        <f t="shared" si="54"/>
        <v>5</v>
      </c>
      <c r="T159" s="82">
        <f t="shared" si="55"/>
        <v>11.5</v>
      </c>
      <c r="U159" s="259">
        <f>VLOOKUP(B159,[2]COORD!$B$3:$I$734,8,FALSE)</f>
        <v>26.85</v>
      </c>
      <c r="V159" s="92">
        <f t="shared" si="56"/>
        <v>5.5</v>
      </c>
      <c r="W159" s="292">
        <f>VLOOKUP(B159,[2]SOUP!$B$3:$F$734,5,FALSE)</f>
        <v>1</v>
      </c>
      <c r="X159" s="92">
        <f t="shared" si="57"/>
        <v>2.75</v>
      </c>
      <c r="Y159" s="292">
        <f>VLOOKUP(B159,[2]EQU!$B$3:$F$734,5,FALSE)</f>
        <v>6</v>
      </c>
      <c r="Z159" s="92">
        <f t="shared" si="58"/>
        <v>2</v>
      </c>
      <c r="AA159" s="82">
        <f t="shared" ref="AA159:AA222" si="65">IF(OR(V159="ABJ",X159="ABJ",Z159="ABJ"),"ABJ",IF(AND(V159="DSP",X159="DSP",Z159="DSP"),"DSP",IF(AND(V159="DSP",X159="DSP"),Z159*4,IF(AND(V159="DSP",Z159="DSP"),X159*4,IF(AND(X159="DSP",Z159="DSP"),V159*2,IF(V159="DSP",(X159+Z159)*2,IF(X159="DSP",V159+Z159*2,IF(Z159="DSP",V159+X159*2,IF(Z159="VAL","VALIDÉ",V159+X159+Z159)))))))))</f>
        <v>10.25</v>
      </c>
      <c r="AB159" s="260">
        <f>VLOOKUP(B159,[2]Natation!$A$2:$E$610,5,FALSE)</f>
        <v>50.56</v>
      </c>
      <c r="AC159" s="92">
        <f t="shared" si="59"/>
        <v>8</v>
      </c>
      <c r="AD159" s="83">
        <f t="shared" si="60"/>
        <v>8</v>
      </c>
      <c r="AE159" s="294">
        <f>IF(AND(H159="DSP",M159="DSP",T159="DSP",AA159="DSP",AD159="DSP"),"DSP",IF(AND(H159="DSP",M159="DSP",T159="DSP",AA159="DSP"),AD159,IF(AND(H159="DSP",M159="DSP",T159="DSP",AD159="DSP"),AA159,IF(AND(H159="DSP",M159="DSP",AA159="DSP",AD159="DSP"),T159,IF(AND(H159="DSP",T159="DSP",AA159="DSP",AD159="DSP"),M159,IF(AND(M159="DSP",T159="DSP",AA159="DSP",AD159="DSP"),H159,IF(AND(T159="DSP",AA159="DSP",AD159="DSP"),(H159+M159)/2,IF(AND(M159="DSP",AA159="DSP",AD159="DSP"),(H159+T159)/2,IF(AND(H159="DSP",AA159="DSP",AD159="DSP"),(M159+T159)/2,IF(AND(M159="DSP",T159="DSP",AD159="DSP"),(H159+AA159)/2,IF(AND(H159="DSP",T159="DSP",AD159="DSP"),(M159+AA159)/2,IF(AND(H159="DSP",M159="DSP",AD159="DSP"),(T159+AA159)/2,IF(AND(M159="DSP",T159="DSP",AA159="DSP"),(H159+AD159)/2,IF(AND(H159="DSP",T159="DSP",AA159="DSP"),(M159+AD159)/2,IF(AND(H159="DSP",M159="DSP",AA159="DSP"),(T159+AD159)/2,IF(AND(H159="DSP",M159="DSP",T159="DSP"),(AA159+AD159)/2,IF(AND(H159="DSP",M159="DSP"),(T159+AA159+AD159)/3,IF(AND(H159="DSP",T159="DSP"),(M159+AA159+AD159)/3,IF(AND(M159="DSP",T159="DSP"),(H159+AA159+AD159)/3,IF(AND(H159="DSP",AA159="DSP"),(M159+T159+AD159)/3,IF(AND(M159="DSP",AA159="DSP"),(H159+T159+AD159)/3,IF(AND(T159="DSP",AA159="DSP"),(H159+M159+AD159)/3,IF(AND(H159="DSP",AD159="DSP"),(M159+T159+AA159)/3,IF(AND(M159="DSP",AD159="DSP"),(H159+T159+AA159)/3,IF(AND(T159="DSP",AD159="DSP"),(H159+M159+AA159)/3,IF(AND(AA159="DSP",AD159="DSP"),(H159+M159+T159)/3,IF(H159="DSP",(M159+T159+AA159+AD159)/4,IF(M159="DSP",(H159+T159+AA159+AD159)/4,IF(T159="DSP",(H159+M159+AA159+AD159)/4,IF(AA159="DSP",(H159+M159+T159+AD159)/4,IF(AD159="DSP",(H159+M159+T159+AA159)/4,SUM(H159+M159+T159+AA159+AD159)/5)))))))))))))))))))))))))))))))</f>
        <v>10.75</v>
      </c>
      <c r="AF159" s="84">
        <v>10.75</v>
      </c>
      <c r="AG159" s="87">
        <f t="shared" si="61"/>
        <v>346</v>
      </c>
      <c r="AH159" s="75">
        <f>IFERROR(VLOOKUP(B159,'Notes écrit'!$A$3:$C$734,3,FALSE),"ABI")</f>
        <v>9.3330000000000002</v>
      </c>
      <c r="AI159" s="84">
        <v>9.3330000000000002</v>
      </c>
      <c r="AJ159" s="88">
        <f t="shared" si="62"/>
        <v>194</v>
      </c>
      <c r="AK159" s="136">
        <f>IF(AH159="ABI","DEF",IF(AE159="DSP",AH159,AVERAGE(AE159,AH159)))</f>
        <v>10.041499999999999</v>
      </c>
    </row>
    <row r="160" spans="1:37" s="96" customFormat="1" ht="16.5" customHeight="1" thickBot="1" x14ac:dyDescent="0.3">
      <c r="A160" s="110" t="s">
        <v>216</v>
      </c>
      <c r="B160" s="267">
        <v>22010816</v>
      </c>
      <c r="C160" s="266" t="s">
        <v>416</v>
      </c>
      <c r="D160" s="266" t="s">
        <v>146</v>
      </c>
      <c r="E160" s="292" t="s">
        <v>476</v>
      </c>
      <c r="F160" s="91" t="str">
        <f t="shared" si="47"/>
        <v>VAL</v>
      </c>
      <c r="G160" s="92" t="str">
        <f t="shared" si="48"/>
        <v>VAL</v>
      </c>
      <c r="H160" s="82" t="str">
        <f t="shared" si="49"/>
        <v>VALIDÉ</v>
      </c>
      <c r="I160" s="292" t="s">
        <v>476</v>
      </c>
      <c r="J160" s="92" t="str">
        <f t="shared" si="50"/>
        <v>VAL</v>
      </c>
      <c r="K160" s="292" t="s">
        <v>476</v>
      </c>
      <c r="L160" s="92" t="str">
        <f t="shared" si="51"/>
        <v>VAL</v>
      </c>
      <c r="M160" s="82" t="str">
        <f t="shared" si="64"/>
        <v>VALIDÉ</v>
      </c>
      <c r="N160" s="292" t="s">
        <v>476</v>
      </c>
      <c r="O160" s="296" t="s">
        <v>476</v>
      </c>
      <c r="P160" s="93">
        <f t="shared" si="52"/>
        <v>0</v>
      </c>
      <c r="Q160" s="92" t="str">
        <f t="shared" si="53"/>
        <v>VAL</v>
      </c>
      <c r="R160" s="292" t="s">
        <v>476</v>
      </c>
      <c r="S160" s="92" t="str">
        <f t="shared" si="54"/>
        <v>VAL</v>
      </c>
      <c r="T160" s="82" t="str">
        <f t="shared" si="55"/>
        <v>VALIDÉ</v>
      </c>
      <c r="U160" s="292" t="s">
        <v>476</v>
      </c>
      <c r="V160" s="92" t="str">
        <f t="shared" si="56"/>
        <v>VAL</v>
      </c>
      <c r="W160" s="292" t="s">
        <v>476</v>
      </c>
      <c r="X160" s="92" t="str">
        <f t="shared" si="57"/>
        <v>VAL</v>
      </c>
      <c r="Y160" s="292" t="s">
        <v>476</v>
      </c>
      <c r="Z160" s="92" t="str">
        <f t="shared" si="58"/>
        <v>VAL</v>
      </c>
      <c r="AA160" s="82" t="str">
        <f t="shared" si="65"/>
        <v>VALIDÉ</v>
      </c>
      <c r="AB160" s="292" t="s">
        <v>476</v>
      </c>
      <c r="AC160" s="92" t="str">
        <f t="shared" si="59"/>
        <v>VAL</v>
      </c>
      <c r="AD160" s="83" t="str">
        <f t="shared" si="60"/>
        <v>VALIDÉ</v>
      </c>
      <c r="AE160" s="294" t="s">
        <v>477</v>
      </c>
      <c r="AF160" s="84" t="s">
        <v>477</v>
      </c>
      <c r="AG160" s="87">
        <f t="shared" si="61"/>
        <v>611</v>
      </c>
      <c r="AH160" s="343" t="s">
        <v>477</v>
      </c>
      <c r="AI160" s="84" t="s">
        <v>477</v>
      </c>
      <c r="AJ160" s="88">
        <f t="shared" si="62"/>
        <v>599</v>
      </c>
      <c r="AK160" s="136" t="s">
        <v>477</v>
      </c>
    </row>
    <row r="161" spans="1:37" s="96" customFormat="1" ht="16.5" customHeight="1" thickBot="1" x14ac:dyDescent="0.3">
      <c r="A161" s="110" t="s">
        <v>216</v>
      </c>
      <c r="B161" s="267">
        <v>22010830</v>
      </c>
      <c r="C161" s="266" t="s">
        <v>290</v>
      </c>
      <c r="D161" s="266" t="s">
        <v>291</v>
      </c>
      <c r="E161" s="292" t="s">
        <v>476</v>
      </c>
      <c r="F161" s="91" t="str">
        <f t="shared" si="47"/>
        <v>VAL</v>
      </c>
      <c r="G161" s="92" t="str">
        <f t="shared" si="48"/>
        <v>VAL</v>
      </c>
      <c r="H161" s="82" t="str">
        <f t="shared" si="49"/>
        <v>VALIDÉ</v>
      </c>
      <c r="I161" s="292" t="s">
        <v>476</v>
      </c>
      <c r="J161" s="92" t="str">
        <f t="shared" si="50"/>
        <v>VAL</v>
      </c>
      <c r="K161" s="292" t="s">
        <v>476</v>
      </c>
      <c r="L161" s="92" t="str">
        <f t="shared" si="51"/>
        <v>VAL</v>
      </c>
      <c r="M161" s="82" t="str">
        <f t="shared" si="64"/>
        <v>VALIDÉ</v>
      </c>
      <c r="N161" s="292" t="s">
        <v>476</v>
      </c>
      <c r="O161" s="296" t="s">
        <v>476</v>
      </c>
      <c r="P161" s="93">
        <f t="shared" si="52"/>
        <v>0</v>
      </c>
      <c r="Q161" s="92" t="str">
        <f t="shared" si="53"/>
        <v>VAL</v>
      </c>
      <c r="R161" s="292" t="s">
        <v>476</v>
      </c>
      <c r="S161" s="92" t="str">
        <f t="shared" si="54"/>
        <v>VAL</v>
      </c>
      <c r="T161" s="82" t="str">
        <f t="shared" si="55"/>
        <v>VALIDÉ</v>
      </c>
      <c r="U161" s="292" t="s">
        <v>476</v>
      </c>
      <c r="V161" s="92" t="str">
        <f t="shared" si="56"/>
        <v>VAL</v>
      </c>
      <c r="W161" s="292" t="s">
        <v>476</v>
      </c>
      <c r="X161" s="92" t="str">
        <f t="shared" si="57"/>
        <v>VAL</v>
      </c>
      <c r="Y161" s="292" t="s">
        <v>476</v>
      </c>
      <c r="Z161" s="92" t="str">
        <f t="shared" si="58"/>
        <v>VAL</v>
      </c>
      <c r="AA161" s="82" t="str">
        <f t="shared" si="65"/>
        <v>VALIDÉ</v>
      </c>
      <c r="AB161" s="292" t="s">
        <v>476</v>
      </c>
      <c r="AC161" s="92" t="str">
        <f t="shared" si="59"/>
        <v>VAL</v>
      </c>
      <c r="AD161" s="83" t="str">
        <f t="shared" si="60"/>
        <v>VALIDÉ</v>
      </c>
      <c r="AE161" s="294">
        <v>11.6</v>
      </c>
      <c r="AF161" s="84">
        <v>11.6</v>
      </c>
      <c r="AG161" s="87">
        <f t="shared" si="61"/>
        <v>246</v>
      </c>
      <c r="AH161" s="75">
        <f>IFERROR(VLOOKUP(B161,'Notes écrit'!$A$3:$C$734,3,FALSE),"ABI")</f>
        <v>7.556</v>
      </c>
      <c r="AI161" s="84">
        <v>7.556</v>
      </c>
      <c r="AJ161" s="88">
        <f t="shared" si="62"/>
        <v>384</v>
      </c>
      <c r="AK161" s="136">
        <f>IF(AH161="ABI","DEF",IF(AE161="DSP",AH161,AVERAGE(AE161,AH161)))</f>
        <v>9.5779999999999994</v>
      </c>
    </row>
    <row r="162" spans="1:37" s="96" customFormat="1" ht="16.5" customHeight="1" thickBot="1" x14ac:dyDescent="0.3">
      <c r="A162" s="110" t="s">
        <v>216</v>
      </c>
      <c r="B162" s="267">
        <v>22010980</v>
      </c>
      <c r="C162" s="266" t="s">
        <v>440</v>
      </c>
      <c r="D162" s="266" t="s">
        <v>95</v>
      </c>
      <c r="E162" s="292">
        <f>VLOOKUP(B162,[2]END!$B$3:$G$734,6,FALSE)</f>
        <v>12</v>
      </c>
      <c r="F162" s="91">
        <f t="shared" si="47"/>
        <v>15.5</v>
      </c>
      <c r="G162" s="92">
        <f t="shared" si="48"/>
        <v>9</v>
      </c>
      <c r="H162" s="82">
        <f t="shared" si="49"/>
        <v>9</v>
      </c>
      <c r="I162" s="292">
        <f>VLOOKUP(B162,[2]VIT!$B$3:$F$734,5,FALSE)</f>
        <v>2.98</v>
      </c>
      <c r="J162" s="92">
        <f t="shared" si="50"/>
        <v>20</v>
      </c>
      <c r="K162" s="292">
        <f>VLOOKUP(B162,[2]VIT!$B$3:$G$734,6,FALSE)</f>
        <v>6.43</v>
      </c>
      <c r="L162" s="92">
        <f t="shared" si="51"/>
        <v>14</v>
      </c>
      <c r="M162" s="82">
        <f t="shared" si="64"/>
        <v>17</v>
      </c>
      <c r="N162" s="258">
        <f>VLOOKUP(B162,[2]DVC!$B$3:$G$734,6,FALSE)</f>
        <v>51</v>
      </c>
      <c r="O162" s="297">
        <f>VLOOKUP(B162,'[2]Taille-Poids'!$B$3:$G$734,6,FALSE)</f>
        <v>64</v>
      </c>
      <c r="P162" s="93">
        <f t="shared" si="52"/>
        <v>0.796875</v>
      </c>
      <c r="Q162" s="92">
        <f t="shared" si="53"/>
        <v>4</v>
      </c>
      <c r="R162" s="258">
        <f>VLOOKUP(B162,[2]DV!$B$3:$H$735,7,FALSE)</f>
        <v>51.3</v>
      </c>
      <c r="S162" s="92">
        <f t="shared" si="54"/>
        <v>6</v>
      </c>
      <c r="T162" s="82">
        <f t="shared" si="55"/>
        <v>10</v>
      </c>
      <c r="U162" s="259">
        <f>VLOOKUP(B162,[2]COORD!$B$3:$I$734,8,FALSE)</f>
        <v>22.2</v>
      </c>
      <c r="V162" s="92">
        <f t="shared" si="56"/>
        <v>6.75</v>
      </c>
      <c r="W162" s="292">
        <f>VLOOKUP(B162,[2]SOUP!$B$3:$F$734,5,FALSE)</f>
        <v>-5</v>
      </c>
      <c r="X162" s="92">
        <f t="shared" si="57"/>
        <v>1.5</v>
      </c>
      <c r="Y162" s="292">
        <f>VLOOKUP(B162,[2]EQU!$B$3:$F$734,5,FALSE)</f>
        <v>10</v>
      </c>
      <c r="Z162" s="92">
        <f t="shared" si="58"/>
        <v>0</v>
      </c>
      <c r="AA162" s="82">
        <f t="shared" si="65"/>
        <v>8.25</v>
      </c>
      <c r="AB162" s="260">
        <f>VLOOKUP(B162,[2]Natation!$A$2:$E$610,5,FALSE)</f>
        <v>50.94</v>
      </c>
      <c r="AC162" s="92">
        <f t="shared" si="59"/>
        <v>5</v>
      </c>
      <c r="AD162" s="83">
        <f t="shared" si="60"/>
        <v>5</v>
      </c>
      <c r="AE162" s="294">
        <f>IF(AND(H162="DSP",M162="DSP",T162="DSP",AA162="DSP",AD162="DSP"),"DSP",IF(AND(H162="DSP",M162="DSP",T162="DSP",AA162="DSP"),AD162,IF(AND(H162="DSP",M162="DSP",T162="DSP",AD162="DSP"),AA162,IF(AND(H162="DSP",M162="DSP",AA162="DSP",AD162="DSP"),T162,IF(AND(H162="DSP",T162="DSP",AA162="DSP",AD162="DSP"),M162,IF(AND(M162="DSP",T162="DSP",AA162="DSP",AD162="DSP"),H162,IF(AND(T162="DSP",AA162="DSP",AD162="DSP"),(H162+M162)/2,IF(AND(M162="DSP",AA162="DSP",AD162="DSP"),(H162+T162)/2,IF(AND(H162="DSP",AA162="DSP",AD162="DSP"),(M162+T162)/2,IF(AND(M162="DSP",T162="DSP",AD162="DSP"),(H162+AA162)/2,IF(AND(H162="DSP",T162="DSP",AD162="DSP"),(M162+AA162)/2,IF(AND(H162="DSP",M162="DSP",AD162="DSP"),(T162+AA162)/2,IF(AND(M162="DSP",T162="DSP",AA162="DSP"),(H162+AD162)/2,IF(AND(H162="DSP",T162="DSP",AA162="DSP"),(M162+AD162)/2,IF(AND(H162="DSP",M162="DSP",AA162="DSP"),(T162+AD162)/2,IF(AND(H162="DSP",M162="DSP",T162="DSP"),(AA162+AD162)/2,IF(AND(H162="DSP",M162="DSP"),(T162+AA162+AD162)/3,IF(AND(H162="DSP",T162="DSP"),(M162+AA162+AD162)/3,IF(AND(M162="DSP",T162="DSP"),(H162+AA162+AD162)/3,IF(AND(H162="DSP",AA162="DSP"),(M162+T162+AD162)/3,IF(AND(M162="DSP",AA162="DSP"),(H162+T162+AD162)/3,IF(AND(T162="DSP",AA162="DSP"),(H162+M162+AD162)/3,IF(AND(H162="DSP",AD162="DSP"),(M162+T162+AA162)/3,IF(AND(M162="DSP",AD162="DSP"),(H162+T162+AA162)/3,IF(AND(T162="DSP",AD162="DSP"),(H162+M162+AA162)/3,IF(AND(AA162="DSP",AD162="DSP"),(H162+M162+T162)/3,IF(H162="DSP",(M162+T162+AA162+AD162)/4,IF(M162="DSP",(H162+T162+AA162+AD162)/4,IF(T162="DSP",(H162+M162+AA162+AD162)/4,IF(AA162="DSP",(H162+M162+T162+AD162)/4,IF(AD162="DSP",(H162+M162+T162+AA162)/4,SUM(H162+M162+T162+AA162+AD162)/5)))))))))))))))))))))))))))))))</f>
        <v>9.85</v>
      </c>
      <c r="AF162" s="84">
        <v>9.85</v>
      </c>
      <c r="AG162" s="87">
        <f t="shared" si="61"/>
        <v>445</v>
      </c>
      <c r="AH162" s="75">
        <f>IFERROR(VLOOKUP(B162,'Notes écrit'!$A$3:$C$734,3,FALSE),"ABI")</f>
        <v>10.222</v>
      </c>
      <c r="AI162" s="84">
        <v>10.222</v>
      </c>
      <c r="AJ162" s="88">
        <f t="shared" si="62"/>
        <v>123</v>
      </c>
      <c r="AK162" s="136">
        <f>IF(AH162="ABI","DEF",IF(AE162="DSP",AH162,AVERAGE(AE162,AH162)))</f>
        <v>10.036</v>
      </c>
    </row>
    <row r="163" spans="1:37" s="96" customFormat="1" ht="16.5" customHeight="1" thickBot="1" x14ac:dyDescent="0.3">
      <c r="A163" s="110" t="s">
        <v>216</v>
      </c>
      <c r="B163" s="267">
        <v>22011094</v>
      </c>
      <c r="C163" s="266" t="s">
        <v>237</v>
      </c>
      <c r="D163" s="266" t="s">
        <v>238</v>
      </c>
      <c r="E163" s="292" t="str">
        <f>VLOOKUP(B163,[2]END!$B$3:$G$734,6,FALSE)</f>
        <v>ABI</v>
      </c>
      <c r="F163" s="91" t="str">
        <f t="shared" si="47"/>
        <v>ABI</v>
      </c>
      <c r="G163" s="92">
        <f t="shared" si="48"/>
        <v>0</v>
      </c>
      <c r="H163" s="82">
        <f t="shared" si="49"/>
        <v>0</v>
      </c>
      <c r="I163" s="292" t="str">
        <f>VLOOKUP(B163,[2]VIT!$B$3:$F$734,5,FALSE)</f>
        <v>ABI</v>
      </c>
      <c r="J163" s="92">
        <f t="shared" si="50"/>
        <v>0</v>
      </c>
      <c r="K163" s="292" t="str">
        <f>VLOOKUP(B163,[2]VIT!$B$3:$G$734,6,FALSE)</f>
        <v>ABI</v>
      </c>
      <c r="L163" s="92">
        <f t="shared" si="51"/>
        <v>0</v>
      </c>
      <c r="M163" s="82">
        <f t="shared" si="64"/>
        <v>0</v>
      </c>
      <c r="N163" s="258" t="str">
        <f>VLOOKUP(B163,[2]DVC!$B$3:$G$734,6,FALSE)</f>
        <v>ABI</v>
      </c>
      <c r="O163" s="297" t="str">
        <f>VLOOKUP(B163,'[2]Taille-Poids'!$B$3:$G$734,6,FALSE)</f>
        <v>ABI</v>
      </c>
      <c r="P163" s="93" t="str">
        <f t="shared" si="52"/>
        <v>POIDS</v>
      </c>
      <c r="Q163" s="92">
        <f t="shared" si="53"/>
        <v>0</v>
      </c>
      <c r="R163" s="258" t="str">
        <f>VLOOKUP(B163,[2]DV!$B$3:$H$735,7,FALSE)</f>
        <v>ABI</v>
      </c>
      <c r="S163" s="92">
        <f t="shared" si="54"/>
        <v>0</v>
      </c>
      <c r="T163" s="82">
        <f t="shared" si="55"/>
        <v>0</v>
      </c>
      <c r="U163" s="259" t="str">
        <f>VLOOKUP(B163,[2]COORD!$B$3:$I$734,8,FALSE)</f>
        <v>ABI</v>
      </c>
      <c r="V163" s="92">
        <f t="shared" si="56"/>
        <v>0</v>
      </c>
      <c r="W163" s="292" t="str">
        <f>VLOOKUP(B163,[2]SOUP!$B$3:$F$734,5,FALSE)</f>
        <v>ABI</v>
      </c>
      <c r="X163" s="92">
        <f t="shared" si="57"/>
        <v>0</v>
      </c>
      <c r="Y163" s="292" t="str">
        <f>VLOOKUP(B163,[2]EQU!$B$3:$F$734,5,FALSE)</f>
        <v>ABI</v>
      </c>
      <c r="Z163" s="92">
        <f t="shared" si="58"/>
        <v>0</v>
      </c>
      <c r="AA163" s="82">
        <f t="shared" si="65"/>
        <v>0</v>
      </c>
      <c r="AB163" s="260" t="str">
        <f>VLOOKUP(B163,[2]Natation!$A$2:$E$610,5,FALSE)</f>
        <v>ABI</v>
      </c>
      <c r="AC163" s="92">
        <f t="shared" si="59"/>
        <v>0</v>
      </c>
      <c r="AD163" s="83">
        <f t="shared" si="60"/>
        <v>0</v>
      </c>
      <c r="AE163" s="294">
        <f>IF(AND(H163="DSP",M163="DSP",T163="DSP",AA163="DSP",AD163="DSP"),"DSP",IF(AND(H163="DSP",M163="DSP",T163="DSP",AA163="DSP"),AD163,IF(AND(H163="DSP",M163="DSP",T163="DSP",AD163="DSP"),AA163,IF(AND(H163="DSP",M163="DSP",AA163="DSP",AD163="DSP"),T163,IF(AND(H163="DSP",T163="DSP",AA163="DSP",AD163="DSP"),M163,IF(AND(M163="DSP",T163="DSP",AA163="DSP",AD163="DSP"),H163,IF(AND(T163="DSP",AA163="DSP",AD163="DSP"),(H163+M163)/2,IF(AND(M163="DSP",AA163="DSP",AD163="DSP"),(H163+T163)/2,IF(AND(H163="DSP",AA163="DSP",AD163="DSP"),(M163+T163)/2,IF(AND(M163="DSP",T163="DSP",AD163="DSP"),(H163+AA163)/2,IF(AND(H163="DSP",T163="DSP",AD163="DSP"),(M163+AA163)/2,IF(AND(H163="DSP",M163="DSP",AD163="DSP"),(T163+AA163)/2,IF(AND(M163="DSP",T163="DSP",AA163="DSP"),(H163+AD163)/2,IF(AND(H163="DSP",T163="DSP",AA163="DSP"),(M163+AD163)/2,IF(AND(H163="DSP",M163="DSP",AA163="DSP"),(T163+AD163)/2,IF(AND(H163="DSP",M163="DSP",T163="DSP"),(AA163+AD163)/2,IF(AND(H163="DSP",M163="DSP"),(T163+AA163+AD163)/3,IF(AND(H163="DSP",T163="DSP"),(M163+AA163+AD163)/3,IF(AND(M163="DSP",T163="DSP"),(H163+AA163+AD163)/3,IF(AND(H163="DSP",AA163="DSP"),(M163+T163+AD163)/3,IF(AND(M163="DSP",AA163="DSP"),(H163+T163+AD163)/3,IF(AND(T163="DSP",AA163="DSP"),(H163+M163+AD163)/3,IF(AND(H163="DSP",AD163="DSP"),(M163+T163+AA163)/3,IF(AND(M163="DSP",AD163="DSP"),(H163+T163+AA163)/3,IF(AND(T163="DSP",AD163="DSP"),(H163+M163+AA163)/3,IF(AND(AA163="DSP",AD163="DSP"),(H163+M163+T163)/3,IF(H163="DSP",(M163+T163+AA163+AD163)/4,IF(M163="DSP",(H163+T163+AA163+AD163)/4,IF(T163="DSP",(H163+M163+AA163+AD163)/4,IF(AA163="DSP",(H163+M163+T163+AD163)/4,IF(AD163="DSP",(H163+M163+T163+AA163)/4,SUM(H163+M163+T163+AA163+AD163)/5)))))))))))))))))))))))))))))))</f>
        <v>0</v>
      </c>
      <c r="AF163" s="84">
        <v>0</v>
      </c>
      <c r="AG163" s="87">
        <f t="shared" si="61"/>
        <v>621</v>
      </c>
      <c r="AH163" s="344" t="str">
        <f>IFERROR(VLOOKUP(B163,'Notes écrit'!$A$3:$C$734,3,FALSE),"ABI")</f>
        <v>ABI</v>
      </c>
      <c r="AI163" s="84" t="s">
        <v>157</v>
      </c>
      <c r="AJ163" s="88">
        <f t="shared" si="62"/>
        <v>599</v>
      </c>
      <c r="AK163" s="136" t="str">
        <f>IF(AH163="ABI","DEF",IF(AE163="DSP",AH163,AVERAGE(AE163,AH163)))</f>
        <v>DEF</v>
      </c>
    </row>
    <row r="164" spans="1:37" s="96" customFormat="1" ht="16.5" customHeight="1" thickBot="1" x14ac:dyDescent="0.3">
      <c r="A164" s="110" t="s">
        <v>53</v>
      </c>
      <c r="B164" s="267">
        <v>22011096</v>
      </c>
      <c r="C164" s="266" t="s">
        <v>379</v>
      </c>
      <c r="D164" s="266" t="s">
        <v>380</v>
      </c>
      <c r="E164" s="292">
        <f>VLOOKUP(B164,[2]END!$B$3:$G$734,6,FALSE)</f>
        <v>10</v>
      </c>
      <c r="F164" s="91">
        <f t="shared" si="47"/>
        <v>14.5</v>
      </c>
      <c r="G164" s="92">
        <f t="shared" si="48"/>
        <v>10</v>
      </c>
      <c r="H164" s="82">
        <f t="shared" si="49"/>
        <v>10</v>
      </c>
      <c r="I164" s="292">
        <f>VLOOKUP(B164,[2]VIT!$B$3:$F$734,5,FALSE)</f>
        <v>3.52</v>
      </c>
      <c r="J164" s="92">
        <f t="shared" si="50"/>
        <v>16</v>
      </c>
      <c r="K164" s="292">
        <f>VLOOKUP(B164,[2]VIT!$B$3:$G$734,6,FALSE)</f>
        <v>7.45</v>
      </c>
      <c r="L164" s="92">
        <f t="shared" si="51"/>
        <v>13</v>
      </c>
      <c r="M164" s="82">
        <f t="shared" si="64"/>
        <v>14.5</v>
      </c>
      <c r="N164" s="258">
        <f>VLOOKUP(B164,[2]DVC!$B$3:$G$734,6,FALSE)</f>
        <v>41</v>
      </c>
      <c r="O164" s="297">
        <f>VLOOKUP(B164,'[2]Taille-Poids'!$B$3:$G$734,6,FALSE)</f>
        <v>70</v>
      </c>
      <c r="P164" s="93">
        <f t="shared" si="52"/>
        <v>0.58571428571428574</v>
      </c>
      <c r="Q164" s="92">
        <f t="shared" si="53"/>
        <v>5.5</v>
      </c>
      <c r="R164" s="258">
        <f>VLOOKUP(B164,[2]DV!$B$3:$H$735,7,FALSE)</f>
        <v>33.9</v>
      </c>
      <c r="S164" s="92">
        <f t="shared" si="54"/>
        <v>5.5</v>
      </c>
      <c r="T164" s="82">
        <f t="shared" si="55"/>
        <v>11</v>
      </c>
      <c r="U164" s="259">
        <f>VLOOKUP(B164,[2]COORD!$B$3:$I$734,8,FALSE)</f>
        <v>27.8</v>
      </c>
      <c r="V164" s="92">
        <f t="shared" si="56"/>
        <v>5</v>
      </c>
      <c r="W164" s="292">
        <f>VLOOKUP(B164,[2]SOUP!$B$3:$F$734,5,FALSE)</f>
        <v>0</v>
      </c>
      <c r="X164" s="92">
        <f t="shared" si="57"/>
        <v>2.5</v>
      </c>
      <c r="Y164" s="292">
        <f>VLOOKUP(B164,[2]EQU!$B$3:$F$734,5,FALSE)</f>
        <v>5</v>
      </c>
      <c r="Z164" s="92">
        <f t="shared" si="58"/>
        <v>2.5</v>
      </c>
      <c r="AA164" s="82">
        <f t="shared" si="65"/>
        <v>10</v>
      </c>
      <c r="AB164" s="260">
        <f>VLOOKUP(B164,[2]Natation!$A$2:$E$610,5,FALSE)</f>
        <v>71.849999999999994</v>
      </c>
      <c r="AC164" s="92">
        <f t="shared" si="59"/>
        <v>1</v>
      </c>
      <c r="AD164" s="83">
        <f t="shared" si="60"/>
        <v>1</v>
      </c>
      <c r="AE164" s="294">
        <f>IF(AND(H164="DSP",M164="DSP",T164="DSP",AA164="DSP",AD164="DSP"),"DSP",IF(AND(H164="DSP",M164="DSP",T164="DSP",AA164="DSP"),AD164,IF(AND(H164="DSP",M164="DSP",T164="DSP",AD164="DSP"),AA164,IF(AND(H164="DSP",M164="DSP",AA164="DSP",AD164="DSP"),T164,IF(AND(H164="DSP",T164="DSP",AA164="DSP",AD164="DSP"),M164,IF(AND(M164="DSP",T164="DSP",AA164="DSP",AD164="DSP"),H164,IF(AND(T164="DSP",AA164="DSP",AD164="DSP"),(H164+M164)/2,IF(AND(M164="DSP",AA164="DSP",AD164="DSP"),(H164+T164)/2,IF(AND(H164="DSP",AA164="DSP",AD164="DSP"),(M164+T164)/2,IF(AND(M164="DSP",T164="DSP",AD164="DSP"),(H164+AA164)/2,IF(AND(H164="DSP",T164="DSP",AD164="DSP"),(M164+AA164)/2,IF(AND(H164="DSP",M164="DSP",AD164="DSP"),(T164+AA164)/2,IF(AND(M164="DSP",T164="DSP",AA164="DSP"),(H164+AD164)/2,IF(AND(H164="DSP",T164="DSP",AA164="DSP"),(M164+AD164)/2,IF(AND(H164="DSP",M164="DSP",AA164="DSP"),(T164+AD164)/2,IF(AND(H164="DSP",M164="DSP",T164="DSP"),(AA164+AD164)/2,IF(AND(H164="DSP",M164="DSP"),(T164+AA164+AD164)/3,IF(AND(H164="DSP",T164="DSP"),(M164+AA164+AD164)/3,IF(AND(M164="DSP",T164="DSP"),(H164+AA164+AD164)/3,IF(AND(H164="DSP",AA164="DSP"),(M164+T164+AD164)/3,IF(AND(M164="DSP",AA164="DSP"),(H164+T164+AD164)/3,IF(AND(T164="DSP",AA164="DSP"),(H164+M164+AD164)/3,IF(AND(H164="DSP",AD164="DSP"),(M164+T164+AA164)/3,IF(AND(M164="DSP",AD164="DSP"),(H164+T164+AA164)/3,IF(AND(T164="DSP",AD164="DSP"),(H164+M164+AA164)/3,IF(AND(AA164="DSP",AD164="DSP"),(H164+M164+T164)/3,IF(H164="DSP",(M164+T164+AA164+AD164)/4,IF(M164="DSP",(H164+T164+AA164+AD164)/4,IF(T164="DSP",(H164+M164+AA164+AD164)/4,IF(AA164="DSP",(H164+M164+T164+AD164)/4,IF(AD164="DSP",(H164+M164+T164+AA164)/4,SUM(H164+M164+T164+AA164+AD164)/5)))))))))))))))))))))))))))))))</f>
        <v>9.3000000000000007</v>
      </c>
      <c r="AF164" s="84">
        <v>9.3000000000000007</v>
      </c>
      <c r="AG164" s="87">
        <f t="shared" si="61"/>
        <v>492</v>
      </c>
      <c r="AH164" s="75">
        <f>IFERROR(VLOOKUP(B164,'Notes écrit'!$A$3:$C$734,3,FALSE),"ABI")</f>
        <v>7.1109999999999998</v>
      </c>
      <c r="AI164" s="84">
        <v>7.1109999999999998</v>
      </c>
      <c r="AJ164" s="88">
        <f t="shared" si="62"/>
        <v>430</v>
      </c>
      <c r="AK164" s="136">
        <f>IF(AH164="ABI","DEF",IF(AE164="DSP",AH164,AVERAGE(AE164,AH164)))</f>
        <v>8.2055000000000007</v>
      </c>
    </row>
    <row r="165" spans="1:37" s="96" customFormat="1" ht="16.5" customHeight="1" thickBot="1" x14ac:dyDescent="0.3">
      <c r="A165" s="110" t="s">
        <v>216</v>
      </c>
      <c r="B165" s="267">
        <v>22011103</v>
      </c>
      <c r="C165" s="266" t="s">
        <v>300</v>
      </c>
      <c r="D165" s="266" t="s">
        <v>301</v>
      </c>
      <c r="E165" s="292" t="s">
        <v>476</v>
      </c>
      <c r="F165" s="91" t="str">
        <f t="shared" si="47"/>
        <v>VAL</v>
      </c>
      <c r="G165" s="92" t="str">
        <f t="shared" si="48"/>
        <v>VAL</v>
      </c>
      <c r="H165" s="82" t="str">
        <f t="shared" si="49"/>
        <v>VALIDÉ</v>
      </c>
      <c r="I165" s="292" t="s">
        <v>476</v>
      </c>
      <c r="J165" s="92" t="str">
        <f t="shared" si="50"/>
        <v>VAL</v>
      </c>
      <c r="K165" s="292" t="s">
        <v>476</v>
      </c>
      <c r="L165" s="92" t="str">
        <f t="shared" si="51"/>
        <v>VAL</v>
      </c>
      <c r="M165" s="82" t="str">
        <f t="shared" si="64"/>
        <v>VALIDÉ</v>
      </c>
      <c r="N165" s="292" t="s">
        <v>476</v>
      </c>
      <c r="O165" s="296" t="s">
        <v>476</v>
      </c>
      <c r="P165" s="93">
        <f t="shared" si="52"/>
        <v>0</v>
      </c>
      <c r="Q165" s="92" t="str">
        <f t="shared" si="53"/>
        <v>VAL</v>
      </c>
      <c r="R165" s="292" t="s">
        <v>476</v>
      </c>
      <c r="S165" s="92" t="str">
        <f t="shared" si="54"/>
        <v>VAL</v>
      </c>
      <c r="T165" s="82" t="str">
        <f t="shared" si="55"/>
        <v>VALIDÉ</v>
      </c>
      <c r="U165" s="292" t="s">
        <v>476</v>
      </c>
      <c r="V165" s="92" t="str">
        <f t="shared" si="56"/>
        <v>VAL</v>
      </c>
      <c r="W165" s="292" t="s">
        <v>476</v>
      </c>
      <c r="X165" s="92" t="str">
        <f t="shared" si="57"/>
        <v>VAL</v>
      </c>
      <c r="Y165" s="292" t="s">
        <v>476</v>
      </c>
      <c r="Z165" s="92" t="str">
        <f t="shared" si="58"/>
        <v>VAL</v>
      </c>
      <c r="AA165" s="82" t="str">
        <f t="shared" si="65"/>
        <v>VALIDÉ</v>
      </c>
      <c r="AB165" s="292" t="s">
        <v>476</v>
      </c>
      <c r="AC165" s="92" t="str">
        <f t="shared" si="59"/>
        <v>VAL</v>
      </c>
      <c r="AD165" s="83" t="str">
        <f t="shared" si="60"/>
        <v>VALIDÉ</v>
      </c>
      <c r="AE165" s="294" t="s">
        <v>477</v>
      </c>
      <c r="AF165" s="84" t="s">
        <v>477</v>
      </c>
      <c r="AG165" s="87">
        <f t="shared" si="61"/>
        <v>611</v>
      </c>
      <c r="AH165" s="343" t="s">
        <v>477</v>
      </c>
      <c r="AI165" s="84" t="s">
        <v>477</v>
      </c>
      <c r="AJ165" s="88">
        <f t="shared" si="62"/>
        <v>599</v>
      </c>
      <c r="AK165" s="136" t="s">
        <v>477</v>
      </c>
    </row>
    <row r="166" spans="1:37" s="96" customFormat="1" ht="16.5" customHeight="1" thickBot="1" x14ac:dyDescent="0.3">
      <c r="A166" s="110" t="s">
        <v>216</v>
      </c>
      <c r="B166" s="267">
        <v>22011330</v>
      </c>
      <c r="C166" s="266" t="s">
        <v>436</v>
      </c>
      <c r="D166" s="266" t="s">
        <v>199</v>
      </c>
      <c r="E166" s="292" t="s">
        <v>476</v>
      </c>
      <c r="F166" s="91" t="str">
        <f t="shared" si="47"/>
        <v>VAL</v>
      </c>
      <c r="G166" s="92" t="str">
        <f t="shared" si="48"/>
        <v>VAL</v>
      </c>
      <c r="H166" s="82" t="str">
        <f t="shared" si="49"/>
        <v>VALIDÉ</v>
      </c>
      <c r="I166" s="292" t="s">
        <v>476</v>
      </c>
      <c r="J166" s="92" t="str">
        <f t="shared" si="50"/>
        <v>VAL</v>
      </c>
      <c r="K166" s="292" t="s">
        <v>476</v>
      </c>
      <c r="L166" s="92" t="str">
        <f t="shared" si="51"/>
        <v>VAL</v>
      </c>
      <c r="M166" s="82" t="str">
        <f t="shared" si="64"/>
        <v>VALIDÉ</v>
      </c>
      <c r="N166" s="292" t="s">
        <v>476</v>
      </c>
      <c r="O166" s="296" t="s">
        <v>476</v>
      </c>
      <c r="P166" s="93">
        <f t="shared" si="52"/>
        <v>0</v>
      </c>
      <c r="Q166" s="92" t="str">
        <f t="shared" si="53"/>
        <v>VAL</v>
      </c>
      <c r="R166" s="292" t="s">
        <v>476</v>
      </c>
      <c r="S166" s="92" t="str">
        <f t="shared" si="54"/>
        <v>VAL</v>
      </c>
      <c r="T166" s="82" t="str">
        <f t="shared" si="55"/>
        <v>VALIDÉ</v>
      </c>
      <c r="U166" s="292" t="s">
        <v>476</v>
      </c>
      <c r="V166" s="92" t="str">
        <f t="shared" si="56"/>
        <v>VAL</v>
      </c>
      <c r="W166" s="292" t="s">
        <v>476</v>
      </c>
      <c r="X166" s="92" t="str">
        <f t="shared" si="57"/>
        <v>VAL</v>
      </c>
      <c r="Y166" s="292" t="s">
        <v>476</v>
      </c>
      <c r="Z166" s="92" t="str">
        <f t="shared" si="58"/>
        <v>VAL</v>
      </c>
      <c r="AA166" s="82" t="str">
        <f t="shared" si="65"/>
        <v>VALIDÉ</v>
      </c>
      <c r="AB166" s="292" t="s">
        <v>476</v>
      </c>
      <c r="AC166" s="92" t="str">
        <f t="shared" si="59"/>
        <v>VAL</v>
      </c>
      <c r="AD166" s="83" t="str">
        <f t="shared" si="60"/>
        <v>VALIDÉ</v>
      </c>
      <c r="AE166" s="294">
        <v>11</v>
      </c>
      <c r="AF166" s="84">
        <v>11</v>
      </c>
      <c r="AG166" s="87">
        <f t="shared" si="61"/>
        <v>318</v>
      </c>
      <c r="AH166" s="75">
        <f>IFERROR(VLOOKUP(B166,'Notes écrit'!$A$3:$C$734,3,FALSE),"ABI")</f>
        <v>8</v>
      </c>
      <c r="AI166" s="84">
        <v>8</v>
      </c>
      <c r="AJ166" s="88">
        <f t="shared" si="62"/>
        <v>331</v>
      </c>
      <c r="AK166" s="136">
        <f t="shared" ref="AK166:AK176" si="66">IF(AH166="ABI","DEF",IF(AE166="DSP",AH166,AVERAGE(AE166,AH166)))</f>
        <v>9.5</v>
      </c>
    </row>
    <row r="167" spans="1:37" s="96" customFormat="1" ht="16.5" customHeight="1" thickBot="1" x14ac:dyDescent="0.3">
      <c r="A167" s="110" t="s">
        <v>53</v>
      </c>
      <c r="B167" s="267">
        <v>22011389</v>
      </c>
      <c r="C167" s="266" t="s">
        <v>91</v>
      </c>
      <c r="D167" s="266" t="s">
        <v>92</v>
      </c>
      <c r="E167" s="292">
        <f>VLOOKUP(B167,[2]END!$B$3:$G$734,6,FALSE)</f>
        <v>11</v>
      </c>
      <c r="F167" s="91">
        <f t="shared" si="47"/>
        <v>15</v>
      </c>
      <c r="G167" s="92">
        <f t="shared" si="48"/>
        <v>11</v>
      </c>
      <c r="H167" s="82">
        <f t="shared" si="49"/>
        <v>11</v>
      </c>
      <c r="I167" s="292">
        <f>VLOOKUP(B167,[2]VIT!$B$3:$F$734,5,FALSE)</f>
        <v>4.0599999999999996</v>
      </c>
      <c r="J167" s="92">
        <f t="shared" si="50"/>
        <v>7</v>
      </c>
      <c r="K167" s="292">
        <f>VLOOKUP(B167,[2]VIT!$B$3:$G$734,6,FALSE)</f>
        <v>9.17</v>
      </c>
      <c r="L167" s="92">
        <f t="shared" si="51"/>
        <v>1</v>
      </c>
      <c r="M167" s="82">
        <f t="shared" si="64"/>
        <v>4</v>
      </c>
      <c r="N167" s="258">
        <f>VLOOKUP(B167,[2]DVC!$B$3:$G$734,6,FALSE)</f>
        <v>32</v>
      </c>
      <c r="O167" s="297">
        <f>VLOOKUP(B167,'[2]Taille-Poids'!$B$3:$G$734,6,FALSE)</f>
        <v>69</v>
      </c>
      <c r="P167" s="93">
        <f t="shared" si="52"/>
        <v>0.46376811594202899</v>
      </c>
      <c r="Q167" s="92">
        <f t="shared" si="53"/>
        <v>4.5</v>
      </c>
      <c r="R167" s="258">
        <f>VLOOKUP(B167,[2]DV!$B$3:$H$735,7,FALSE)</f>
        <v>22.9</v>
      </c>
      <c r="S167" s="92">
        <f t="shared" si="54"/>
        <v>3</v>
      </c>
      <c r="T167" s="82">
        <f t="shared" si="55"/>
        <v>7.5</v>
      </c>
      <c r="U167" s="259">
        <f>VLOOKUP(B167,[2]COORD!$B$3:$I$734,8,FALSE)</f>
        <v>32.5</v>
      </c>
      <c r="V167" s="92">
        <f t="shared" si="56"/>
        <v>2.5</v>
      </c>
      <c r="W167" s="292">
        <f>VLOOKUP(B167,[2]SOUP!$B$3:$F$734,5,FALSE)</f>
        <v>-14</v>
      </c>
      <c r="X167" s="92">
        <f t="shared" si="57"/>
        <v>0.25</v>
      </c>
      <c r="Y167" s="292">
        <f>VLOOKUP(B167,[2]EQU!$B$3:$F$734,5,FALSE)</f>
        <v>9</v>
      </c>
      <c r="Z167" s="92">
        <f t="shared" si="58"/>
        <v>0.5</v>
      </c>
      <c r="AA167" s="82">
        <f t="shared" si="65"/>
        <v>3.25</v>
      </c>
      <c r="AB167" s="260">
        <f>VLOOKUP(B167,[2]Natation!$A$2:$E$610,5,FALSE)</f>
        <v>44.19</v>
      </c>
      <c r="AC167" s="92">
        <f t="shared" si="59"/>
        <v>11</v>
      </c>
      <c r="AD167" s="83">
        <f t="shared" si="60"/>
        <v>11</v>
      </c>
      <c r="AE167" s="294">
        <f>IF(AND(H167="DSP",M167="DSP",T167="DSP",AA167="DSP",AD167="DSP"),"DSP",IF(AND(H167="DSP",M167="DSP",T167="DSP",AA167="DSP"),AD167,IF(AND(H167="DSP",M167="DSP",T167="DSP",AD167="DSP"),AA167,IF(AND(H167="DSP",M167="DSP",AA167="DSP",AD167="DSP"),T167,IF(AND(H167="DSP",T167="DSP",AA167="DSP",AD167="DSP"),M167,IF(AND(M167="DSP",T167="DSP",AA167="DSP",AD167="DSP"),H167,IF(AND(T167="DSP",AA167="DSP",AD167="DSP"),(H167+M167)/2,IF(AND(M167="DSP",AA167="DSP",AD167="DSP"),(H167+T167)/2,IF(AND(H167="DSP",AA167="DSP",AD167="DSP"),(M167+T167)/2,IF(AND(M167="DSP",T167="DSP",AD167="DSP"),(H167+AA167)/2,IF(AND(H167="DSP",T167="DSP",AD167="DSP"),(M167+AA167)/2,IF(AND(H167="DSP",M167="DSP",AD167="DSP"),(T167+AA167)/2,IF(AND(M167="DSP",T167="DSP",AA167="DSP"),(H167+AD167)/2,IF(AND(H167="DSP",T167="DSP",AA167="DSP"),(M167+AD167)/2,IF(AND(H167="DSP",M167="DSP",AA167="DSP"),(T167+AD167)/2,IF(AND(H167="DSP",M167="DSP",T167="DSP"),(AA167+AD167)/2,IF(AND(H167="DSP",M167="DSP"),(T167+AA167+AD167)/3,IF(AND(H167="DSP",T167="DSP"),(M167+AA167+AD167)/3,IF(AND(M167="DSP",T167="DSP"),(H167+AA167+AD167)/3,IF(AND(H167="DSP",AA167="DSP"),(M167+T167+AD167)/3,IF(AND(M167="DSP",AA167="DSP"),(H167+T167+AD167)/3,IF(AND(T167="DSP",AA167="DSP"),(H167+M167+AD167)/3,IF(AND(H167="DSP",AD167="DSP"),(M167+T167+AA167)/3,IF(AND(M167="DSP",AD167="DSP"),(H167+T167+AA167)/3,IF(AND(T167="DSP",AD167="DSP"),(H167+M167+AA167)/3,IF(AND(AA167="DSP",AD167="DSP"),(H167+M167+T167)/3,IF(H167="DSP",(M167+T167+AA167+AD167)/4,IF(M167="DSP",(H167+T167+AA167+AD167)/4,IF(T167="DSP",(H167+M167+AA167+AD167)/4,IF(AA167="DSP",(H167+M167+T167+AD167)/4,IF(AD167="DSP",(H167+M167+T167+AA167)/4,SUM(H167+M167+T167+AA167+AD167)/5)))))))))))))))))))))))))))))))</f>
        <v>7.35</v>
      </c>
      <c r="AF167" s="84">
        <v>7.35</v>
      </c>
      <c r="AG167" s="87">
        <f t="shared" si="61"/>
        <v>583</v>
      </c>
      <c r="AH167" s="75">
        <f>IFERROR(VLOOKUP(B167,'Notes écrit'!$A$3:$C$734,3,FALSE),"ABI")</f>
        <v>9.3330000000000002</v>
      </c>
      <c r="AI167" s="84">
        <v>9.3330000000000002</v>
      </c>
      <c r="AJ167" s="88">
        <f t="shared" si="62"/>
        <v>194</v>
      </c>
      <c r="AK167" s="136">
        <f t="shared" si="66"/>
        <v>8.3414999999999999</v>
      </c>
    </row>
    <row r="168" spans="1:37" s="96" customFormat="1" ht="16.5" customHeight="1" thickBot="1" x14ac:dyDescent="0.3">
      <c r="A168" s="110" t="s">
        <v>216</v>
      </c>
      <c r="B168" s="267">
        <v>22011429</v>
      </c>
      <c r="C168" s="266" t="s">
        <v>264</v>
      </c>
      <c r="D168" s="266" t="s">
        <v>265</v>
      </c>
      <c r="E168" s="292" t="str">
        <f>VLOOKUP(B168,[2]END!$B$3:$G$734,6,FALSE)</f>
        <v>ABI</v>
      </c>
      <c r="F168" s="91" t="str">
        <f t="shared" si="47"/>
        <v>ABI</v>
      </c>
      <c r="G168" s="92">
        <f t="shared" si="48"/>
        <v>0</v>
      </c>
      <c r="H168" s="82">
        <f t="shared" si="49"/>
        <v>0</v>
      </c>
      <c r="I168" s="292" t="str">
        <f>VLOOKUP(B168,[2]VIT!$B$3:$F$734,5,FALSE)</f>
        <v>ABI</v>
      </c>
      <c r="J168" s="92">
        <f t="shared" si="50"/>
        <v>0</v>
      </c>
      <c r="K168" s="292" t="str">
        <f>VLOOKUP(B168,[2]VIT!$B$3:$G$734,6,FALSE)</f>
        <v>ABI</v>
      </c>
      <c r="L168" s="92">
        <f t="shared" si="51"/>
        <v>0</v>
      </c>
      <c r="M168" s="82">
        <f t="shared" si="64"/>
        <v>0</v>
      </c>
      <c r="N168" s="258" t="str">
        <f>VLOOKUP(B168,[2]DVC!$B$3:$G$734,6,FALSE)</f>
        <v>ABI</v>
      </c>
      <c r="O168" s="297" t="str">
        <f>VLOOKUP(B168,'[2]Taille-Poids'!$B$3:$G$734,6,FALSE)</f>
        <v>ABI</v>
      </c>
      <c r="P168" s="93" t="str">
        <f t="shared" si="52"/>
        <v>POIDS</v>
      </c>
      <c r="Q168" s="92">
        <f t="shared" si="53"/>
        <v>0</v>
      </c>
      <c r="R168" s="258">
        <f>VLOOKUP(B168,[2]DV!$B$3:$H$735,7,FALSE)</f>
        <v>0</v>
      </c>
      <c r="S168" s="92">
        <f t="shared" si="54"/>
        <v>0</v>
      </c>
      <c r="T168" s="82">
        <f t="shared" si="55"/>
        <v>0</v>
      </c>
      <c r="U168" s="259" t="str">
        <f>VLOOKUP(B168,[2]COORD!$B$3:$I$734,8,FALSE)</f>
        <v>ABI</v>
      </c>
      <c r="V168" s="92">
        <f t="shared" si="56"/>
        <v>0</v>
      </c>
      <c r="W168" s="292" t="str">
        <f>VLOOKUP(B168,[2]SOUP!$B$3:$F$734,5,FALSE)</f>
        <v>ABI</v>
      </c>
      <c r="X168" s="92">
        <f t="shared" si="57"/>
        <v>0</v>
      </c>
      <c r="Y168" s="292" t="str">
        <f>VLOOKUP(B168,[2]EQU!$B$3:$F$734,5,FALSE)</f>
        <v>ABI</v>
      </c>
      <c r="Z168" s="92">
        <f t="shared" si="58"/>
        <v>0</v>
      </c>
      <c r="AA168" s="82">
        <f t="shared" si="65"/>
        <v>0</v>
      </c>
      <c r="AB168" s="260" t="s">
        <v>157</v>
      </c>
      <c r="AC168" s="92">
        <f t="shared" si="59"/>
        <v>0</v>
      </c>
      <c r="AD168" s="83">
        <f t="shared" si="60"/>
        <v>0</v>
      </c>
      <c r="AE168" s="294">
        <f>IF(AND(H168="DSP",M168="DSP",T168="DSP",AA168="DSP",AD168="DSP"),"DSP",IF(AND(H168="DSP",M168="DSP",T168="DSP",AA168="DSP"),AD168,IF(AND(H168="DSP",M168="DSP",T168="DSP",AD168="DSP"),AA168,IF(AND(H168="DSP",M168="DSP",AA168="DSP",AD168="DSP"),T168,IF(AND(H168="DSP",T168="DSP",AA168="DSP",AD168="DSP"),M168,IF(AND(M168="DSP",T168="DSP",AA168="DSP",AD168="DSP"),H168,IF(AND(T168="DSP",AA168="DSP",AD168="DSP"),(H168+M168)/2,IF(AND(M168="DSP",AA168="DSP",AD168="DSP"),(H168+T168)/2,IF(AND(H168="DSP",AA168="DSP",AD168="DSP"),(M168+T168)/2,IF(AND(M168="DSP",T168="DSP",AD168="DSP"),(H168+AA168)/2,IF(AND(H168="DSP",T168="DSP",AD168="DSP"),(M168+AA168)/2,IF(AND(H168="DSP",M168="DSP",AD168="DSP"),(T168+AA168)/2,IF(AND(M168="DSP",T168="DSP",AA168="DSP"),(H168+AD168)/2,IF(AND(H168="DSP",T168="DSP",AA168="DSP"),(M168+AD168)/2,IF(AND(H168="DSP",M168="DSP",AA168="DSP"),(T168+AD168)/2,IF(AND(H168="DSP",M168="DSP",T168="DSP"),(AA168+AD168)/2,IF(AND(H168="DSP",M168="DSP"),(T168+AA168+AD168)/3,IF(AND(H168="DSP",T168="DSP"),(M168+AA168+AD168)/3,IF(AND(M168="DSP",T168="DSP"),(H168+AA168+AD168)/3,IF(AND(H168="DSP",AA168="DSP"),(M168+T168+AD168)/3,IF(AND(M168="DSP",AA168="DSP"),(H168+T168+AD168)/3,IF(AND(T168="DSP",AA168="DSP"),(H168+M168+AD168)/3,IF(AND(H168="DSP",AD168="DSP"),(M168+T168+AA168)/3,IF(AND(M168="DSP",AD168="DSP"),(H168+T168+AA168)/3,IF(AND(T168="DSP",AD168="DSP"),(H168+M168+AA168)/3,IF(AND(AA168="DSP",AD168="DSP"),(H168+M168+T168)/3,IF(H168="DSP",(M168+T168+AA168+AD168)/4,IF(M168="DSP",(H168+T168+AA168+AD168)/4,IF(T168="DSP",(H168+M168+AA168+AD168)/4,IF(AA168="DSP",(H168+M168+T168+AD168)/4,IF(AD168="DSP",(H168+M168+T168+AA168)/4,SUM(H168+M168+T168+AA168+AD168)/5)))))))))))))))))))))))))))))))</f>
        <v>0</v>
      </c>
      <c r="AF168" s="84">
        <v>0</v>
      </c>
      <c r="AG168" s="87">
        <f t="shared" si="61"/>
        <v>621</v>
      </c>
      <c r="AH168" s="75" t="str">
        <f>IFERROR(VLOOKUP(B168,'Notes écrit'!$A$3:$C$734,3,FALSE),"ABI")</f>
        <v>ABI</v>
      </c>
      <c r="AI168" s="84" t="s">
        <v>157</v>
      </c>
      <c r="AJ168" s="88">
        <f t="shared" si="62"/>
        <v>599</v>
      </c>
      <c r="AK168" s="136" t="str">
        <f t="shared" si="66"/>
        <v>DEF</v>
      </c>
    </row>
    <row r="169" spans="1:37" s="96" customFormat="1" ht="16.5" customHeight="1" thickBot="1" x14ac:dyDescent="0.3">
      <c r="A169" s="110" t="s">
        <v>216</v>
      </c>
      <c r="B169" s="267">
        <v>22011532</v>
      </c>
      <c r="C169" s="266" t="s">
        <v>378</v>
      </c>
      <c r="D169" s="266" t="s">
        <v>78</v>
      </c>
      <c r="E169" s="292" t="s">
        <v>476</v>
      </c>
      <c r="F169" s="91" t="str">
        <f t="shared" si="47"/>
        <v>VAL</v>
      </c>
      <c r="G169" s="92" t="str">
        <f t="shared" si="48"/>
        <v>VAL</v>
      </c>
      <c r="H169" s="82" t="str">
        <f t="shared" si="49"/>
        <v>VALIDÉ</v>
      </c>
      <c r="I169" s="292" t="s">
        <v>476</v>
      </c>
      <c r="J169" s="92" t="str">
        <f t="shared" si="50"/>
        <v>VAL</v>
      </c>
      <c r="K169" s="292" t="s">
        <v>476</v>
      </c>
      <c r="L169" s="92" t="str">
        <f t="shared" si="51"/>
        <v>VAL</v>
      </c>
      <c r="M169" s="82" t="str">
        <f t="shared" si="64"/>
        <v>VALIDÉ</v>
      </c>
      <c r="N169" s="292" t="s">
        <v>476</v>
      </c>
      <c r="O169" s="296" t="s">
        <v>476</v>
      </c>
      <c r="P169" s="93">
        <f t="shared" si="52"/>
        <v>0</v>
      </c>
      <c r="Q169" s="92" t="str">
        <f t="shared" si="53"/>
        <v>VAL</v>
      </c>
      <c r="R169" s="292" t="s">
        <v>476</v>
      </c>
      <c r="S169" s="92" t="str">
        <f t="shared" si="54"/>
        <v>VAL</v>
      </c>
      <c r="T169" s="82" t="str">
        <f t="shared" si="55"/>
        <v>VALIDÉ</v>
      </c>
      <c r="U169" s="292" t="s">
        <v>476</v>
      </c>
      <c r="V169" s="92" t="str">
        <f t="shared" si="56"/>
        <v>VAL</v>
      </c>
      <c r="W169" s="292" t="s">
        <v>476</v>
      </c>
      <c r="X169" s="92" t="str">
        <f t="shared" si="57"/>
        <v>VAL</v>
      </c>
      <c r="Y169" s="292" t="s">
        <v>476</v>
      </c>
      <c r="Z169" s="92" t="str">
        <f t="shared" si="58"/>
        <v>VAL</v>
      </c>
      <c r="AA169" s="82" t="str">
        <f t="shared" si="65"/>
        <v>VALIDÉ</v>
      </c>
      <c r="AB169" s="292" t="s">
        <v>476</v>
      </c>
      <c r="AC169" s="92" t="str">
        <f t="shared" si="59"/>
        <v>VAL</v>
      </c>
      <c r="AD169" s="83" t="str">
        <f t="shared" si="60"/>
        <v>VALIDÉ</v>
      </c>
      <c r="AE169" s="294">
        <v>12.35</v>
      </c>
      <c r="AF169" s="84">
        <v>12.35</v>
      </c>
      <c r="AG169" s="87">
        <f t="shared" si="61"/>
        <v>147</v>
      </c>
      <c r="AH169" s="75">
        <v>12.44</v>
      </c>
      <c r="AI169" s="84">
        <v>12.44</v>
      </c>
      <c r="AJ169" s="88">
        <f t="shared" si="62"/>
        <v>30</v>
      </c>
      <c r="AK169" s="136">
        <f t="shared" si="66"/>
        <v>12.395</v>
      </c>
    </row>
    <row r="170" spans="1:37" s="96" customFormat="1" ht="16.5" customHeight="1" thickBot="1" x14ac:dyDescent="0.3">
      <c r="A170" s="110" t="s">
        <v>216</v>
      </c>
      <c r="B170" s="267">
        <v>22011544</v>
      </c>
      <c r="C170" s="266" t="s">
        <v>244</v>
      </c>
      <c r="D170" s="266" t="s">
        <v>139</v>
      </c>
      <c r="E170" s="292" t="s">
        <v>476</v>
      </c>
      <c r="F170" s="91" t="str">
        <f t="shared" si="47"/>
        <v>VAL</v>
      </c>
      <c r="G170" s="92" t="str">
        <f t="shared" si="48"/>
        <v>VAL</v>
      </c>
      <c r="H170" s="82" t="str">
        <f t="shared" si="49"/>
        <v>VALIDÉ</v>
      </c>
      <c r="I170" s="292" t="s">
        <v>476</v>
      </c>
      <c r="J170" s="92" t="str">
        <f t="shared" si="50"/>
        <v>VAL</v>
      </c>
      <c r="K170" s="292" t="s">
        <v>476</v>
      </c>
      <c r="L170" s="92" t="str">
        <f t="shared" si="51"/>
        <v>VAL</v>
      </c>
      <c r="M170" s="82" t="str">
        <f t="shared" si="64"/>
        <v>VALIDÉ</v>
      </c>
      <c r="N170" s="292" t="s">
        <v>476</v>
      </c>
      <c r="O170" s="296" t="s">
        <v>476</v>
      </c>
      <c r="P170" s="93">
        <f t="shared" si="52"/>
        <v>0</v>
      </c>
      <c r="Q170" s="92" t="str">
        <f t="shared" si="53"/>
        <v>VAL</v>
      </c>
      <c r="R170" s="292" t="s">
        <v>476</v>
      </c>
      <c r="S170" s="92" t="str">
        <f t="shared" si="54"/>
        <v>VAL</v>
      </c>
      <c r="T170" s="82" t="str">
        <f t="shared" si="55"/>
        <v>VALIDÉ</v>
      </c>
      <c r="U170" s="292" t="s">
        <v>476</v>
      </c>
      <c r="V170" s="92" t="str">
        <f t="shared" si="56"/>
        <v>VAL</v>
      </c>
      <c r="W170" s="292" t="s">
        <v>476</v>
      </c>
      <c r="X170" s="92" t="str">
        <f t="shared" si="57"/>
        <v>VAL</v>
      </c>
      <c r="Y170" s="292" t="s">
        <v>476</v>
      </c>
      <c r="Z170" s="92" t="str">
        <f t="shared" si="58"/>
        <v>VAL</v>
      </c>
      <c r="AA170" s="82" t="str">
        <f t="shared" si="65"/>
        <v>VALIDÉ</v>
      </c>
      <c r="AB170" s="292" t="s">
        <v>476</v>
      </c>
      <c r="AC170" s="92" t="str">
        <f t="shared" si="59"/>
        <v>VAL</v>
      </c>
      <c r="AD170" s="83" t="str">
        <f t="shared" si="60"/>
        <v>VALIDÉ</v>
      </c>
      <c r="AE170" s="294">
        <v>10.199999999999999</v>
      </c>
      <c r="AF170" s="84">
        <v>10.199999999999999</v>
      </c>
      <c r="AG170" s="87">
        <f t="shared" si="61"/>
        <v>409</v>
      </c>
      <c r="AH170" s="75">
        <f>IFERROR(VLOOKUP(B170,'Notes écrit'!$A$3:$C$734,3,FALSE),"ABI")</f>
        <v>11.111000000000001</v>
      </c>
      <c r="AI170" s="84">
        <v>11.111000000000001</v>
      </c>
      <c r="AJ170" s="88">
        <f t="shared" si="62"/>
        <v>62</v>
      </c>
      <c r="AK170" s="136">
        <f t="shared" si="66"/>
        <v>10.6555</v>
      </c>
    </row>
    <row r="171" spans="1:37" s="96" customFormat="1" ht="16.5" customHeight="1" thickBot="1" x14ac:dyDescent="0.3">
      <c r="A171" s="110" t="s">
        <v>216</v>
      </c>
      <c r="B171" s="267">
        <v>22011646</v>
      </c>
      <c r="C171" s="286" t="s">
        <v>33</v>
      </c>
      <c r="D171" s="286" t="s">
        <v>387</v>
      </c>
      <c r="E171" s="292">
        <f>VLOOKUP(B171,[2]END!$B$3:$G$734,6,FALSE)</f>
        <v>7</v>
      </c>
      <c r="F171" s="91">
        <f t="shared" si="47"/>
        <v>13</v>
      </c>
      <c r="G171" s="92">
        <f t="shared" si="48"/>
        <v>4</v>
      </c>
      <c r="H171" s="82">
        <f t="shared" si="49"/>
        <v>4</v>
      </c>
      <c r="I171" s="292">
        <f>VLOOKUP(B171,[2]VIT!$B$3:$F$734,5,FALSE)</f>
        <v>3.03</v>
      </c>
      <c r="J171" s="92">
        <f t="shared" si="50"/>
        <v>20</v>
      </c>
      <c r="K171" s="292">
        <f>VLOOKUP(B171,[2]VIT!$B$3:$G$734,6,FALSE)</f>
        <v>6.5</v>
      </c>
      <c r="L171" s="92">
        <f t="shared" si="51"/>
        <v>13</v>
      </c>
      <c r="M171" s="82">
        <f t="shared" si="64"/>
        <v>16.5</v>
      </c>
      <c r="N171" s="258">
        <f>VLOOKUP(B171,[2]DVC!$B$3:$G$734,6,FALSE)</f>
        <v>46</v>
      </c>
      <c r="O171" s="297">
        <f>VLOOKUP(B171,'[2]Taille-Poids'!$B$3:$G$734,6,FALSE)</f>
        <v>68</v>
      </c>
      <c r="P171" s="93">
        <f t="shared" si="52"/>
        <v>0.67647058823529416</v>
      </c>
      <c r="Q171" s="92">
        <f t="shared" si="53"/>
        <v>3.5</v>
      </c>
      <c r="R171" s="258">
        <f>VLOOKUP(B171,[2]DV!$B$3:$H$735,7,FALSE)</f>
        <v>44.6</v>
      </c>
      <c r="S171" s="92">
        <f t="shared" si="54"/>
        <v>4</v>
      </c>
      <c r="T171" s="82">
        <f t="shared" si="55"/>
        <v>7.5</v>
      </c>
      <c r="U171" s="259">
        <f>VLOOKUP(B171,[2]COORD!$B$3:$I$734,8,FALSE)</f>
        <v>24.64</v>
      </c>
      <c r="V171" s="92">
        <f t="shared" si="56"/>
        <v>5.5</v>
      </c>
      <c r="W171" s="292">
        <f>VLOOKUP(B171,[2]SOUP!$B$3:$F$734,5,FALSE)</f>
        <v>2</v>
      </c>
      <c r="X171" s="92">
        <f t="shared" si="57"/>
        <v>3</v>
      </c>
      <c r="Y171" s="292">
        <f>VLOOKUP(B171,[2]EQU!$B$3:$F$734,5,FALSE)</f>
        <v>7</v>
      </c>
      <c r="Z171" s="92">
        <f t="shared" si="58"/>
        <v>1.5</v>
      </c>
      <c r="AA171" s="82">
        <f t="shared" si="65"/>
        <v>10</v>
      </c>
      <c r="AB171" s="260" t="s">
        <v>157</v>
      </c>
      <c r="AC171" s="92">
        <f t="shared" si="59"/>
        <v>0</v>
      </c>
      <c r="AD171" s="83">
        <f t="shared" si="60"/>
        <v>0</v>
      </c>
      <c r="AE171" s="294">
        <f>IF(AND(H171="DSP",M171="DSP",T171="DSP",AA171="DSP",AD171="DSP"),"DSP",IF(AND(H171="DSP",M171="DSP",T171="DSP",AA171="DSP"),AD171,IF(AND(H171="DSP",M171="DSP",T171="DSP",AD171="DSP"),AA171,IF(AND(H171="DSP",M171="DSP",AA171="DSP",AD171="DSP"),T171,IF(AND(H171="DSP",T171="DSP",AA171="DSP",AD171="DSP"),M171,IF(AND(M171="DSP",T171="DSP",AA171="DSP",AD171="DSP"),H171,IF(AND(T171="DSP",AA171="DSP",AD171="DSP"),(H171+M171)/2,IF(AND(M171="DSP",AA171="DSP",AD171="DSP"),(H171+T171)/2,IF(AND(H171="DSP",AA171="DSP",AD171="DSP"),(M171+T171)/2,IF(AND(M171="DSP",T171="DSP",AD171="DSP"),(H171+AA171)/2,IF(AND(H171="DSP",T171="DSP",AD171="DSP"),(M171+AA171)/2,IF(AND(H171="DSP",M171="DSP",AD171="DSP"),(T171+AA171)/2,IF(AND(M171="DSP",T171="DSP",AA171="DSP"),(H171+AD171)/2,IF(AND(H171="DSP",T171="DSP",AA171="DSP"),(M171+AD171)/2,IF(AND(H171="DSP",M171="DSP",AA171="DSP"),(T171+AD171)/2,IF(AND(H171="DSP",M171="DSP",T171="DSP"),(AA171+AD171)/2,IF(AND(H171="DSP",M171="DSP"),(T171+AA171+AD171)/3,IF(AND(H171="DSP",T171="DSP"),(M171+AA171+AD171)/3,IF(AND(M171="DSP",T171="DSP"),(H171+AA171+AD171)/3,IF(AND(H171="DSP",AA171="DSP"),(M171+T171+AD171)/3,IF(AND(M171="DSP",AA171="DSP"),(H171+T171+AD171)/3,IF(AND(T171="DSP",AA171="DSP"),(H171+M171+AD171)/3,IF(AND(H171="DSP",AD171="DSP"),(M171+T171+AA171)/3,IF(AND(M171="DSP",AD171="DSP"),(H171+T171+AA171)/3,IF(AND(T171="DSP",AD171="DSP"),(H171+M171+AA171)/3,IF(AND(AA171="DSP",AD171="DSP"),(H171+M171+T171)/3,IF(H171="DSP",(M171+T171+AA171+AD171)/4,IF(M171="DSP",(H171+T171+AA171+AD171)/4,IF(T171="DSP",(H171+M171+AA171+AD171)/4,IF(AA171="DSP",(H171+M171+T171+AD171)/4,IF(AD171="DSP",(H171+M171+T171+AA171)/4,SUM(H171+M171+T171+AA171+AD171)/5)))))))))))))))))))))))))))))))</f>
        <v>7.6</v>
      </c>
      <c r="AF171" s="84">
        <v>7.6</v>
      </c>
      <c r="AG171" s="87">
        <f t="shared" si="61"/>
        <v>569</v>
      </c>
      <c r="AH171" s="75">
        <f>IFERROR(VLOOKUP(B171,'Notes écrit'!$A$3:$C$734,3,FALSE),"ABI")</f>
        <v>5.3330000000000002</v>
      </c>
      <c r="AI171" s="84">
        <v>5.3330000000000002</v>
      </c>
      <c r="AJ171" s="88">
        <f t="shared" si="62"/>
        <v>568</v>
      </c>
      <c r="AK171" s="136">
        <f t="shared" si="66"/>
        <v>6.4664999999999999</v>
      </c>
    </row>
    <row r="172" spans="1:37" s="96" customFormat="1" ht="16.5" customHeight="1" thickBot="1" x14ac:dyDescent="0.3">
      <c r="A172" s="110" t="s">
        <v>216</v>
      </c>
      <c r="B172" s="267">
        <v>22011671</v>
      </c>
      <c r="C172" s="266" t="s">
        <v>771</v>
      </c>
      <c r="D172" s="266" t="s">
        <v>772</v>
      </c>
      <c r="E172" s="292">
        <f>VLOOKUP(B172,[2]END!$B$3:$G$734,6,FALSE)</f>
        <v>13</v>
      </c>
      <c r="F172" s="91">
        <f t="shared" si="47"/>
        <v>16</v>
      </c>
      <c r="G172" s="92">
        <f t="shared" si="48"/>
        <v>10</v>
      </c>
      <c r="H172" s="82">
        <f t="shared" si="49"/>
        <v>10</v>
      </c>
      <c r="I172" s="292">
        <f>VLOOKUP(B172,[2]VIT!$B$3:$F$734,5,FALSE)</f>
        <v>3.25</v>
      </c>
      <c r="J172" s="92">
        <f t="shared" si="50"/>
        <v>16</v>
      </c>
      <c r="K172" s="292">
        <f>VLOOKUP(B172,[2]VIT!$B$3:$G$734,6,FALSE)</f>
        <v>6.9</v>
      </c>
      <c r="L172" s="92">
        <f t="shared" si="51"/>
        <v>10</v>
      </c>
      <c r="M172" s="82">
        <f t="shared" si="64"/>
        <v>13</v>
      </c>
      <c r="N172" s="258">
        <f>VLOOKUP(B172,[2]DVC!$B$3:$G$734,6,FALSE)</f>
        <v>60</v>
      </c>
      <c r="O172" s="297" t="str">
        <f>VLOOKUP(B172,'[2]Taille-Poids'!$B$3:$G$734,6,FALSE)</f>
        <v>ABI</v>
      </c>
      <c r="P172" s="93" t="str">
        <f t="shared" si="52"/>
        <v>POIDS</v>
      </c>
      <c r="Q172" s="92">
        <f t="shared" si="53"/>
        <v>0</v>
      </c>
      <c r="R172" s="258">
        <f>VLOOKUP(B172,[2]DV!$B$3:$H$735,7,FALSE)</f>
        <v>36.9</v>
      </c>
      <c r="S172" s="92">
        <f t="shared" si="54"/>
        <v>2</v>
      </c>
      <c r="T172" s="82">
        <f t="shared" si="55"/>
        <v>2</v>
      </c>
      <c r="U172" s="259">
        <f>VLOOKUP(B172,[2]COORD!$B$3:$I$734,8,FALSE)</f>
        <v>23.8</v>
      </c>
      <c r="V172" s="92">
        <f t="shared" si="56"/>
        <v>6</v>
      </c>
      <c r="W172" s="292">
        <f>VLOOKUP(B172,[2]SOUP!$B$3:$F$734,5,FALSE)</f>
        <v>-6</v>
      </c>
      <c r="X172" s="92">
        <f t="shared" si="57"/>
        <v>1.25</v>
      </c>
      <c r="Y172" s="292">
        <f>VLOOKUP(B172,[2]EQU!$B$3:$F$734,5,FALSE)</f>
        <v>6</v>
      </c>
      <c r="Z172" s="92">
        <f t="shared" si="58"/>
        <v>2</v>
      </c>
      <c r="AA172" s="82">
        <f t="shared" si="65"/>
        <v>9.25</v>
      </c>
      <c r="AB172" s="260" t="str">
        <f>VLOOKUP(B172,[2]Natation!$A$2:$E$610,5,FALSE)</f>
        <v>ABI</v>
      </c>
      <c r="AC172" s="92">
        <f t="shared" si="59"/>
        <v>0</v>
      </c>
      <c r="AD172" s="83">
        <f t="shared" si="60"/>
        <v>0</v>
      </c>
      <c r="AE172" s="294">
        <f>IF(AND(H172="DSP",M172="DSP",T172="DSP",AA172="DSP",AD172="DSP"),"DSP",IF(AND(H172="DSP",M172="DSP",T172="DSP",AA172="DSP"),AD172,IF(AND(H172="DSP",M172="DSP",T172="DSP",AD172="DSP"),AA172,IF(AND(H172="DSP",M172="DSP",AA172="DSP",AD172="DSP"),T172,IF(AND(H172="DSP",T172="DSP",AA172="DSP",AD172="DSP"),M172,IF(AND(M172="DSP",T172="DSP",AA172="DSP",AD172="DSP"),H172,IF(AND(T172="DSP",AA172="DSP",AD172="DSP"),(H172+M172)/2,IF(AND(M172="DSP",AA172="DSP",AD172="DSP"),(H172+T172)/2,IF(AND(H172="DSP",AA172="DSP",AD172="DSP"),(M172+T172)/2,IF(AND(M172="DSP",T172="DSP",AD172="DSP"),(H172+AA172)/2,IF(AND(H172="DSP",T172="DSP",AD172="DSP"),(M172+AA172)/2,IF(AND(H172="DSP",M172="DSP",AD172="DSP"),(T172+AA172)/2,IF(AND(M172="DSP",T172="DSP",AA172="DSP"),(H172+AD172)/2,IF(AND(H172="DSP",T172="DSP",AA172="DSP"),(M172+AD172)/2,IF(AND(H172="DSP",M172="DSP",AA172="DSP"),(T172+AD172)/2,IF(AND(H172="DSP",M172="DSP",T172="DSP"),(AA172+AD172)/2,IF(AND(H172="DSP",M172="DSP"),(T172+AA172+AD172)/3,IF(AND(H172="DSP",T172="DSP"),(M172+AA172+AD172)/3,IF(AND(M172="DSP",T172="DSP"),(H172+AA172+AD172)/3,IF(AND(H172="DSP",AA172="DSP"),(M172+T172+AD172)/3,IF(AND(M172="DSP",AA172="DSP"),(H172+T172+AD172)/3,IF(AND(T172="DSP",AA172="DSP"),(H172+M172+AD172)/3,IF(AND(H172="DSP",AD172="DSP"),(M172+T172+AA172)/3,IF(AND(M172="DSP",AD172="DSP"),(H172+T172+AA172)/3,IF(AND(T172="DSP",AD172="DSP"),(H172+M172+AA172)/3,IF(AND(AA172="DSP",AD172="DSP"),(H172+M172+T172)/3,IF(H172="DSP",(M172+T172+AA172+AD172)/4,IF(M172="DSP",(H172+T172+AA172+AD172)/4,IF(T172="DSP",(H172+M172+AA172+AD172)/4,IF(AA172="DSP",(H172+M172+T172+AD172)/4,IF(AD172="DSP",(H172+M172+T172+AA172)/4,SUM(H172+M172+T172+AA172+AD172)/5)))))))))))))))))))))))))))))))</f>
        <v>6.85</v>
      </c>
      <c r="AF172" s="84">
        <v>6.85</v>
      </c>
      <c r="AG172" s="87">
        <f t="shared" si="61"/>
        <v>590</v>
      </c>
      <c r="AH172" s="75" t="str">
        <f>IFERROR(VLOOKUP(B172,'Notes écrit'!$A$3:$C$734,3,FALSE),"ABI")</f>
        <v>ABI</v>
      </c>
      <c r="AI172" s="84" t="s">
        <v>157</v>
      </c>
      <c r="AJ172" s="88">
        <f t="shared" si="62"/>
        <v>599</v>
      </c>
      <c r="AK172" s="136" t="str">
        <f t="shared" si="66"/>
        <v>DEF</v>
      </c>
    </row>
    <row r="173" spans="1:37" s="96" customFormat="1" ht="16.5" customHeight="1" thickBot="1" x14ac:dyDescent="0.3">
      <c r="A173" s="110" t="s">
        <v>216</v>
      </c>
      <c r="B173" s="267">
        <v>22011752</v>
      </c>
      <c r="C173" s="266" t="s">
        <v>270</v>
      </c>
      <c r="D173" s="266" t="s">
        <v>138</v>
      </c>
      <c r="E173" s="292" t="s">
        <v>476</v>
      </c>
      <c r="F173" s="91" t="str">
        <f t="shared" si="47"/>
        <v>VAL</v>
      </c>
      <c r="G173" s="92" t="str">
        <f t="shared" si="48"/>
        <v>VAL</v>
      </c>
      <c r="H173" s="82" t="str">
        <f t="shared" si="49"/>
        <v>VALIDÉ</v>
      </c>
      <c r="I173" s="292" t="s">
        <v>476</v>
      </c>
      <c r="J173" s="92" t="str">
        <f t="shared" si="50"/>
        <v>VAL</v>
      </c>
      <c r="K173" s="292" t="s">
        <v>476</v>
      </c>
      <c r="L173" s="92" t="str">
        <f t="shared" si="51"/>
        <v>VAL</v>
      </c>
      <c r="M173" s="82" t="str">
        <f t="shared" si="64"/>
        <v>VALIDÉ</v>
      </c>
      <c r="N173" s="292" t="s">
        <v>476</v>
      </c>
      <c r="O173" s="296" t="s">
        <v>476</v>
      </c>
      <c r="P173" s="93">
        <f t="shared" si="52"/>
        <v>0</v>
      </c>
      <c r="Q173" s="92" t="str">
        <f t="shared" si="53"/>
        <v>VAL</v>
      </c>
      <c r="R173" s="292" t="s">
        <v>476</v>
      </c>
      <c r="S173" s="92" t="str">
        <f t="shared" si="54"/>
        <v>VAL</v>
      </c>
      <c r="T173" s="82" t="str">
        <f t="shared" si="55"/>
        <v>VALIDÉ</v>
      </c>
      <c r="U173" s="292" t="s">
        <v>476</v>
      </c>
      <c r="V173" s="92" t="str">
        <f t="shared" si="56"/>
        <v>VAL</v>
      </c>
      <c r="W173" s="292" t="s">
        <v>476</v>
      </c>
      <c r="X173" s="92" t="str">
        <f t="shared" si="57"/>
        <v>VAL</v>
      </c>
      <c r="Y173" s="292" t="s">
        <v>476</v>
      </c>
      <c r="Z173" s="92" t="str">
        <f t="shared" si="58"/>
        <v>VAL</v>
      </c>
      <c r="AA173" s="82" t="str">
        <f t="shared" si="65"/>
        <v>VALIDÉ</v>
      </c>
      <c r="AB173" s="292" t="s">
        <v>476</v>
      </c>
      <c r="AC173" s="92" t="str">
        <f t="shared" si="59"/>
        <v>VAL</v>
      </c>
      <c r="AD173" s="83" t="str">
        <f t="shared" si="60"/>
        <v>VALIDÉ</v>
      </c>
      <c r="AE173" s="294">
        <v>12.4</v>
      </c>
      <c r="AF173" s="84">
        <v>12.4</v>
      </c>
      <c r="AG173" s="87">
        <f t="shared" si="61"/>
        <v>140</v>
      </c>
      <c r="AH173" s="75">
        <f>IFERROR(VLOOKUP(B173,'Notes écrit'!$A$3:$C$734,3,FALSE),"ABI")</f>
        <v>6.2220000000000004</v>
      </c>
      <c r="AI173" s="84">
        <v>6.2220000000000004</v>
      </c>
      <c r="AJ173" s="88">
        <f t="shared" si="62"/>
        <v>519</v>
      </c>
      <c r="AK173" s="136">
        <f t="shared" si="66"/>
        <v>9.3109999999999999</v>
      </c>
    </row>
    <row r="174" spans="1:37" s="96" customFormat="1" ht="16.5" customHeight="1" thickBot="1" x14ac:dyDescent="0.3">
      <c r="A174" s="110" t="s">
        <v>216</v>
      </c>
      <c r="B174" s="267">
        <v>22011756</v>
      </c>
      <c r="C174" s="266" t="s">
        <v>327</v>
      </c>
      <c r="D174" s="266" t="s">
        <v>85</v>
      </c>
      <c r="E174" s="292">
        <f>VLOOKUP(B174,[2]END!$B$3:$G$734,6,FALSE)</f>
        <v>18</v>
      </c>
      <c r="F174" s="91">
        <f t="shared" si="47"/>
        <v>18.5</v>
      </c>
      <c r="G174" s="92">
        <f t="shared" si="48"/>
        <v>15</v>
      </c>
      <c r="H174" s="82">
        <f t="shared" si="49"/>
        <v>15</v>
      </c>
      <c r="I174" s="292">
        <f>VLOOKUP(B174,[2]VIT!$B$3:$F$734,5,FALSE)</f>
        <v>3.07</v>
      </c>
      <c r="J174" s="92">
        <f t="shared" si="50"/>
        <v>19</v>
      </c>
      <c r="K174" s="292">
        <f>VLOOKUP(B174,[2]VIT!$B$3:$G$734,6,FALSE)</f>
        <v>6.51</v>
      </c>
      <c r="L174" s="92">
        <f t="shared" si="51"/>
        <v>13</v>
      </c>
      <c r="M174" s="82">
        <f t="shared" si="64"/>
        <v>16</v>
      </c>
      <c r="N174" s="258">
        <f>VLOOKUP(B174,[2]DVC!$B$3:$G$734,6,FALSE)</f>
        <v>67</v>
      </c>
      <c r="O174" s="297">
        <f>VLOOKUP(B174,'[2]Taille-Poids'!$B$3:$G$734,6,FALSE)</f>
        <v>66</v>
      </c>
      <c r="P174" s="93">
        <f t="shared" si="52"/>
        <v>1.0151515151515151</v>
      </c>
      <c r="Q174" s="92">
        <f t="shared" si="53"/>
        <v>5.5</v>
      </c>
      <c r="R174" s="258">
        <f>VLOOKUP(B174,[2]DV!$B$3:$H$735,7,FALSE)</f>
        <v>42.7</v>
      </c>
      <c r="S174" s="92">
        <f t="shared" si="54"/>
        <v>3.5</v>
      </c>
      <c r="T174" s="82">
        <f t="shared" si="55"/>
        <v>9</v>
      </c>
      <c r="U174" s="259">
        <f>VLOOKUP(B174,[2]COORD!$B$3:$I$734,8,FALSE)</f>
        <v>24.06</v>
      </c>
      <c r="V174" s="92">
        <f t="shared" si="56"/>
        <v>5.75</v>
      </c>
      <c r="W174" s="292">
        <f>VLOOKUP(B174,[2]SOUP!$B$3:$F$734,5,FALSE)</f>
        <v>-5</v>
      </c>
      <c r="X174" s="92">
        <f t="shared" si="57"/>
        <v>1.5</v>
      </c>
      <c r="Y174" s="292">
        <f>VLOOKUP(B174,[2]EQU!$B$3:$F$734,5,FALSE)</f>
        <v>9</v>
      </c>
      <c r="Z174" s="92">
        <f t="shared" si="58"/>
        <v>0.5</v>
      </c>
      <c r="AA174" s="82">
        <f t="shared" si="65"/>
        <v>7.75</v>
      </c>
      <c r="AB174" s="260">
        <f>VLOOKUP(B174,[2]Natation!$A$2:$E$610,5,FALSE)</f>
        <v>46.84</v>
      </c>
      <c r="AC174" s="92">
        <f t="shared" si="59"/>
        <v>7</v>
      </c>
      <c r="AD174" s="83">
        <f t="shared" si="60"/>
        <v>7</v>
      </c>
      <c r="AE174" s="294">
        <f>IF(AND(H174="DSP",M174="DSP",T174="DSP",AA174="DSP",AD174="DSP"),"DSP",IF(AND(H174="DSP",M174="DSP",T174="DSP",AA174="DSP"),AD174,IF(AND(H174="DSP",M174="DSP",T174="DSP",AD174="DSP"),AA174,IF(AND(H174="DSP",M174="DSP",AA174="DSP",AD174="DSP"),T174,IF(AND(H174="DSP",T174="DSP",AA174="DSP",AD174="DSP"),M174,IF(AND(M174="DSP",T174="DSP",AA174="DSP",AD174="DSP"),H174,IF(AND(T174="DSP",AA174="DSP",AD174="DSP"),(H174+M174)/2,IF(AND(M174="DSP",AA174="DSP",AD174="DSP"),(H174+T174)/2,IF(AND(H174="DSP",AA174="DSP",AD174="DSP"),(M174+T174)/2,IF(AND(M174="DSP",T174="DSP",AD174="DSP"),(H174+AA174)/2,IF(AND(H174="DSP",T174="DSP",AD174="DSP"),(M174+AA174)/2,IF(AND(H174="DSP",M174="DSP",AD174="DSP"),(T174+AA174)/2,IF(AND(M174="DSP",T174="DSP",AA174="DSP"),(H174+AD174)/2,IF(AND(H174="DSP",T174="DSP",AA174="DSP"),(M174+AD174)/2,IF(AND(H174="DSP",M174="DSP",AA174="DSP"),(T174+AD174)/2,IF(AND(H174="DSP",M174="DSP",T174="DSP"),(AA174+AD174)/2,IF(AND(H174="DSP",M174="DSP"),(T174+AA174+AD174)/3,IF(AND(H174="DSP",T174="DSP"),(M174+AA174+AD174)/3,IF(AND(M174="DSP",T174="DSP"),(H174+AA174+AD174)/3,IF(AND(H174="DSP",AA174="DSP"),(M174+T174+AD174)/3,IF(AND(M174="DSP",AA174="DSP"),(H174+T174+AD174)/3,IF(AND(T174="DSP",AA174="DSP"),(H174+M174+AD174)/3,IF(AND(H174="DSP",AD174="DSP"),(M174+T174+AA174)/3,IF(AND(M174="DSP",AD174="DSP"),(H174+T174+AA174)/3,IF(AND(T174="DSP",AD174="DSP"),(H174+M174+AA174)/3,IF(AND(AA174="DSP",AD174="DSP"),(H174+M174+T174)/3,IF(H174="DSP",(M174+T174+AA174+AD174)/4,IF(M174="DSP",(H174+T174+AA174+AD174)/4,IF(T174="DSP",(H174+M174+AA174+AD174)/4,IF(AA174="DSP",(H174+M174+T174+AD174)/4,IF(AD174="DSP",(H174+M174+T174+AA174)/4,SUM(H174+M174+T174+AA174+AD174)/5)))))))))))))))))))))))))))))))</f>
        <v>10.95</v>
      </c>
      <c r="AF174" s="84">
        <v>10.95</v>
      </c>
      <c r="AG174" s="87">
        <f t="shared" si="61"/>
        <v>329</v>
      </c>
      <c r="AH174" s="75">
        <f>IFERROR(VLOOKUP(B174,'Notes écrit'!$A$3:$C$734,3,FALSE),"ABI")</f>
        <v>8.4440000000000008</v>
      </c>
      <c r="AI174" s="84">
        <v>8.4440000000000008</v>
      </c>
      <c r="AJ174" s="88">
        <f t="shared" si="62"/>
        <v>274</v>
      </c>
      <c r="AK174" s="136">
        <f t="shared" si="66"/>
        <v>9.6969999999999992</v>
      </c>
    </row>
    <row r="175" spans="1:37" s="96" customFormat="1" ht="16.5" customHeight="1" thickBot="1" x14ac:dyDescent="0.3">
      <c r="A175" s="110" t="s">
        <v>216</v>
      </c>
      <c r="B175" s="267">
        <v>22011784</v>
      </c>
      <c r="C175" s="266" t="s">
        <v>1044</v>
      </c>
      <c r="D175" s="266" t="s">
        <v>89</v>
      </c>
      <c r="E175" s="292">
        <f>VLOOKUP(B175,[2]END!$B$3:$G$734,6,FALSE)</f>
        <v>19</v>
      </c>
      <c r="F175" s="91">
        <f t="shared" si="47"/>
        <v>19</v>
      </c>
      <c r="G175" s="92">
        <f t="shared" si="48"/>
        <v>16</v>
      </c>
      <c r="H175" s="82">
        <f t="shared" si="49"/>
        <v>16</v>
      </c>
      <c r="I175" s="292">
        <f>VLOOKUP(B175,[2]VIT!$B$3:$F$734,5,FALSE)</f>
        <v>3.27</v>
      </c>
      <c r="J175" s="92">
        <f t="shared" si="50"/>
        <v>16</v>
      </c>
      <c r="K175" s="292">
        <f>VLOOKUP(B175,[2]VIT!$B$3:$G$734,6,FALSE)</f>
        <v>6.88</v>
      </c>
      <c r="L175" s="92">
        <f t="shared" si="51"/>
        <v>11</v>
      </c>
      <c r="M175" s="82">
        <f t="shared" si="64"/>
        <v>13.5</v>
      </c>
      <c r="N175" s="258">
        <f>VLOOKUP(B175,[2]DVC!$B$3:$G$734,6,FALSE)</f>
        <v>58</v>
      </c>
      <c r="O175" s="297">
        <f>VLOOKUP(B175,'[2]Taille-Poids'!$B$3:$G$734,6,FALSE)</f>
        <v>54</v>
      </c>
      <c r="P175" s="93">
        <f t="shared" si="52"/>
        <v>1.0740740740740742</v>
      </c>
      <c r="Q175" s="92">
        <f t="shared" si="53"/>
        <v>5.5</v>
      </c>
      <c r="R175" s="258">
        <f>VLOOKUP(B175,[2]DV!$B$3:$H$735,7,FALSE)</f>
        <v>37.4</v>
      </c>
      <c r="S175" s="92">
        <f t="shared" si="54"/>
        <v>2.5</v>
      </c>
      <c r="T175" s="82">
        <f t="shared" si="55"/>
        <v>8</v>
      </c>
      <c r="U175" s="259">
        <f>VLOOKUP(B175,[2]COORD!$B$3:$I$734,8,FALSE)</f>
        <v>25.34</v>
      </c>
      <c r="V175" s="92">
        <f t="shared" si="56"/>
        <v>5.25</v>
      </c>
      <c r="W175" s="292">
        <f>VLOOKUP(B175,[2]SOUP!$B$3:$F$734,5,FALSE)</f>
        <v>3</v>
      </c>
      <c r="X175" s="92">
        <f t="shared" si="57"/>
        <v>3.25</v>
      </c>
      <c r="Y175" s="292">
        <f>VLOOKUP(B175,[2]EQU!$B$3:$F$734,5,FALSE)</f>
        <v>4</v>
      </c>
      <c r="Z175" s="92">
        <f t="shared" si="58"/>
        <v>3</v>
      </c>
      <c r="AA175" s="82">
        <f t="shared" si="65"/>
        <v>11.5</v>
      </c>
      <c r="AB175" s="260" t="s">
        <v>215</v>
      </c>
      <c r="AC175" s="92" t="str">
        <f t="shared" si="59"/>
        <v>DSP</v>
      </c>
      <c r="AD175" s="83" t="str">
        <f t="shared" si="60"/>
        <v>DSP</v>
      </c>
      <c r="AE175" s="294">
        <f>IF(AND(H175="DSP",M175="DSP",T175="DSP",AA175="DSP",AD175="DSP"),"DSP",IF(AND(H175="DSP",M175="DSP",T175="DSP",AA175="DSP"),AD175,IF(AND(H175="DSP",M175="DSP",T175="DSP",AD175="DSP"),AA175,IF(AND(H175="DSP",M175="DSP",AA175="DSP",AD175="DSP"),T175,IF(AND(H175="DSP",T175="DSP",AA175="DSP",AD175="DSP"),M175,IF(AND(M175="DSP",T175="DSP",AA175="DSP",AD175="DSP"),H175,IF(AND(T175="DSP",AA175="DSP",AD175="DSP"),(H175+M175)/2,IF(AND(M175="DSP",AA175="DSP",AD175="DSP"),(H175+T175)/2,IF(AND(H175="DSP",AA175="DSP",AD175="DSP"),(M175+T175)/2,IF(AND(M175="DSP",T175="DSP",AD175="DSP"),(H175+AA175)/2,IF(AND(H175="DSP",T175="DSP",AD175="DSP"),(M175+AA175)/2,IF(AND(H175="DSP",M175="DSP",AD175="DSP"),(T175+AA175)/2,IF(AND(M175="DSP",T175="DSP",AA175="DSP"),(H175+AD175)/2,IF(AND(H175="DSP",T175="DSP",AA175="DSP"),(M175+AD175)/2,IF(AND(H175="DSP",M175="DSP",AA175="DSP"),(T175+AD175)/2,IF(AND(H175="DSP",M175="DSP",T175="DSP"),(AA175+AD175)/2,IF(AND(H175="DSP",M175="DSP"),(T175+AA175+AD175)/3,IF(AND(H175="DSP",T175="DSP"),(M175+AA175+AD175)/3,IF(AND(M175="DSP",T175="DSP"),(H175+AA175+AD175)/3,IF(AND(H175="DSP",AA175="DSP"),(M175+T175+AD175)/3,IF(AND(M175="DSP",AA175="DSP"),(H175+T175+AD175)/3,IF(AND(T175="DSP",AA175="DSP"),(H175+M175+AD175)/3,IF(AND(H175="DSP",AD175="DSP"),(M175+T175+AA175)/3,IF(AND(M175="DSP",AD175="DSP"),(H175+T175+AA175)/3,IF(AND(T175="DSP",AD175="DSP"),(H175+M175+AA175)/3,IF(AND(AA175="DSP",AD175="DSP"),(H175+M175+T175)/3,IF(H175="DSP",(M175+T175+AA175+AD175)/4,IF(M175="DSP",(H175+T175+AA175+AD175)/4,IF(T175="DSP",(H175+M175+AA175+AD175)/4,IF(AA175="DSP",(H175+M175+T175+AD175)/4,IF(AD175="DSP",(H175+M175+T175+AA175)/4,SUM(H175+M175+T175+AA175+AD175)/5)))))))))))))))))))))))))))))))</f>
        <v>12.25</v>
      </c>
      <c r="AF175" s="84">
        <v>12.25</v>
      </c>
      <c r="AG175" s="87">
        <f t="shared" si="61"/>
        <v>153</v>
      </c>
      <c r="AH175" s="75">
        <v>8.8889999999999993</v>
      </c>
      <c r="AI175" s="84">
        <v>8.8889999999999993</v>
      </c>
      <c r="AJ175" s="88">
        <f t="shared" si="62"/>
        <v>231</v>
      </c>
      <c r="AK175" s="136">
        <f t="shared" si="66"/>
        <v>10.5695</v>
      </c>
    </row>
    <row r="176" spans="1:37" s="96" customFormat="1" ht="16.5" customHeight="1" thickBot="1" x14ac:dyDescent="0.3">
      <c r="A176" s="110" t="s">
        <v>216</v>
      </c>
      <c r="B176" s="267">
        <v>22011845</v>
      </c>
      <c r="C176" s="266" t="s">
        <v>665</v>
      </c>
      <c r="D176" s="266" t="s">
        <v>666</v>
      </c>
      <c r="E176" s="292" t="str">
        <f>VLOOKUP(B176,[2]END!$B$3:$G$734,6,FALSE)</f>
        <v>ABI</v>
      </c>
      <c r="F176" s="91" t="str">
        <f t="shared" si="47"/>
        <v>ABI</v>
      </c>
      <c r="G176" s="92">
        <f t="shared" si="48"/>
        <v>0</v>
      </c>
      <c r="H176" s="82">
        <f t="shared" si="49"/>
        <v>0</v>
      </c>
      <c r="I176" s="292" t="str">
        <f>VLOOKUP(B176,[2]VIT!$B$3:$F$734,5,FALSE)</f>
        <v>ABI</v>
      </c>
      <c r="J176" s="92">
        <f t="shared" si="50"/>
        <v>0</v>
      </c>
      <c r="K176" s="292" t="str">
        <f>VLOOKUP(B176,[2]VIT!$B$3:$G$734,6,FALSE)</f>
        <v>ABI</v>
      </c>
      <c r="L176" s="92">
        <f t="shared" si="51"/>
        <v>0</v>
      </c>
      <c r="M176" s="82">
        <f t="shared" si="64"/>
        <v>0</v>
      </c>
      <c r="N176" s="258" t="str">
        <f>VLOOKUP(B176,[2]DVC!$B$3:$G$734,6,FALSE)</f>
        <v>ABI</v>
      </c>
      <c r="O176" s="297" t="str">
        <f>VLOOKUP(B176,'[2]Taille-Poids'!$B$3:$G$734,6,FALSE)</f>
        <v>ABI</v>
      </c>
      <c r="P176" s="93" t="str">
        <f t="shared" si="52"/>
        <v>POIDS</v>
      </c>
      <c r="Q176" s="92">
        <f t="shared" si="53"/>
        <v>0</v>
      </c>
      <c r="R176" s="258" t="str">
        <f>VLOOKUP(B176,[2]DV!$B$3:$H$735,7,FALSE)</f>
        <v>ABI</v>
      </c>
      <c r="S176" s="92">
        <f t="shared" si="54"/>
        <v>0</v>
      </c>
      <c r="T176" s="82">
        <f t="shared" si="55"/>
        <v>0</v>
      </c>
      <c r="U176" s="259" t="str">
        <f>VLOOKUP(B176,[2]COORD!$B$3:$I$734,8,FALSE)</f>
        <v>ABI</v>
      </c>
      <c r="V176" s="92">
        <f t="shared" si="56"/>
        <v>0</v>
      </c>
      <c r="W176" s="292" t="str">
        <f>VLOOKUP(B176,[2]SOUP!$B$3:$F$734,5,FALSE)</f>
        <v>ABI</v>
      </c>
      <c r="X176" s="92">
        <f t="shared" si="57"/>
        <v>0</v>
      </c>
      <c r="Y176" s="292" t="str">
        <f>VLOOKUP(B176,[2]EQU!$B$3:$F$734,5,FALSE)</f>
        <v>ABI</v>
      </c>
      <c r="Z176" s="92">
        <f t="shared" si="58"/>
        <v>0</v>
      </c>
      <c r="AA176" s="82">
        <f t="shared" si="65"/>
        <v>0</v>
      </c>
      <c r="AB176" s="260" t="str">
        <f>VLOOKUP(B176,[2]Natation!$A$2:$E$610,5,FALSE)</f>
        <v>ABI</v>
      </c>
      <c r="AC176" s="92">
        <f t="shared" si="59"/>
        <v>0</v>
      </c>
      <c r="AD176" s="83">
        <f t="shared" si="60"/>
        <v>0</v>
      </c>
      <c r="AE176" s="294">
        <f>IF(AND(H176="DSP",M176="DSP",T176="DSP",AA176="DSP",AD176="DSP"),"DSP",IF(AND(H176="DSP",M176="DSP",T176="DSP",AA176="DSP"),AD176,IF(AND(H176="DSP",M176="DSP",T176="DSP",AD176="DSP"),AA176,IF(AND(H176="DSP",M176="DSP",AA176="DSP",AD176="DSP"),T176,IF(AND(H176="DSP",T176="DSP",AA176="DSP",AD176="DSP"),M176,IF(AND(M176="DSP",T176="DSP",AA176="DSP",AD176="DSP"),H176,IF(AND(T176="DSP",AA176="DSP",AD176="DSP"),(H176+M176)/2,IF(AND(M176="DSP",AA176="DSP",AD176="DSP"),(H176+T176)/2,IF(AND(H176="DSP",AA176="DSP",AD176="DSP"),(M176+T176)/2,IF(AND(M176="DSP",T176="DSP",AD176="DSP"),(H176+AA176)/2,IF(AND(H176="DSP",T176="DSP",AD176="DSP"),(M176+AA176)/2,IF(AND(H176="DSP",M176="DSP",AD176="DSP"),(T176+AA176)/2,IF(AND(M176="DSP",T176="DSP",AA176="DSP"),(H176+AD176)/2,IF(AND(H176="DSP",T176="DSP",AA176="DSP"),(M176+AD176)/2,IF(AND(H176="DSP",M176="DSP",AA176="DSP"),(T176+AD176)/2,IF(AND(H176="DSP",M176="DSP",T176="DSP"),(AA176+AD176)/2,IF(AND(H176="DSP",M176="DSP"),(T176+AA176+AD176)/3,IF(AND(H176="DSP",T176="DSP"),(M176+AA176+AD176)/3,IF(AND(M176="DSP",T176="DSP"),(H176+AA176+AD176)/3,IF(AND(H176="DSP",AA176="DSP"),(M176+T176+AD176)/3,IF(AND(M176="DSP",AA176="DSP"),(H176+T176+AD176)/3,IF(AND(T176="DSP",AA176="DSP"),(H176+M176+AD176)/3,IF(AND(H176="DSP",AD176="DSP"),(M176+T176+AA176)/3,IF(AND(M176="DSP",AD176="DSP"),(H176+T176+AA176)/3,IF(AND(T176="DSP",AD176="DSP"),(H176+M176+AA176)/3,IF(AND(AA176="DSP",AD176="DSP"),(H176+M176+T176)/3,IF(H176="DSP",(M176+T176+AA176+AD176)/4,IF(M176="DSP",(H176+T176+AA176+AD176)/4,IF(T176="DSP",(H176+M176+AA176+AD176)/4,IF(AA176="DSP",(H176+M176+T176+AD176)/4,IF(AD176="DSP",(H176+M176+T176+AA176)/4,SUM(H176+M176+T176+AA176+AD176)/5)))))))))))))))))))))))))))))))</f>
        <v>0</v>
      </c>
      <c r="AF176" s="84">
        <v>0</v>
      </c>
      <c r="AG176" s="87">
        <f t="shared" si="61"/>
        <v>621</v>
      </c>
      <c r="AH176" s="75" t="str">
        <f>IFERROR(VLOOKUP(B176,'Notes écrit'!$A$3:$C$734,3,FALSE),"ABI")</f>
        <v>ABI</v>
      </c>
      <c r="AI176" s="84" t="s">
        <v>157</v>
      </c>
      <c r="AJ176" s="88">
        <f t="shared" si="62"/>
        <v>599</v>
      </c>
      <c r="AK176" s="136" t="str">
        <f t="shared" si="66"/>
        <v>DEF</v>
      </c>
    </row>
    <row r="177" spans="1:37" s="96" customFormat="1" ht="16.5" customHeight="1" thickBot="1" x14ac:dyDescent="0.3">
      <c r="A177" s="110" t="s">
        <v>216</v>
      </c>
      <c r="B177" s="267">
        <v>22011960</v>
      </c>
      <c r="C177" s="266" t="s">
        <v>289</v>
      </c>
      <c r="D177" s="266" t="s">
        <v>104</v>
      </c>
      <c r="E177" s="292" t="s">
        <v>476</v>
      </c>
      <c r="F177" s="91" t="str">
        <f t="shared" si="47"/>
        <v>VAL</v>
      </c>
      <c r="G177" s="92" t="str">
        <f t="shared" si="48"/>
        <v>VAL</v>
      </c>
      <c r="H177" s="82" t="str">
        <f t="shared" si="49"/>
        <v>VALIDÉ</v>
      </c>
      <c r="I177" s="292" t="s">
        <v>476</v>
      </c>
      <c r="J177" s="92" t="str">
        <f t="shared" si="50"/>
        <v>VAL</v>
      </c>
      <c r="K177" s="292" t="s">
        <v>476</v>
      </c>
      <c r="L177" s="92" t="str">
        <f t="shared" si="51"/>
        <v>VAL</v>
      </c>
      <c r="M177" s="82" t="str">
        <f t="shared" si="64"/>
        <v>VALIDÉ</v>
      </c>
      <c r="N177" s="292" t="s">
        <v>476</v>
      </c>
      <c r="O177" s="296" t="s">
        <v>476</v>
      </c>
      <c r="P177" s="93">
        <f t="shared" si="52"/>
        <v>0</v>
      </c>
      <c r="Q177" s="92" t="str">
        <f t="shared" si="53"/>
        <v>VAL</v>
      </c>
      <c r="R177" s="292" t="s">
        <v>476</v>
      </c>
      <c r="S177" s="92" t="str">
        <f t="shared" si="54"/>
        <v>VAL</v>
      </c>
      <c r="T177" s="82" t="str">
        <f t="shared" si="55"/>
        <v>VALIDÉ</v>
      </c>
      <c r="U177" s="292" t="s">
        <v>476</v>
      </c>
      <c r="V177" s="92" t="str">
        <f t="shared" si="56"/>
        <v>VAL</v>
      </c>
      <c r="W177" s="292" t="s">
        <v>476</v>
      </c>
      <c r="X177" s="92" t="str">
        <f t="shared" si="57"/>
        <v>VAL</v>
      </c>
      <c r="Y177" s="292" t="s">
        <v>476</v>
      </c>
      <c r="Z177" s="92" t="str">
        <f t="shared" si="58"/>
        <v>VAL</v>
      </c>
      <c r="AA177" s="82" t="str">
        <f t="shared" si="65"/>
        <v>VALIDÉ</v>
      </c>
      <c r="AB177" s="292" t="s">
        <v>476</v>
      </c>
      <c r="AC177" s="92" t="str">
        <f t="shared" si="59"/>
        <v>VAL</v>
      </c>
      <c r="AD177" s="83" t="str">
        <f t="shared" si="60"/>
        <v>VALIDÉ</v>
      </c>
      <c r="AE177" s="294" t="s">
        <v>477</v>
      </c>
      <c r="AF177" s="84" t="s">
        <v>477</v>
      </c>
      <c r="AG177" s="87">
        <f t="shared" si="61"/>
        <v>611</v>
      </c>
      <c r="AH177" s="343" t="s">
        <v>477</v>
      </c>
      <c r="AI177" s="84" t="s">
        <v>477</v>
      </c>
      <c r="AJ177" s="88">
        <f t="shared" si="62"/>
        <v>599</v>
      </c>
      <c r="AK177" s="136" t="s">
        <v>477</v>
      </c>
    </row>
    <row r="178" spans="1:37" s="96" customFormat="1" ht="16.5" customHeight="1" thickBot="1" x14ac:dyDescent="0.3">
      <c r="A178" s="110" t="s">
        <v>216</v>
      </c>
      <c r="B178" s="267">
        <v>22012221</v>
      </c>
      <c r="C178" s="266" t="s">
        <v>460</v>
      </c>
      <c r="D178" s="266" t="s">
        <v>461</v>
      </c>
      <c r="E178" s="292" t="s">
        <v>476</v>
      </c>
      <c r="F178" s="91" t="str">
        <f t="shared" si="47"/>
        <v>VAL</v>
      </c>
      <c r="G178" s="92" t="str">
        <f t="shared" si="48"/>
        <v>VAL</v>
      </c>
      <c r="H178" s="82" t="str">
        <f t="shared" si="49"/>
        <v>VALIDÉ</v>
      </c>
      <c r="I178" s="292" t="s">
        <v>476</v>
      </c>
      <c r="J178" s="92" t="str">
        <f t="shared" si="50"/>
        <v>VAL</v>
      </c>
      <c r="K178" s="292" t="s">
        <v>476</v>
      </c>
      <c r="L178" s="92" t="str">
        <f t="shared" si="51"/>
        <v>VAL</v>
      </c>
      <c r="M178" s="82" t="str">
        <f t="shared" si="64"/>
        <v>VALIDÉ</v>
      </c>
      <c r="N178" s="292" t="s">
        <v>476</v>
      </c>
      <c r="O178" s="296" t="s">
        <v>476</v>
      </c>
      <c r="P178" s="93">
        <f t="shared" si="52"/>
        <v>0</v>
      </c>
      <c r="Q178" s="92" t="str">
        <f t="shared" si="53"/>
        <v>VAL</v>
      </c>
      <c r="R178" s="292" t="s">
        <v>476</v>
      </c>
      <c r="S178" s="92" t="str">
        <f t="shared" si="54"/>
        <v>VAL</v>
      </c>
      <c r="T178" s="82" t="str">
        <f t="shared" si="55"/>
        <v>VALIDÉ</v>
      </c>
      <c r="U178" s="292" t="s">
        <v>476</v>
      </c>
      <c r="V178" s="92" t="str">
        <f t="shared" si="56"/>
        <v>VAL</v>
      </c>
      <c r="W178" s="292" t="s">
        <v>476</v>
      </c>
      <c r="X178" s="92" t="str">
        <f t="shared" si="57"/>
        <v>VAL</v>
      </c>
      <c r="Y178" s="292" t="s">
        <v>476</v>
      </c>
      <c r="Z178" s="92" t="str">
        <f t="shared" si="58"/>
        <v>VAL</v>
      </c>
      <c r="AA178" s="82" t="str">
        <f t="shared" si="65"/>
        <v>VALIDÉ</v>
      </c>
      <c r="AB178" s="292" t="s">
        <v>476</v>
      </c>
      <c r="AC178" s="92" t="str">
        <f t="shared" si="59"/>
        <v>VAL</v>
      </c>
      <c r="AD178" s="83" t="str">
        <f t="shared" si="60"/>
        <v>VALIDÉ</v>
      </c>
      <c r="AE178" s="294">
        <v>13.8</v>
      </c>
      <c r="AF178" s="84">
        <v>13.8</v>
      </c>
      <c r="AG178" s="87">
        <f t="shared" si="61"/>
        <v>33</v>
      </c>
      <c r="AH178" s="75" t="str">
        <f>IFERROR(VLOOKUP(B178,'Notes écrit'!$A$3:$C$734,3,FALSE),"ABI")</f>
        <v>ABI</v>
      </c>
      <c r="AI178" s="84" t="s">
        <v>157</v>
      </c>
      <c r="AJ178" s="88">
        <f t="shared" si="62"/>
        <v>599</v>
      </c>
      <c r="AK178" s="136" t="str">
        <f t="shared" ref="AK178:AK185" si="67">IF(AH178="ABI","DEF",IF(AE178="DSP",AH178,AVERAGE(AE178,AH178)))</f>
        <v>DEF</v>
      </c>
    </row>
    <row r="179" spans="1:37" s="96" customFormat="1" ht="16.5" customHeight="1" thickBot="1" x14ac:dyDescent="0.3">
      <c r="A179" s="110" t="s">
        <v>53</v>
      </c>
      <c r="B179" s="267">
        <v>22012236</v>
      </c>
      <c r="C179" s="286" t="s">
        <v>239</v>
      </c>
      <c r="D179" s="286" t="s">
        <v>240</v>
      </c>
      <c r="E179" s="292" t="s">
        <v>476</v>
      </c>
      <c r="F179" s="91" t="str">
        <f t="shared" si="47"/>
        <v>VAL</v>
      </c>
      <c r="G179" s="92" t="str">
        <f t="shared" si="48"/>
        <v>VAL</v>
      </c>
      <c r="H179" s="82" t="str">
        <f t="shared" si="49"/>
        <v>VALIDÉ</v>
      </c>
      <c r="I179" s="292" t="s">
        <v>476</v>
      </c>
      <c r="J179" s="92" t="str">
        <f t="shared" si="50"/>
        <v>VAL</v>
      </c>
      <c r="K179" s="292" t="s">
        <v>476</v>
      </c>
      <c r="L179" s="92" t="str">
        <f t="shared" si="51"/>
        <v>VAL</v>
      </c>
      <c r="M179" s="82" t="str">
        <f t="shared" si="64"/>
        <v>VALIDÉ</v>
      </c>
      <c r="N179" s="292" t="s">
        <v>476</v>
      </c>
      <c r="O179" s="296" t="s">
        <v>476</v>
      </c>
      <c r="P179" s="93">
        <f t="shared" si="52"/>
        <v>0</v>
      </c>
      <c r="Q179" s="92" t="str">
        <f t="shared" si="53"/>
        <v>VAL</v>
      </c>
      <c r="R179" s="292" t="s">
        <v>476</v>
      </c>
      <c r="S179" s="92" t="str">
        <f t="shared" si="54"/>
        <v>VAL</v>
      </c>
      <c r="T179" s="82" t="str">
        <f t="shared" si="55"/>
        <v>VALIDÉ</v>
      </c>
      <c r="U179" s="292" t="s">
        <v>476</v>
      </c>
      <c r="V179" s="92" t="str">
        <f t="shared" si="56"/>
        <v>VAL</v>
      </c>
      <c r="W179" s="292" t="s">
        <v>476</v>
      </c>
      <c r="X179" s="92" t="str">
        <f t="shared" si="57"/>
        <v>VAL</v>
      </c>
      <c r="Y179" s="292" t="s">
        <v>476</v>
      </c>
      <c r="Z179" s="92" t="str">
        <f t="shared" si="58"/>
        <v>VAL</v>
      </c>
      <c r="AA179" s="82" t="str">
        <f t="shared" si="65"/>
        <v>VALIDÉ</v>
      </c>
      <c r="AB179" s="292" t="s">
        <v>476</v>
      </c>
      <c r="AC179" s="92" t="str">
        <f t="shared" si="59"/>
        <v>VAL</v>
      </c>
      <c r="AD179" s="83" t="str">
        <f t="shared" si="60"/>
        <v>VALIDÉ</v>
      </c>
      <c r="AE179" s="294">
        <v>11.25</v>
      </c>
      <c r="AF179" s="84">
        <v>11.25</v>
      </c>
      <c r="AG179" s="87">
        <f t="shared" si="61"/>
        <v>290</v>
      </c>
      <c r="AH179" s="75">
        <f>IFERROR(VLOOKUP(B179,'Notes écrit'!$A$3:$C$734,3,FALSE),"ABI")</f>
        <v>9.7780000000000005</v>
      </c>
      <c r="AI179" s="84">
        <v>9.7780000000000005</v>
      </c>
      <c r="AJ179" s="88">
        <f t="shared" si="62"/>
        <v>162</v>
      </c>
      <c r="AK179" s="136">
        <f t="shared" si="67"/>
        <v>10.513999999999999</v>
      </c>
    </row>
    <row r="180" spans="1:37" s="96" customFormat="1" ht="16.5" customHeight="1" thickBot="1" x14ac:dyDescent="0.3">
      <c r="A180" s="110" t="s">
        <v>53</v>
      </c>
      <c r="B180" s="267">
        <v>22012435</v>
      </c>
      <c r="C180" s="266" t="s">
        <v>233</v>
      </c>
      <c r="D180" s="266" t="s">
        <v>234</v>
      </c>
      <c r="E180" s="292" t="s">
        <v>476</v>
      </c>
      <c r="F180" s="91" t="str">
        <f t="shared" si="47"/>
        <v>VAL</v>
      </c>
      <c r="G180" s="92" t="str">
        <f t="shared" si="48"/>
        <v>VAL</v>
      </c>
      <c r="H180" s="82" t="str">
        <f t="shared" si="49"/>
        <v>VALIDÉ</v>
      </c>
      <c r="I180" s="292" t="s">
        <v>476</v>
      </c>
      <c r="J180" s="92" t="str">
        <f t="shared" si="50"/>
        <v>VAL</v>
      </c>
      <c r="K180" s="292" t="s">
        <v>476</v>
      </c>
      <c r="L180" s="92" t="str">
        <f t="shared" si="51"/>
        <v>VAL</v>
      </c>
      <c r="M180" s="82" t="str">
        <f t="shared" si="64"/>
        <v>VALIDÉ</v>
      </c>
      <c r="N180" s="292" t="s">
        <v>476</v>
      </c>
      <c r="O180" s="296" t="s">
        <v>476</v>
      </c>
      <c r="P180" s="93">
        <f t="shared" si="52"/>
        <v>0</v>
      </c>
      <c r="Q180" s="92" t="str">
        <f t="shared" si="53"/>
        <v>VAL</v>
      </c>
      <c r="R180" s="292" t="s">
        <v>476</v>
      </c>
      <c r="S180" s="92" t="str">
        <f t="shared" si="54"/>
        <v>VAL</v>
      </c>
      <c r="T180" s="82" t="str">
        <f t="shared" si="55"/>
        <v>VALIDÉ</v>
      </c>
      <c r="U180" s="292" t="s">
        <v>476</v>
      </c>
      <c r="V180" s="92" t="str">
        <f t="shared" si="56"/>
        <v>VAL</v>
      </c>
      <c r="W180" s="292" t="s">
        <v>476</v>
      </c>
      <c r="X180" s="92" t="str">
        <f t="shared" si="57"/>
        <v>VAL</v>
      </c>
      <c r="Y180" s="292" t="s">
        <v>476</v>
      </c>
      <c r="Z180" s="92" t="str">
        <f t="shared" si="58"/>
        <v>VAL</v>
      </c>
      <c r="AA180" s="82" t="str">
        <f t="shared" si="65"/>
        <v>VALIDÉ</v>
      </c>
      <c r="AB180" s="292" t="s">
        <v>476</v>
      </c>
      <c r="AC180" s="92" t="str">
        <f t="shared" si="59"/>
        <v>VAL</v>
      </c>
      <c r="AD180" s="83" t="str">
        <f t="shared" si="60"/>
        <v>VALIDÉ</v>
      </c>
      <c r="AE180" s="294">
        <v>10</v>
      </c>
      <c r="AF180" s="84">
        <v>10</v>
      </c>
      <c r="AG180" s="87">
        <f t="shared" si="61"/>
        <v>433</v>
      </c>
      <c r="AH180" s="75" t="str">
        <f>IFERROR(VLOOKUP(B180,'Notes écrit'!$A$3:$C$734,3,FALSE),"ABI")</f>
        <v>ABI</v>
      </c>
      <c r="AI180" s="84" t="s">
        <v>157</v>
      </c>
      <c r="AJ180" s="88">
        <f t="shared" si="62"/>
        <v>599</v>
      </c>
      <c r="AK180" s="136" t="str">
        <f t="shared" si="67"/>
        <v>DEF</v>
      </c>
    </row>
    <row r="181" spans="1:37" s="96" customFormat="1" ht="16.5" customHeight="1" thickBot="1" x14ac:dyDescent="0.3">
      <c r="A181" s="110" t="s">
        <v>53</v>
      </c>
      <c r="B181" s="267">
        <v>22012492</v>
      </c>
      <c r="C181" s="266" t="s">
        <v>651</v>
      </c>
      <c r="D181" s="266" t="s">
        <v>176</v>
      </c>
      <c r="E181" s="292">
        <f>VLOOKUP(B181,[2]END!$B$3:$G$734,6,FALSE)</f>
        <v>11</v>
      </c>
      <c r="F181" s="91">
        <f t="shared" si="47"/>
        <v>15</v>
      </c>
      <c r="G181" s="92">
        <f t="shared" si="48"/>
        <v>11</v>
      </c>
      <c r="H181" s="82">
        <f t="shared" si="49"/>
        <v>11</v>
      </c>
      <c r="I181" s="292">
        <f>VLOOKUP(B181,[2]VIT!$B$3:$F$734,5,FALSE)</f>
        <v>3.61</v>
      </c>
      <c r="J181" s="92">
        <f t="shared" si="50"/>
        <v>15</v>
      </c>
      <c r="K181" s="292">
        <f>VLOOKUP(B181,[2]VIT!$B$3:$G$734,6,FALSE)</f>
        <v>7.83</v>
      </c>
      <c r="L181" s="92">
        <f t="shared" si="51"/>
        <v>10</v>
      </c>
      <c r="M181" s="82">
        <f t="shared" si="64"/>
        <v>12.5</v>
      </c>
      <c r="N181" s="258">
        <f>VLOOKUP(B181,[2]DVC!$B$3:$G$734,6,FALSE)</f>
        <v>25</v>
      </c>
      <c r="O181" s="297">
        <f>VLOOKUP(B181,'[2]Taille-Poids'!$B$3:$G$734,6,FALSE)</f>
        <v>48</v>
      </c>
      <c r="P181" s="93">
        <f t="shared" si="52"/>
        <v>0.52083333333333337</v>
      </c>
      <c r="Q181" s="92">
        <f t="shared" si="53"/>
        <v>5</v>
      </c>
      <c r="R181" s="258">
        <f>VLOOKUP(B181,[2]DV!$B$3:$H$735,7,FALSE)</f>
        <v>28</v>
      </c>
      <c r="S181" s="92">
        <f t="shared" si="54"/>
        <v>4.5</v>
      </c>
      <c r="T181" s="82">
        <f t="shared" si="55"/>
        <v>9.5</v>
      </c>
      <c r="U181" s="259">
        <f>VLOOKUP(B181,[2]COORD!$B$3:$I$734,8,FALSE)</f>
        <v>25.8</v>
      </c>
      <c r="V181" s="92">
        <f t="shared" si="56"/>
        <v>6</v>
      </c>
      <c r="W181" s="292">
        <f>VLOOKUP(B181,[2]SOUP!$B$3:$F$734,5,FALSE)</f>
        <v>-13</v>
      </c>
      <c r="X181" s="92">
        <f t="shared" si="57"/>
        <v>0.5</v>
      </c>
      <c r="Y181" s="292">
        <f>VLOOKUP(B181,[2]EQU!$B$3:$F$734,5,FALSE)</f>
        <v>4</v>
      </c>
      <c r="Z181" s="92">
        <f t="shared" si="58"/>
        <v>3</v>
      </c>
      <c r="AA181" s="82">
        <f t="shared" si="65"/>
        <v>9.5</v>
      </c>
      <c r="AB181" s="260">
        <f>VLOOKUP(B181,[2]Natation!$A$2:$E$610,5,FALSE)</f>
        <v>55.06</v>
      </c>
      <c r="AC181" s="92">
        <f t="shared" si="59"/>
        <v>6</v>
      </c>
      <c r="AD181" s="83">
        <f t="shared" si="60"/>
        <v>6</v>
      </c>
      <c r="AE181" s="294">
        <f>IF(AND(H181="DSP",M181="DSP",T181="DSP",AA181="DSP",AD181="DSP"),"DSP",IF(AND(H181="DSP",M181="DSP",T181="DSP",AA181="DSP"),AD181,IF(AND(H181="DSP",M181="DSP",T181="DSP",AD181="DSP"),AA181,IF(AND(H181="DSP",M181="DSP",AA181="DSP",AD181="DSP"),T181,IF(AND(H181="DSP",T181="DSP",AA181="DSP",AD181="DSP"),M181,IF(AND(M181="DSP",T181="DSP",AA181="DSP",AD181="DSP"),H181,IF(AND(T181="DSP",AA181="DSP",AD181="DSP"),(H181+M181)/2,IF(AND(M181="DSP",AA181="DSP",AD181="DSP"),(H181+T181)/2,IF(AND(H181="DSP",AA181="DSP",AD181="DSP"),(M181+T181)/2,IF(AND(M181="DSP",T181="DSP",AD181="DSP"),(H181+AA181)/2,IF(AND(H181="DSP",T181="DSP",AD181="DSP"),(M181+AA181)/2,IF(AND(H181="DSP",M181="DSP",AD181="DSP"),(T181+AA181)/2,IF(AND(M181="DSP",T181="DSP",AA181="DSP"),(H181+AD181)/2,IF(AND(H181="DSP",T181="DSP",AA181="DSP"),(M181+AD181)/2,IF(AND(H181="DSP",M181="DSP",AA181="DSP"),(T181+AD181)/2,IF(AND(H181="DSP",M181="DSP",T181="DSP"),(AA181+AD181)/2,IF(AND(H181="DSP",M181="DSP"),(T181+AA181+AD181)/3,IF(AND(H181="DSP",T181="DSP"),(M181+AA181+AD181)/3,IF(AND(M181="DSP",T181="DSP"),(H181+AA181+AD181)/3,IF(AND(H181="DSP",AA181="DSP"),(M181+T181+AD181)/3,IF(AND(M181="DSP",AA181="DSP"),(H181+T181+AD181)/3,IF(AND(T181="DSP",AA181="DSP"),(H181+M181+AD181)/3,IF(AND(H181="DSP",AD181="DSP"),(M181+T181+AA181)/3,IF(AND(M181="DSP",AD181="DSP"),(H181+T181+AA181)/3,IF(AND(T181="DSP",AD181="DSP"),(H181+M181+AA181)/3,IF(AND(AA181="DSP",AD181="DSP"),(H181+M181+T181)/3,IF(H181="DSP",(M181+T181+AA181+AD181)/4,IF(M181="DSP",(H181+T181+AA181+AD181)/4,IF(T181="DSP",(H181+M181+AA181+AD181)/4,IF(AA181="DSP",(H181+M181+T181+AD181)/4,IF(AD181="DSP",(H181+M181+T181+AA181)/4,SUM(H181+M181+T181+AA181+AD181)/5)))))))))))))))))))))))))))))))</f>
        <v>9.6999999999999993</v>
      </c>
      <c r="AF181" s="84">
        <v>9.6999999999999993</v>
      </c>
      <c r="AG181" s="87">
        <f t="shared" si="61"/>
        <v>457</v>
      </c>
      <c r="AH181" s="75">
        <f>IFERROR(VLOOKUP(B181,'Notes écrit'!$A$3:$C$734,3,FALSE),"ABI")</f>
        <v>7.1109999999999998</v>
      </c>
      <c r="AI181" s="84">
        <v>7.1109999999999998</v>
      </c>
      <c r="AJ181" s="88">
        <f t="shared" si="62"/>
        <v>430</v>
      </c>
      <c r="AK181" s="136">
        <f t="shared" si="67"/>
        <v>8.4055</v>
      </c>
    </row>
    <row r="182" spans="1:37" s="96" customFormat="1" ht="16.5" customHeight="1" thickBot="1" x14ac:dyDescent="0.3">
      <c r="A182" s="110" t="s">
        <v>216</v>
      </c>
      <c r="B182" s="267">
        <v>22012585</v>
      </c>
      <c r="C182" s="266" t="s">
        <v>381</v>
      </c>
      <c r="D182" s="266" t="s">
        <v>382</v>
      </c>
      <c r="E182" s="292" t="s">
        <v>476</v>
      </c>
      <c r="F182" s="91" t="str">
        <f t="shared" si="47"/>
        <v>VAL</v>
      </c>
      <c r="G182" s="92" t="str">
        <f t="shared" si="48"/>
        <v>VAL</v>
      </c>
      <c r="H182" s="82" t="str">
        <f t="shared" si="49"/>
        <v>VALIDÉ</v>
      </c>
      <c r="I182" s="292" t="s">
        <v>476</v>
      </c>
      <c r="J182" s="92" t="str">
        <f t="shared" si="50"/>
        <v>VAL</v>
      </c>
      <c r="K182" s="292" t="s">
        <v>476</v>
      </c>
      <c r="L182" s="92" t="str">
        <f t="shared" si="51"/>
        <v>VAL</v>
      </c>
      <c r="M182" s="82" t="str">
        <f t="shared" si="64"/>
        <v>VALIDÉ</v>
      </c>
      <c r="N182" s="292" t="s">
        <v>476</v>
      </c>
      <c r="O182" s="296" t="s">
        <v>476</v>
      </c>
      <c r="P182" s="93">
        <f t="shared" si="52"/>
        <v>0</v>
      </c>
      <c r="Q182" s="92" t="str">
        <f t="shared" si="53"/>
        <v>VAL</v>
      </c>
      <c r="R182" s="292" t="s">
        <v>476</v>
      </c>
      <c r="S182" s="92" t="str">
        <f t="shared" si="54"/>
        <v>VAL</v>
      </c>
      <c r="T182" s="82" t="str">
        <f t="shared" si="55"/>
        <v>VALIDÉ</v>
      </c>
      <c r="U182" s="292" t="s">
        <v>476</v>
      </c>
      <c r="V182" s="92" t="str">
        <f t="shared" si="56"/>
        <v>VAL</v>
      </c>
      <c r="W182" s="292" t="s">
        <v>476</v>
      </c>
      <c r="X182" s="92" t="str">
        <f t="shared" si="57"/>
        <v>VAL</v>
      </c>
      <c r="Y182" s="292" t="s">
        <v>476</v>
      </c>
      <c r="Z182" s="92" t="str">
        <f t="shared" si="58"/>
        <v>VAL</v>
      </c>
      <c r="AA182" s="82" t="str">
        <f t="shared" si="65"/>
        <v>VALIDÉ</v>
      </c>
      <c r="AB182" s="292" t="s">
        <v>476</v>
      </c>
      <c r="AC182" s="92" t="str">
        <f t="shared" si="59"/>
        <v>VAL</v>
      </c>
      <c r="AD182" s="83" t="str">
        <f t="shared" si="60"/>
        <v>VALIDÉ</v>
      </c>
      <c r="AE182" s="294">
        <v>12.75</v>
      </c>
      <c r="AF182" s="84">
        <v>12.75</v>
      </c>
      <c r="AG182" s="87">
        <f t="shared" si="61"/>
        <v>99</v>
      </c>
      <c r="AH182" s="75">
        <f>IFERROR(VLOOKUP(B182,'Notes écrit'!$A$3:$C$734,3,FALSE),"ABI")</f>
        <v>9.7780000000000005</v>
      </c>
      <c r="AI182" s="84">
        <v>9.7780000000000005</v>
      </c>
      <c r="AJ182" s="88">
        <f t="shared" si="62"/>
        <v>162</v>
      </c>
      <c r="AK182" s="136">
        <f t="shared" si="67"/>
        <v>11.263999999999999</v>
      </c>
    </row>
    <row r="183" spans="1:37" s="96" customFormat="1" ht="16.5" customHeight="1" thickBot="1" x14ac:dyDescent="0.3">
      <c r="A183" s="110" t="s">
        <v>216</v>
      </c>
      <c r="B183" s="287">
        <v>22012704</v>
      </c>
      <c r="C183" s="266" t="s">
        <v>373</v>
      </c>
      <c r="D183" s="269" t="s">
        <v>128</v>
      </c>
      <c r="E183" s="292">
        <f>VLOOKUP(B183,[2]END!$B$3:$G$734,6,FALSE)</f>
        <v>12</v>
      </c>
      <c r="F183" s="91">
        <f t="shared" si="47"/>
        <v>15.5</v>
      </c>
      <c r="G183" s="92">
        <f t="shared" si="48"/>
        <v>9</v>
      </c>
      <c r="H183" s="82">
        <f t="shared" si="49"/>
        <v>9</v>
      </c>
      <c r="I183" s="292">
        <f>VLOOKUP(B183,[2]VIT!$B$3:$F$734,5,FALSE)</f>
        <v>3.02</v>
      </c>
      <c r="J183" s="92">
        <f t="shared" si="50"/>
        <v>20</v>
      </c>
      <c r="K183" s="292">
        <f>VLOOKUP(B183,[2]VIT!$B$3:$G$734,6,FALSE)</f>
        <v>6.81</v>
      </c>
      <c r="L183" s="92">
        <f t="shared" si="51"/>
        <v>11</v>
      </c>
      <c r="M183" s="82">
        <f t="shared" si="64"/>
        <v>15.5</v>
      </c>
      <c r="N183" s="258">
        <f>VLOOKUP(B183,[2]DVC!$B$3:$G$734,6,FALSE)</f>
        <v>99</v>
      </c>
      <c r="O183" s="297">
        <f>VLOOKUP(B183,'[2]Taille-Poids'!$B$3:$G$734,6,FALSE)</f>
        <v>70</v>
      </c>
      <c r="P183" s="93">
        <f t="shared" si="52"/>
        <v>1.4142857142857144</v>
      </c>
      <c r="Q183" s="92">
        <f t="shared" si="53"/>
        <v>7.5</v>
      </c>
      <c r="R183" s="258">
        <f>VLOOKUP(B183,[2]DV!$B$3:$H$735,7,FALSE)</f>
        <v>47.7</v>
      </c>
      <c r="S183" s="92">
        <f t="shared" si="54"/>
        <v>5</v>
      </c>
      <c r="T183" s="82">
        <f t="shared" si="55"/>
        <v>12.5</v>
      </c>
      <c r="U183" s="259">
        <f>VLOOKUP(B183,[2]COORD!$B$3:$I$734,8,FALSE)</f>
        <v>24</v>
      </c>
      <c r="V183" s="92">
        <f t="shared" si="56"/>
        <v>5.75</v>
      </c>
      <c r="W183" s="292">
        <f>VLOOKUP(B183,[2]SOUP!$B$3:$F$734,5,FALSE)</f>
        <v>-6</v>
      </c>
      <c r="X183" s="92">
        <f t="shared" si="57"/>
        <v>1.25</v>
      </c>
      <c r="Y183" s="292">
        <f>VLOOKUP(B183,[2]EQU!$B$3:$F$734,5,FALSE)</f>
        <v>4</v>
      </c>
      <c r="Z183" s="92">
        <f t="shared" si="58"/>
        <v>3</v>
      </c>
      <c r="AA183" s="82">
        <f t="shared" si="65"/>
        <v>10</v>
      </c>
      <c r="AB183" s="260">
        <f>VLOOKUP(B183,[2]Natation!$A$2:$E$610,5,FALSE)</f>
        <v>43.41</v>
      </c>
      <c r="AC183" s="92">
        <f t="shared" si="59"/>
        <v>8</v>
      </c>
      <c r="AD183" s="83">
        <f t="shared" si="60"/>
        <v>8</v>
      </c>
      <c r="AE183" s="294">
        <f>IF(AND(H183="DSP",M183="DSP",T183="DSP",AA183="DSP",AD183="DSP"),"DSP",IF(AND(H183="DSP",M183="DSP",T183="DSP",AA183="DSP"),AD183,IF(AND(H183="DSP",M183="DSP",T183="DSP",AD183="DSP"),AA183,IF(AND(H183="DSP",M183="DSP",AA183="DSP",AD183="DSP"),T183,IF(AND(H183="DSP",T183="DSP",AA183="DSP",AD183="DSP"),M183,IF(AND(M183="DSP",T183="DSP",AA183="DSP",AD183="DSP"),H183,IF(AND(T183="DSP",AA183="DSP",AD183="DSP"),(H183+M183)/2,IF(AND(M183="DSP",AA183="DSP",AD183="DSP"),(H183+T183)/2,IF(AND(H183="DSP",AA183="DSP",AD183="DSP"),(M183+T183)/2,IF(AND(M183="DSP",T183="DSP",AD183="DSP"),(H183+AA183)/2,IF(AND(H183="DSP",T183="DSP",AD183="DSP"),(M183+AA183)/2,IF(AND(H183="DSP",M183="DSP",AD183="DSP"),(T183+AA183)/2,IF(AND(M183="DSP",T183="DSP",AA183="DSP"),(H183+AD183)/2,IF(AND(H183="DSP",T183="DSP",AA183="DSP"),(M183+AD183)/2,IF(AND(H183="DSP",M183="DSP",AA183="DSP"),(T183+AD183)/2,IF(AND(H183="DSP",M183="DSP",T183="DSP"),(AA183+AD183)/2,IF(AND(H183="DSP",M183="DSP"),(T183+AA183+AD183)/3,IF(AND(H183="DSP",T183="DSP"),(M183+AA183+AD183)/3,IF(AND(M183="DSP",T183="DSP"),(H183+AA183+AD183)/3,IF(AND(H183="DSP",AA183="DSP"),(M183+T183+AD183)/3,IF(AND(M183="DSP",AA183="DSP"),(H183+T183+AD183)/3,IF(AND(T183="DSP",AA183="DSP"),(H183+M183+AD183)/3,IF(AND(H183="DSP",AD183="DSP"),(M183+T183+AA183)/3,IF(AND(M183="DSP",AD183="DSP"),(H183+T183+AA183)/3,IF(AND(T183="DSP",AD183="DSP"),(H183+M183+AA183)/3,IF(AND(AA183="DSP",AD183="DSP"),(H183+M183+T183)/3,IF(H183="DSP",(M183+T183+AA183+AD183)/4,IF(M183="DSP",(H183+T183+AA183+AD183)/4,IF(T183="DSP",(H183+M183+AA183+AD183)/4,IF(AA183="DSP",(H183+M183+T183+AD183)/4,IF(AD183="DSP",(H183+M183+T183+AA183)/4,SUM(H183+M183+T183+AA183+AD183)/5)))))))))))))))))))))))))))))))</f>
        <v>11</v>
      </c>
      <c r="AF183" s="84">
        <v>11</v>
      </c>
      <c r="AG183" s="87">
        <f t="shared" si="61"/>
        <v>318</v>
      </c>
      <c r="AH183" s="75">
        <f>IFERROR(VLOOKUP(B183,'Notes écrit'!$A$3:$C$734,3,FALSE),"ABI")</f>
        <v>7.1109999999999998</v>
      </c>
      <c r="AI183" s="84">
        <v>7.1109999999999998</v>
      </c>
      <c r="AJ183" s="88">
        <f t="shared" si="62"/>
        <v>430</v>
      </c>
      <c r="AK183" s="136">
        <f t="shared" si="67"/>
        <v>9.0555000000000003</v>
      </c>
    </row>
    <row r="184" spans="1:37" s="96" customFormat="1" ht="16.5" customHeight="1" thickBot="1" x14ac:dyDescent="0.3">
      <c r="A184" s="110" t="s">
        <v>216</v>
      </c>
      <c r="B184" s="287">
        <v>22012755</v>
      </c>
      <c r="C184" s="266" t="s">
        <v>976</v>
      </c>
      <c r="D184" s="269" t="s">
        <v>977</v>
      </c>
      <c r="E184" s="292" t="str">
        <f>VLOOKUP(B184,[2]END!$B$3:$G$734,6,FALSE)</f>
        <v>ABI</v>
      </c>
      <c r="F184" s="91" t="str">
        <f t="shared" si="47"/>
        <v>ABI</v>
      </c>
      <c r="G184" s="92">
        <f t="shared" si="48"/>
        <v>0</v>
      </c>
      <c r="H184" s="82">
        <f t="shared" si="49"/>
        <v>0</v>
      </c>
      <c r="I184" s="292" t="str">
        <f>VLOOKUP(B184,[2]VIT!$B$3:$F$734,5,FALSE)</f>
        <v>ABI</v>
      </c>
      <c r="J184" s="92">
        <f t="shared" si="50"/>
        <v>0</v>
      </c>
      <c r="K184" s="292" t="str">
        <f>VLOOKUP(B184,[2]VIT!$B$3:$G$734,6,FALSE)</f>
        <v>ABI</v>
      </c>
      <c r="L184" s="92">
        <f t="shared" si="51"/>
        <v>0</v>
      </c>
      <c r="M184" s="82">
        <f t="shared" si="64"/>
        <v>0</v>
      </c>
      <c r="N184" s="258" t="str">
        <f>VLOOKUP(B184,[2]DVC!$B$3:$G$734,6,FALSE)</f>
        <v>ABI</v>
      </c>
      <c r="O184" s="297" t="str">
        <f>VLOOKUP(B184,'[2]Taille-Poids'!$B$3:$G$734,6,FALSE)</f>
        <v>ABI</v>
      </c>
      <c r="P184" s="93" t="str">
        <f t="shared" si="52"/>
        <v>POIDS</v>
      </c>
      <c r="Q184" s="92">
        <f t="shared" si="53"/>
        <v>0</v>
      </c>
      <c r="R184" s="258" t="str">
        <f>VLOOKUP(B184,[2]DV!$B$3:$H$735,7,FALSE)</f>
        <v>ABI</v>
      </c>
      <c r="S184" s="92">
        <f t="shared" si="54"/>
        <v>0</v>
      </c>
      <c r="T184" s="82">
        <f t="shared" si="55"/>
        <v>0</v>
      </c>
      <c r="U184" s="259" t="str">
        <f>VLOOKUP(B184,[2]COORD!$B$3:$I$734,8,FALSE)</f>
        <v>ABI</v>
      </c>
      <c r="V184" s="92">
        <f t="shared" si="56"/>
        <v>0</v>
      </c>
      <c r="W184" s="292" t="str">
        <f>VLOOKUP(B184,[2]SOUP!$B$3:$F$734,5,FALSE)</f>
        <v>ABI</v>
      </c>
      <c r="X184" s="92">
        <f t="shared" si="57"/>
        <v>0</v>
      </c>
      <c r="Y184" s="292" t="str">
        <f>VLOOKUP(B184,[2]EQU!$B$3:$F$734,5,FALSE)</f>
        <v>ABI</v>
      </c>
      <c r="Z184" s="92">
        <f t="shared" si="58"/>
        <v>0</v>
      </c>
      <c r="AA184" s="82">
        <f t="shared" si="65"/>
        <v>0</v>
      </c>
      <c r="AB184" s="260" t="str">
        <f>VLOOKUP(B184,[2]Natation!$A$2:$E$610,5,FALSE)</f>
        <v>ABI</v>
      </c>
      <c r="AC184" s="92">
        <f t="shared" si="59"/>
        <v>0</v>
      </c>
      <c r="AD184" s="83">
        <f t="shared" si="60"/>
        <v>0</v>
      </c>
      <c r="AE184" s="294">
        <f>IF(AND(H184="DSP",M184="DSP",T184="DSP",AA184="DSP",AD184="DSP"),"DSP",IF(AND(H184="DSP",M184="DSP",T184="DSP",AA184="DSP"),AD184,IF(AND(H184="DSP",M184="DSP",T184="DSP",AD184="DSP"),AA184,IF(AND(H184="DSP",M184="DSP",AA184="DSP",AD184="DSP"),T184,IF(AND(H184="DSP",T184="DSP",AA184="DSP",AD184="DSP"),M184,IF(AND(M184="DSP",T184="DSP",AA184="DSP",AD184="DSP"),H184,IF(AND(T184="DSP",AA184="DSP",AD184="DSP"),(H184+M184)/2,IF(AND(M184="DSP",AA184="DSP",AD184="DSP"),(H184+T184)/2,IF(AND(H184="DSP",AA184="DSP",AD184="DSP"),(M184+T184)/2,IF(AND(M184="DSP",T184="DSP",AD184="DSP"),(H184+AA184)/2,IF(AND(H184="DSP",T184="DSP",AD184="DSP"),(M184+AA184)/2,IF(AND(H184="DSP",M184="DSP",AD184="DSP"),(T184+AA184)/2,IF(AND(M184="DSP",T184="DSP",AA184="DSP"),(H184+AD184)/2,IF(AND(H184="DSP",T184="DSP",AA184="DSP"),(M184+AD184)/2,IF(AND(H184="DSP",M184="DSP",AA184="DSP"),(T184+AD184)/2,IF(AND(H184="DSP",M184="DSP",T184="DSP"),(AA184+AD184)/2,IF(AND(H184="DSP",M184="DSP"),(T184+AA184+AD184)/3,IF(AND(H184="DSP",T184="DSP"),(M184+AA184+AD184)/3,IF(AND(M184="DSP",T184="DSP"),(H184+AA184+AD184)/3,IF(AND(H184="DSP",AA184="DSP"),(M184+T184+AD184)/3,IF(AND(M184="DSP",AA184="DSP"),(H184+T184+AD184)/3,IF(AND(T184="DSP",AA184="DSP"),(H184+M184+AD184)/3,IF(AND(H184="DSP",AD184="DSP"),(M184+T184+AA184)/3,IF(AND(M184="DSP",AD184="DSP"),(H184+T184+AA184)/3,IF(AND(T184="DSP",AD184="DSP"),(H184+M184+AA184)/3,IF(AND(AA184="DSP",AD184="DSP"),(H184+M184+T184)/3,IF(H184="DSP",(M184+T184+AA184+AD184)/4,IF(M184="DSP",(H184+T184+AA184+AD184)/4,IF(T184="DSP",(H184+M184+AA184+AD184)/4,IF(AA184="DSP",(H184+M184+T184+AD184)/4,IF(AD184="DSP",(H184+M184+T184+AA184)/4,SUM(H184+M184+T184+AA184+AD184)/5)))))))))))))))))))))))))))))))</f>
        <v>0</v>
      </c>
      <c r="AF184" s="84">
        <v>0</v>
      </c>
      <c r="AG184" s="87">
        <f t="shared" si="61"/>
        <v>621</v>
      </c>
      <c r="AH184" s="75" t="str">
        <f>IFERROR(VLOOKUP(B184,'Notes écrit'!$A$3:$C$734,3,FALSE),"ABI")</f>
        <v>ABI</v>
      </c>
      <c r="AI184" s="84" t="s">
        <v>157</v>
      </c>
      <c r="AJ184" s="88">
        <f t="shared" si="62"/>
        <v>599</v>
      </c>
      <c r="AK184" s="136" t="str">
        <f t="shared" si="67"/>
        <v>DEF</v>
      </c>
    </row>
    <row r="185" spans="1:37" s="96" customFormat="1" ht="16.5" customHeight="1" thickBot="1" x14ac:dyDescent="0.3">
      <c r="A185" s="110" t="s">
        <v>216</v>
      </c>
      <c r="B185" s="287">
        <v>22012782</v>
      </c>
      <c r="C185" s="266" t="s">
        <v>255</v>
      </c>
      <c r="D185" s="269" t="s">
        <v>123</v>
      </c>
      <c r="E185" s="292">
        <f>VLOOKUP(B185,[2]END!$B$3:$G$734,6,FALSE)</f>
        <v>11</v>
      </c>
      <c r="F185" s="91">
        <f t="shared" si="47"/>
        <v>15</v>
      </c>
      <c r="G185" s="92">
        <f t="shared" si="48"/>
        <v>8</v>
      </c>
      <c r="H185" s="82">
        <f t="shared" si="49"/>
        <v>8</v>
      </c>
      <c r="I185" s="292">
        <f>VLOOKUP(B185,[2]VIT!$B$3:$F$734,5,FALSE)</f>
        <v>3.28</v>
      </c>
      <c r="J185" s="92">
        <f t="shared" si="50"/>
        <v>16</v>
      </c>
      <c r="K185" s="292">
        <f>VLOOKUP(B185,[2]VIT!$B$3:$G$734,6,FALSE)</f>
        <v>7.07</v>
      </c>
      <c r="L185" s="92">
        <f t="shared" si="51"/>
        <v>9</v>
      </c>
      <c r="M185" s="82">
        <f t="shared" si="64"/>
        <v>12.5</v>
      </c>
      <c r="N185" s="258">
        <f>VLOOKUP(B185,[2]DVC!$B$3:$G$734,6,FALSE)</f>
        <v>58</v>
      </c>
      <c r="O185" s="297">
        <f>VLOOKUP(B185,'[2]Taille-Poids'!$B$3:$G$734,6,FALSE)</f>
        <v>63</v>
      </c>
      <c r="P185" s="93">
        <f t="shared" si="52"/>
        <v>0.92063492063492058</v>
      </c>
      <c r="Q185" s="92">
        <f t="shared" si="53"/>
        <v>5</v>
      </c>
      <c r="R185" s="258">
        <f>VLOOKUP(B185,[2]DV!$B$3:$H$735,7,FALSE)</f>
        <v>41.5</v>
      </c>
      <c r="S185" s="92">
        <f t="shared" si="54"/>
        <v>3.5</v>
      </c>
      <c r="T185" s="82">
        <f t="shared" si="55"/>
        <v>8.5</v>
      </c>
      <c r="U185" s="259">
        <f>VLOOKUP(B185,[2]COORD!$B$3:$I$734,8,FALSE)</f>
        <v>24.2</v>
      </c>
      <c r="V185" s="92">
        <f t="shared" si="56"/>
        <v>5.75</v>
      </c>
      <c r="W185" s="292">
        <f>VLOOKUP(B185,[2]SOUP!$B$3:$F$734,5,FALSE)</f>
        <v>0</v>
      </c>
      <c r="X185" s="92">
        <f t="shared" si="57"/>
        <v>2.5</v>
      </c>
      <c r="Y185" s="292">
        <f>VLOOKUP(B185,[2]EQU!$B$3:$F$734,5,FALSE)</f>
        <v>3</v>
      </c>
      <c r="Z185" s="92">
        <f t="shared" si="58"/>
        <v>3.5</v>
      </c>
      <c r="AA185" s="82">
        <f t="shared" si="65"/>
        <v>11.75</v>
      </c>
      <c r="AB185" s="260">
        <f>VLOOKUP(B185,[2]Natation!$A$2:$E$610,5,FALSE)</f>
        <v>33.46</v>
      </c>
      <c r="AC185" s="92">
        <f t="shared" si="59"/>
        <v>14</v>
      </c>
      <c r="AD185" s="83">
        <f t="shared" si="60"/>
        <v>14</v>
      </c>
      <c r="AE185" s="294">
        <f>IF(AND(H185="DSP",M185="DSP",T185="DSP",AA185="DSP",AD185="DSP"),"DSP",IF(AND(H185="DSP",M185="DSP",T185="DSP",AA185="DSP"),AD185,IF(AND(H185="DSP",M185="DSP",T185="DSP",AD185="DSP"),AA185,IF(AND(H185="DSP",M185="DSP",AA185="DSP",AD185="DSP"),T185,IF(AND(H185="DSP",T185="DSP",AA185="DSP",AD185="DSP"),M185,IF(AND(M185="DSP",T185="DSP",AA185="DSP",AD185="DSP"),H185,IF(AND(T185="DSP",AA185="DSP",AD185="DSP"),(H185+M185)/2,IF(AND(M185="DSP",AA185="DSP",AD185="DSP"),(H185+T185)/2,IF(AND(H185="DSP",AA185="DSP",AD185="DSP"),(M185+T185)/2,IF(AND(M185="DSP",T185="DSP",AD185="DSP"),(H185+AA185)/2,IF(AND(H185="DSP",T185="DSP",AD185="DSP"),(M185+AA185)/2,IF(AND(H185="DSP",M185="DSP",AD185="DSP"),(T185+AA185)/2,IF(AND(M185="DSP",T185="DSP",AA185="DSP"),(H185+AD185)/2,IF(AND(H185="DSP",T185="DSP",AA185="DSP"),(M185+AD185)/2,IF(AND(H185="DSP",M185="DSP",AA185="DSP"),(T185+AD185)/2,IF(AND(H185="DSP",M185="DSP",T185="DSP"),(AA185+AD185)/2,IF(AND(H185="DSP",M185="DSP"),(T185+AA185+AD185)/3,IF(AND(H185="DSP",T185="DSP"),(M185+AA185+AD185)/3,IF(AND(M185="DSP",T185="DSP"),(H185+AA185+AD185)/3,IF(AND(H185="DSP",AA185="DSP"),(M185+T185+AD185)/3,IF(AND(M185="DSP",AA185="DSP"),(H185+T185+AD185)/3,IF(AND(T185="DSP",AA185="DSP"),(H185+M185+AD185)/3,IF(AND(H185="DSP",AD185="DSP"),(M185+T185+AA185)/3,IF(AND(M185="DSP",AD185="DSP"),(H185+T185+AA185)/3,IF(AND(T185="DSP",AD185="DSP"),(H185+M185+AA185)/3,IF(AND(AA185="DSP",AD185="DSP"),(H185+M185+T185)/3,IF(H185="DSP",(M185+T185+AA185+AD185)/4,IF(M185="DSP",(H185+T185+AA185+AD185)/4,IF(T185="DSP",(H185+M185+AA185+AD185)/4,IF(AA185="DSP",(H185+M185+T185+AD185)/4,IF(AD185="DSP",(H185+M185+T185+AA185)/4,SUM(H185+M185+T185+AA185+AD185)/5)))))))))))))))))))))))))))))))</f>
        <v>10.95</v>
      </c>
      <c r="AF185" s="84">
        <v>10.95</v>
      </c>
      <c r="AG185" s="87">
        <f t="shared" si="61"/>
        <v>329</v>
      </c>
      <c r="AH185" s="75">
        <f>IFERROR(VLOOKUP(B185,'Notes écrit'!$A$3:$C$734,3,FALSE),"ABI")</f>
        <v>6.6669999999999998</v>
      </c>
      <c r="AI185" s="84">
        <v>6.6669999999999998</v>
      </c>
      <c r="AJ185" s="88">
        <f t="shared" si="62"/>
        <v>483</v>
      </c>
      <c r="AK185" s="136">
        <f t="shared" si="67"/>
        <v>8.8084999999999987</v>
      </c>
    </row>
    <row r="186" spans="1:37" s="96" customFormat="1" ht="16.5" customHeight="1" thickBot="1" x14ac:dyDescent="0.3">
      <c r="A186" s="110" t="s">
        <v>53</v>
      </c>
      <c r="B186" s="287">
        <v>22012861</v>
      </c>
      <c r="C186" s="266" t="s">
        <v>323</v>
      </c>
      <c r="D186" s="269" t="s">
        <v>324</v>
      </c>
      <c r="E186" s="292" t="s">
        <v>476</v>
      </c>
      <c r="F186" s="91" t="str">
        <f t="shared" si="47"/>
        <v>VAL</v>
      </c>
      <c r="G186" s="92" t="str">
        <f t="shared" si="48"/>
        <v>VAL</v>
      </c>
      <c r="H186" s="82" t="str">
        <f t="shared" si="49"/>
        <v>VALIDÉ</v>
      </c>
      <c r="I186" s="292" t="s">
        <v>476</v>
      </c>
      <c r="J186" s="92" t="str">
        <f t="shared" si="50"/>
        <v>VAL</v>
      </c>
      <c r="K186" s="292" t="s">
        <v>476</v>
      </c>
      <c r="L186" s="92" t="str">
        <f t="shared" si="51"/>
        <v>VAL</v>
      </c>
      <c r="M186" s="82" t="str">
        <f t="shared" si="64"/>
        <v>VALIDÉ</v>
      </c>
      <c r="N186" s="292" t="s">
        <v>476</v>
      </c>
      <c r="O186" s="296" t="s">
        <v>476</v>
      </c>
      <c r="P186" s="93">
        <f t="shared" si="52"/>
        <v>0</v>
      </c>
      <c r="Q186" s="92" t="str">
        <f t="shared" si="53"/>
        <v>VAL</v>
      </c>
      <c r="R186" s="292" t="s">
        <v>476</v>
      </c>
      <c r="S186" s="92" t="str">
        <f t="shared" si="54"/>
        <v>VAL</v>
      </c>
      <c r="T186" s="82" t="str">
        <f t="shared" si="55"/>
        <v>VALIDÉ</v>
      </c>
      <c r="U186" s="292" t="s">
        <v>476</v>
      </c>
      <c r="V186" s="92" t="str">
        <f t="shared" si="56"/>
        <v>VAL</v>
      </c>
      <c r="W186" s="292" t="s">
        <v>476</v>
      </c>
      <c r="X186" s="92" t="str">
        <f t="shared" si="57"/>
        <v>VAL</v>
      </c>
      <c r="Y186" s="292" t="s">
        <v>476</v>
      </c>
      <c r="Z186" s="92" t="str">
        <f t="shared" si="58"/>
        <v>VAL</v>
      </c>
      <c r="AA186" s="82" t="str">
        <f t="shared" si="65"/>
        <v>VALIDÉ</v>
      </c>
      <c r="AB186" s="292" t="s">
        <v>476</v>
      </c>
      <c r="AC186" s="92" t="str">
        <f t="shared" si="59"/>
        <v>VAL</v>
      </c>
      <c r="AD186" s="83" t="str">
        <f t="shared" si="60"/>
        <v>VALIDÉ</v>
      </c>
      <c r="AE186" s="294" t="s">
        <v>477</v>
      </c>
      <c r="AF186" s="84" t="s">
        <v>477</v>
      </c>
      <c r="AG186" s="87">
        <f t="shared" si="61"/>
        <v>611</v>
      </c>
      <c r="AH186" s="306" t="s">
        <v>477</v>
      </c>
      <c r="AI186" s="84" t="s">
        <v>477</v>
      </c>
      <c r="AJ186" s="88">
        <f t="shared" si="62"/>
        <v>599</v>
      </c>
      <c r="AK186" s="136" t="s">
        <v>477</v>
      </c>
    </row>
    <row r="187" spans="1:37" s="96" customFormat="1" ht="16.5" customHeight="1" thickBot="1" x14ac:dyDescent="0.3">
      <c r="A187" s="110" t="s">
        <v>216</v>
      </c>
      <c r="B187" s="287">
        <v>22012984</v>
      </c>
      <c r="C187" s="266" t="s">
        <v>547</v>
      </c>
      <c r="D187" s="269" t="s">
        <v>118</v>
      </c>
      <c r="E187" s="292">
        <f>VLOOKUP(B187,[2]END!$B$3:$G$734,6,FALSE)</f>
        <v>13</v>
      </c>
      <c r="F187" s="91">
        <f t="shared" si="47"/>
        <v>16</v>
      </c>
      <c r="G187" s="92">
        <f t="shared" si="48"/>
        <v>10</v>
      </c>
      <c r="H187" s="82">
        <f t="shared" si="49"/>
        <v>10</v>
      </c>
      <c r="I187" s="292">
        <f>VLOOKUP(B187,[2]VIT!$B$3:$F$734,5,FALSE)</f>
        <v>3.42</v>
      </c>
      <c r="J187" s="92">
        <f t="shared" si="50"/>
        <v>13</v>
      </c>
      <c r="K187" s="292">
        <f>VLOOKUP(B187,[2]VIT!$B$3:$G$734,6,FALSE)</f>
        <v>7.36</v>
      </c>
      <c r="L187" s="92">
        <f t="shared" si="51"/>
        <v>7</v>
      </c>
      <c r="M187" s="82">
        <f t="shared" si="64"/>
        <v>10</v>
      </c>
      <c r="N187" s="258">
        <f>VLOOKUP(B187,[2]DVC!$B$3:$G$734,6,FALSE)</f>
        <v>95.5</v>
      </c>
      <c r="O187" s="297">
        <f>VLOOKUP(B187,'[2]Taille-Poids'!$B$3:$G$734,6,FALSE)</f>
        <v>84</v>
      </c>
      <c r="P187" s="93">
        <f t="shared" si="52"/>
        <v>1.1369047619047619</v>
      </c>
      <c r="Q187" s="92">
        <f t="shared" si="53"/>
        <v>6</v>
      </c>
      <c r="R187" s="258">
        <f>VLOOKUP(B187,[2]DV!$B$3:$H$735,7,FALSE)</f>
        <v>44.1</v>
      </c>
      <c r="S187" s="92">
        <f t="shared" si="54"/>
        <v>4</v>
      </c>
      <c r="T187" s="82">
        <f t="shared" si="55"/>
        <v>10</v>
      </c>
      <c r="U187" s="259">
        <f>VLOOKUP(B187,[2]COORD!$B$3:$I$734,8,FALSE)</f>
        <v>28.2</v>
      </c>
      <c r="V187" s="92">
        <f t="shared" si="56"/>
        <v>3.75</v>
      </c>
      <c r="W187" s="292">
        <f>VLOOKUP(B187,[2]SOUP!$B$3:$F$734,5,FALSE)</f>
        <v>-2</v>
      </c>
      <c r="X187" s="92">
        <f t="shared" si="57"/>
        <v>2</v>
      </c>
      <c r="Y187" s="292">
        <f>VLOOKUP(B187,[2]EQU!$B$3:$F$734,5,FALSE)</f>
        <v>10</v>
      </c>
      <c r="Z187" s="92">
        <f t="shared" si="58"/>
        <v>0</v>
      </c>
      <c r="AA187" s="82">
        <f t="shared" si="65"/>
        <v>5.75</v>
      </c>
      <c r="AB187" s="260">
        <f>VLOOKUP(B187,[2]Natation!$A$2:$E$610,5,FALSE)</f>
        <v>37.08</v>
      </c>
      <c r="AC187" s="92">
        <f t="shared" si="59"/>
        <v>12</v>
      </c>
      <c r="AD187" s="83">
        <f t="shared" si="60"/>
        <v>12</v>
      </c>
      <c r="AE187" s="294">
        <f>IF(AND(H187="DSP",M187="DSP",T187="DSP",AA187="DSP",AD187="DSP"),"DSP",IF(AND(H187="DSP",M187="DSP",T187="DSP",AA187="DSP"),AD187,IF(AND(H187="DSP",M187="DSP",T187="DSP",AD187="DSP"),AA187,IF(AND(H187="DSP",M187="DSP",AA187="DSP",AD187="DSP"),T187,IF(AND(H187="DSP",T187="DSP",AA187="DSP",AD187="DSP"),M187,IF(AND(M187="DSP",T187="DSP",AA187="DSP",AD187="DSP"),H187,IF(AND(T187="DSP",AA187="DSP",AD187="DSP"),(H187+M187)/2,IF(AND(M187="DSP",AA187="DSP",AD187="DSP"),(H187+T187)/2,IF(AND(H187="DSP",AA187="DSP",AD187="DSP"),(M187+T187)/2,IF(AND(M187="DSP",T187="DSP",AD187="DSP"),(H187+AA187)/2,IF(AND(H187="DSP",T187="DSP",AD187="DSP"),(M187+AA187)/2,IF(AND(H187="DSP",M187="DSP",AD187="DSP"),(T187+AA187)/2,IF(AND(M187="DSP",T187="DSP",AA187="DSP"),(H187+AD187)/2,IF(AND(H187="DSP",T187="DSP",AA187="DSP"),(M187+AD187)/2,IF(AND(H187="DSP",M187="DSP",AA187="DSP"),(T187+AD187)/2,IF(AND(H187="DSP",M187="DSP",T187="DSP"),(AA187+AD187)/2,IF(AND(H187="DSP",M187="DSP"),(T187+AA187+AD187)/3,IF(AND(H187="DSP",T187="DSP"),(M187+AA187+AD187)/3,IF(AND(M187="DSP",T187="DSP"),(H187+AA187+AD187)/3,IF(AND(H187="DSP",AA187="DSP"),(M187+T187+AD187)/3,IF(AND(M187="DSP",AA187="DSP"),(H187+T187+AD187)/3,IF(AND(T187="DSP",AA187="DSP"),(H187+M187+AD187)/3,IF(AND(H187="DSP",AD187="DSP"),(M187+T187+AA187)/3,IF(AND(M187="DSP",AD187="DSP"),(H187+T187+AA187)/3,IF(AND(T187="DSP",AD187="DSP"),(H187+M187+AA187)/3,IF(AND(AA187="DSP",AD187="DSP"),(H187+M187+T187)/3,IF(H187="DSP",(M187+T187+AA187+AD187)/4,IF(M187="DSP",(H187+T187+AA187+AD187)/4,IF(T187="DSP",(H187+M187+AA187+AD187)/4,IF(AA187="DSP",(H187+M187+T187+AD187)/4,IF(AD187="DSP",(H187+M187+T187+AA187)/4,SUM(H187+M187+T187+AA187+AD187)/5)))))))))))))))))))))))))))))))</f>
        <v>9.5500000000000007</v>
      </c>
      <c r="AF187" s="84">
        <v>9.5500000000000007</v>
      </c>
      <c r="AG187" s="87">
        <f t="shared" si="61"/>
        <v>472</v>
      </c>
      <c r="AH187" s="75">
        <f>IFERROR(VLOOKUP(B187,'Notes écrit'!$A$3:$C$734,3,FALSE),"ABI")</f>
        <v>8</v>
      </c>
      <c r="AI187" s="84">
        <v>8</v>
      </c>
      <c r="AJ187" s="88">
        <f t="shared" si="62"/>
        <v>331</v>
      </c>
      <c r="AK187" s="136">
        <f>IF(AH187="ABI","DEF",IF(AE187="DSP",AH187,AVERAGE(AE187,AH187)))</f>
        <v>8.7750000000000004</v>
      </c>
    </row>
    <row r="188" spans="1:37" s="96" customFormat="1" ht="16.5" customHeight="1" thickBot="1" x14ac:dyDescent="0.3">
      <c r="A188" s="110" t="s">
        <v>216</v>
      </c>
      <c r="B188" s="287">
        <v>22013061</v>
      </c>
      <c r="C188" s="266" t="s">
        <v>369</v>
      </c>
      <c r="D188" s="269" t="s">
        <v>31</v>
      </c>
      <c r="E188" s="292" t="s">
        <v>476</v>
      </c>
      <c r="F188" s="91" t="str">
        <f t="shared" si="47"/>
        <v>VAL</v>
      </c>
      <c r="G188" s="92" t="str">
        <f t="shared" si="48"/>
        <v>VAL</v>
      </c>
      <c r="H188" s="82" t="str">
        <f t="shared" si="49"/>
        <v>VALIDÉ</v>
      </c>
      <c r="I188" s="292" t="s">
        <v>476</v>
      </c>
      <c r="J188" s="92" t="str">
        <f t="shared" si="50"/>
        <v>VAL</v>
      </c>
      <c r="K188" s="292" t="s">
        <v>476</v>
      </c>
      <c r="L188" s="92" t="str">
        <f t="shared" si="51"/>
        <v>VAL</v>
      </c>
      <c r="M188" s="82" t="str">
        <f t="shared" si="64"/>
        <v>VALIDÉ</v>
      </c>
      <c r="N188" s="292" t="s">
        <v>476</v>
      </c>
      <c r="O188" s="296" t="s">
        <v>476</v>
      </c>
      <c r="P188" s="93">
        <f t="shared" si="52"/>
        <v>0</v>
      </c>
      <c r="Q188" s="92" t="str">
        <f t="shared" si="53"/>
        <v>VAL</v>
      </c>
      <c r="R188" s="292" t="s">
        <v>476</v>
      </c>
      <c r="S188" s="92" t="str">
        <f t="shared" si="54"/>
        <v>VAL</v>
      </c>
      <c r="T188" s="82" t="str">
        <f t="shared" si="55"/>
        <v>VALIDÉ</v>
      </c>
      <c r="U188" s="292" t="s">
        <v>476</v>
      </c>
      <c r="V188" s="92" t="str">
        <f t="shared" si="56"/>
        <v>VAL</v>
      </c>
      <c r="W188" s="292" t="s">
        <v>476</v>
      </c>
      <c r="X188" s="92" t="str">
        <f t="shared" si="57"/>
        <v>VAL</v>
      </c>
      <c r="Y188" s="292" t="s">
        <v>476</v>
      </c>
      <c r="Z188" s="92" t="str">
        <f t="shared" si="58"/>
        <v>VAL</v>
      </c>
      <c r="AA188" s="82" t="str">
        <f t="shared" si="65"/>
        <v>VALIDÉ</v>
      </c>
      <c r="AB188" s="292" t="s">
        <v>476</v>
      </c>
      <c r="AC188" s="92" t="str">
        <f t="shared" si="59"/>
        <v>VAL</v>
      </c>
      <c r="AD188" s="83" t="str">
        <f t="shared" si="60"/>
        <v>VALIDÉ</v>
      </c>
      <c r="AE188" s="294" t="s">
        <v>477</v>
      </c>
      <c r="AF188" s="84" t="s">
        <v>477</v>
      </c>
      <c r="AG188" s="87">
        <f t="shared" si="61"/>
        <v>611</v>
      </c>
      <c r="AH188" s="343" t="s">
        <v>477</v>
      </c>
      <c r="AI188" s="84" t="s">
        <v>477</v>
      </c>
      <c r="AJ188" s="88">
        <f t="shared" si="62"/>
        <v>599</v>
      </c>
      <c r="AK188" s="136" t="s">
        <v>477</v>
      </c>
    </row>
    <row r="189" spans="1:37" s="96" customFormat="1" ht="16.5" customHeight="1" thickBot="1" x14ac:dyDescent="0.3">
      <c r="A189" s="110" t="s">
        <v>216</v>
      </c>
      <c r="B189" s="287">
        <v>22013113</v>
      </c>
      <c r="C189" s="266" t="s">
        <v>1018</v>
      </c>
      <c r="D189" s="269" t="s">
        <v>106</v>
      </c>
      <c r="E189" s="292">
        <f>VLOOKUP(B189,[2]END!$B$3:$G$734,6,FALSE)</f>
        <v>16</v>
      </c>
      <c r="F189" s="91">
        <f t="shared" si="47"/>
        <v>17.5</v>
      </c>
      <c r="G189" s="92">
        <f t="shared" si="48"/>
        <v>13</v>
      </c>
      <c r="H189" s="82">
        <f t="shared" si="49"/>
        <v>13</v>
      </c>
      <c r="I189" s="292">
        <f>VLOOKUP(B189,[2]VIT!$B$3:$F$734,5,FALSE)</f>
        <v>3.23</v>
      </c>
      <c r="J189" s="92">
        <f t="shared" si="50"/>
        <v>16</v>
      </c>
      <c r="K189" s="292">
        <f>VLOOKUP(B189,[2]VIT!$B$3:$G$734,6,FALSE)</f>
        <v>7.21</v>
      </c>
      <c r="L189" s="92">
        <f t="shared" si="51"/>
        <v>8</v>
      </c>
      <c r="M189" s="82">
        <f t="shared" si="64"/>
        <v>12</v>
      </c>
      <c r="N189" s="258">
        <f>VLOOKUP(B189,[2]DVC!$B$3:$G$734,6,FALSE)</f>
        <v>53</v>
      </c>
      <c r="O189" s="297">
        <f>VLOOKUP(B189,'[2]Taille-Poids'!$B$3:$G$734,6,FALSE)</f>
        <v>62</v>
      </c>
      <c r="P189" s="93">
        <f t="shared" si="52"/>
        <v>0.85483870967741937</v>
      </c>
      <c r="Q189" s="92">
        <f t="shared" si="53"/>
        <v>4.5</v>
      </c>
      <c r="R189" s="258">
        <f>VLOOKUP(B189,[2]DV!$B$3:$H$735,7,FALSE)</f>
        <v>36.5</v>
      </c>
      <c r="S189" s="92">
        <f t="shared" si="54"/>
        <v>2</v>
      </c>
      <c r="T189" s="82">
        <f t="shared" si="55"/>
        <v>6.5</v>
      </c>
      <c r="U189" s="259">
        <f>VLOOKUP(B189,[2]COORD!$B$3:$I$734,8,FALSE)</f>
        <v>25.75</v>
      </c>
      <c r="V189" s="92">
        <f t="shared" si="56"/>
        <v>5</v>
      </c>
      <c r="W189" s="292">
        <f>VLOOKUP(B189,[2]SOUP!$B$3:$F$734,5,FALSE)</f>
        <v>-9</v>
      </c>
      <c r="X189" s="92">
        <f t="shared" si="57"/>
        <v>1</v>
      </c>
      <c r="Y189" s="292">
        <f>VLOOKUP(B189,[2]EQU!$B$3:$F$734,5,FALSE)</f>
        <v>4</v>
      </c>
      <c r="Z189" s="92">
        <f t="shared" si="58"/>
        <v>3</v>
      </c>
      <c r="AA189" s="82">
        <f t="shared" si="65"/>
        <v>9</v>
      </c>
      <c r="AB189" s="260">
        <f>VLOOKUP(B189,[2]Natation!$A$2:$E$610,5,FALSE)</f>
        <v>36.15</v>
      </c>
      <c r="AC189" s="92">
        <f t="shared" si="59"/>
        <v>12</v>
      </c>
      <c r="AD189" s="83">
        <f t="shared" si="60"/>
        <v>12</v>
      </c>
      <c r="AE189" s="294">
        <f>IF(AND(H189="DSP",M189="DSP",T189="DSP",AA189="DSP",AD189="DSP"),"DSP",IF(AND(H189="DSP",M189="DSP",T189="DSP",AA189="DSP"),AD189,IF(AND(H189="DSP",M189="DSP",T189="DSP",AD189="DSP"),AA189,IF(AND(H189="DSP",M189="DSP",AA189="DSP",AD189="DSP"),T189,IF(AND(H189="DSP",T189="DSP",AA189="DSP",AD189="DSP"),M189,IF(AND(M189="DSP",T189="DSP",AA189="DSP",AD189="DSP"),H189,IF(AND(T189="DSP",AA189="DSP",AD189="DSP"),(H189+M189)/2,IF(AND(M189="DSP",AA189="DSP",AD189="DSP"),(H189+T189)/2,IF(AND(H189="DSP",AA189="DSP",AD189="DSP"),(M189+T189)/2,IF(AND(M189="DSP",T189="DSP",AD189="DSP"),(H189+AA189)/2,IF(AND(H189="DSP",T189="DSP",AD189="DSP"),(M189+AA189)/2,IF(AND(H189="DSP",M189="DSP",AD189="DSP"),(T189+AA189)/2,IF(AND(M189="DSP",T189="DSP",AA189="DSP"),(H189+AD189)/2,IF(AND(H189="DSP",T189="DSP",AA189="DSP"),(M189+AD189)/2,IF(AND(H189="DSP",M189="DSP",AA189="DSP"),(T189+AD189)/2,IF(AND(H189="DSP",M189="DSP",T189="DSP"),(AA189+AD189)/2,IF(AND(H189="DSP",M189="DSP"),(T189+AA189+AD189)/3,IF(AND(H189="DSP",T189="DSP"),(M189+AA189+AD189)/3,IF(AND(M189="DSP",T189="DSP"),(H189+AA189+AD189)/3,IF(AND(H189="DSP",AA189="DSP"),(M189+T189+AD189)/3,IF(AND(M189="DSP",AA189="DSP"),(H189+T189+AD189)/3,IF(AND(T189="DSP",AA189="DSP"),(H189+M189+AD189)/3,IF(AND(H189="DSP",AD189="DSP"),(M189+T189+AA189)/3,IF(AND(M189="DSP",AD189="DSP"),(H189+T189+AA189)/3,IF(AND(T189="DSP",AD189="DSP"),(H189+M189+AA189)/3,IF(AND(AA189="DSP",AD189="DSP"),(H189+M189+T189)/3,IF(H189="DSP",(M189+T189+AA189+AD189)/4,IF(M189="DSP",(H189+T189+AA189+AD189)/4,IF(T189="DSP",(H189+M189+AA189+AD189)/4,IF(AA189="DSP",(H189+M189+T189+AD189)/4,IF(AD189="DSP",(H189+M189+T189+AA189)/4,SUM(H189+M189+T189+AA189+AD189)/5)))))))))))))))))))))))))))))))</f>
        <v>10.5</v>
      </c>
      <c r="AF189" s="84">
        <v>10.5</v>
      </c>
      <c r="AG189" s="87">
        <f t="shared" si="61"/>
        <v>378</v>
      </c>
      <c r="AH189" s="75">
        <f>IFERROR(VLOOKUP(B189,'Notes écrit'!$A$3:$C$734,3,FALSE),"ABI")</f>
        <v>6.6669999999999998</v>
      </c>
      <c r="AI189" s="84">
        <v>6.6669999999999998</v>
      </c>
      <c r="AJ189" s="88">
        <f t="shared" si="62"/>
        <v>483</v>
      </c>
      <c r="AK189" s="136">
        <f t="shared" ref="AK189:AK216" si="68">IF(AH189="ABI","DEF",IF(AE189="DSP",AH189,AVERAGE(AE189,AH189)))</f>
        <v>8.5835000000000008</v>
      </c>
    </row>
    <row r="190" spans="1:37" s="96" customFormat="1" ht="16.5" customHeight="1" thickBot="1" x14ac:dyDescent="0.3">
      <c r="A190" s="110" t="s">
        <v>53</v>
      </c>
      <c r="B190" s="287">
        <v>22013186</v>
      </c>
      <c r="C190" s="266" t="s">
        <v>35</v>
      </c>
      <c r="D190" s="269" t="s">
        <v>415</v>
      </c>
      <c r="E190" s="292" t="s">
        <v>476</v>
      </c>
      <c r="F190" s="91" t="str">
        <f t="shared" si="47"/>
        <v>VAL</v>
      </c>
      <c r="G190" s="92" t="str">
        <f t="shared" si="48"/>
        <v>VAL</v>
      </c>
      <c r="H190" s="82" t="str">
        <f t="shared" si="49"/>
        <v>VALIDÉ</v>
      </c>
      <c r="I190" s="292" t="s">
        <v>476</v>
      </c>
      <c r="J190" s="92" t="str">
        <f t="shared" si="50"/>
        <v>VAL</v>
      </c>
      <c r="K190" s="292" t="s">
        <v>476</v>
      </c>
      <c r="L190" s="92" t="str">
        <f t="shared" si="51"/>
        <v>VAL</v>
      </c>
      <c r="M190" s="82" t="str">
        <f t="shared" si="64"/>
        <v>VALIDÉ</v>
      </c>
      <c r="N190" s="292" t="s">
        <v>476</v>
      </c>
      <c r="O190" s="296" t="s">
        <v>476</v>
      </c>
      <c r="P190" s="93">
        <f t="shared" si="52"/>
        <v>0</v>
      </c>
      <c r="Q190" s="92" t="str">
        <f t="shared" si="53"/>
        <v>VAL</v>
      </c>
      <c r="R190" s="292" t="s">
        <v>476</v>
      </c>
      <c r="S190" s="92" t="str">
        <f t="shared" si="54"/>
        <v>VAL</v>
      </c>
      <c r="T190" s="82" t="str">
        <f t="shared" si="55"/>
        <v>VALIDÉ</v>
      </c>
      <c r="U190" s="292" t="s">
        <v>476</v>
      </c>
      <c r="V190" s="92" t="str">
        <f t="shared" si="56"/>
        <v>VAL</v>
      </c>
      <c r="W190" s="292" t="s">
        <v>476</v>
      </c>
      <c r="X190" s="92" t="str">
        <f t="shared" si="57"/>
        <v>VAL</v>
      </c>
      <c r="Y190" s="292" t="s">
        <v>476</v>
      </c>
      <c r="Z190" s="92" t="str">
        <f t="shared" si="58"/>
        <v>VAL</v>
      </c>
      <c r="AA190" s="82" t="str">
        <f t="shared" si="65"/>
        <v>VALIDÉ</v>
      </c>
      <c r="AB190" s="292" t="s">
        <v>476</v>
      </c>
      <c r="AC190" s="92" t="str">
        <f t="shared" si="59"/>
        <v>VAL</v>
      </c>
      <c r="AD190" s="83" t="str">
        <f t="shared" si="60"/>
        <v>VALIDÉ</v>
      </c>
      <c r="AE190" s="294">
        <v>11.5</v>
      </c>
      <c r="AF190" s="84">
        <v>11.5</v>
      </c>
      <c r="AG190" s="87">
        <f t="shared" si="61"/>
        <v>260</v>
      </c>
      <c r="AH190" s="75">
        <f>IFERROR(VLOOKUP(B190,'Notes écrit'!$A$3:$C$734,3,FALSE),"ABI")</f>
        <v>9.7780000000000005</v>
      </c>
      <c r="AI190" s="84">
        <v>9.7780000000000005</v>
      </c>
      <c r="AJ190" s="88">
        <f t="shared" si="62"/>
        <v>162</v>
      </c>
      <c r="AK190" s="136">
        <f t="shared" si="68"/>
        <v>10.638999999999999</v>
      </c>
    </row>
    <row r="191" spans="1:37" s="96" customFormat="1" ht="16.5" customHeight="1" thickBot="1" x14ac:dyDescent="0.3">
      <c r="A191" s="110" t="s">
        <v>216</v>
      </c>
      <c r="B191" s="287">
        <v>22013263</v>
      </c>
      <c r="C191" s="266" t="s">
        <v>362</v>
      </c>
      <c r="D191" s="269" t="s">
        <v>131</v>
      </c>
      <c r="E191" s="292" t="s">
        <v>476</v>
      </c>
      <c r="F191" s="91" t="str">
        <f t="shared" si="47"/>
        <v>VAL</v>
      </c>
      <c r="G191" s="92" t="str">
        <f t="shared" si="48"/>
        <v>VAL</v>
      </c>
      <c r="H191" s="82" t="str">
        <f t="shared" si="49"/>
        <v>VALIDÉ</v>
      </c>
      <c r="I191" s="292" t="s">
        <v>476</v>
      </c>
      <c r="J191" s="92" t="str">
        <f t="shared" si="50"/>
        <v>VAL</v>
      </c>
      <c r="K191" s="292" t="s">
        <v>476</v>
      </c>
      <c r="L191" s="92" t="str">
        <f t="shared" si="51"/>
        <v>VAL</v>
      </c>
      <c r="M191" s="82" t="str">
        <f t="shared" si="64"/>
        <v>VALIDÉ</v>
      </c>
      <c r="N191" s="292" t="s">
        <v>476</v>
      </c>
      <c r="O191" s="296" t="s">
        <v>476</v>
      </c>
      <c r="P191" s="93">
        <f t="shared" si="52"/>
        <v>0</v>
      </c>
      <c r="Q191" s="92" t="str">
        <f t="shared" si="53"/>
        <v>VAL</v>
      </c>
      <c r="R191" s="292" t="s">
        <v>476</v>
      </c>
      <c r="S191" s="92" t="str">
        <f t="shared" si="54"/>
        <v>VAL</v>
      </c>
      <c r="T191" s="82" t="str">
        <f t="shared" si="55"/>
        <v>VALIDÉ</v>
      </c>
      <c r="U191" s="292" t="s">
        <v>476</v>
      </c>
      <c r="V191" s="92" t="str">
        <f t="shared" si="56"/>
        <v>VAL</v>
      </c>
      <c r="W191" s="292" t="s">
        <v>476</v>
      </c>
      <c r="X191" s="92" t="str">
        <f t="shared" si="57"/>
        <v>VAL</v>
      </c>
      <c r="Y191" s="292" t="s">
        <v>476</v>
      </c>
      <c r="Z191" s="92" t="str">
        <f t="shared" si="58"/>
        <v>VAL</v>
      </c>
      <c r="AA191" s="82" t="str">
        <f t="shared" si="65"/>
        <v>VALIDÉ</v>
      </c>
      <c r="AB191" s="292" t="s">
        <v>476</v>
      </c>
      <c r="AC191" s="92" t="str">
        <f t="shared" si="59"/>
        <v>VAL</v>
      </c>
      <c r="AD191" s="83" t="str">
        <f t="shared" si="60"/>
        <v>VALIDÉ</v>
      </c>
      <c r="AE191" s="294">
        <v>10</v>
      </c>
      <c r="AF191" s="84">
        <v>10</v>
      </c>
      <c r="AG191" s="87">
        <f t="shared" si="61"/>
        <v>433</v>
      </c>
      <c r="AH191" s="75">
        <f>IFERROR(VLOOKUP(B191,'Notes écrit'!$A$3:$C$734,3,FALSE),"ABI")</f>
        <v>7.556</v>
      </c>
      <c r="AI191" s="84">
        <v>7.556</v>
      </c>
      <c r="AJ191" s="88">
        <f t="shared" si="62"/>
        <v>384</v>
      </c>
      <c r="AK191" s="136">
        <f t="shared" si="68"/>
        <v>8.7780000000000005</v>
      </c>
    </row>
    <row r="192" spans="1:37" s="96" customFormat="1" ht="16.5" customHeight="1" thickBot="1" x14ac:dyDescent="0.3">
      <c r="A192" s="110" t="s">
        <v>53</v>
      </c>
      <c r="B192" s="287">
        <v>22013296</v>
      </c>
      <c r="C192" s="266" t="s">
        <v>302</v>
      </c>
      <c r="D192" s="269" t="s">
        <v>30</v>
      </c>
      <c r="E192" s="292" t="s">
        <v>476</v>
      </c>
      <c r="F192" s="91" t="str">
        <f t="shared" si="47"/>
        <v>VAL</v>
      </c>
      <c r="G192" s="92" t="str">
        <f t="shared" si="48"/>
        <v>VAL</v>
      </c>
      <c r="H192" s="82" t="str">
        <f t="shared" si="49"/>
        <v>VALIDÉ</v>
      </c>
      <c r="I192" s="292" t="s">
        <v>476</v>
      </c>
      <c r="J192" s="92" t="str">
        <f t="shared" si="50"/>
        <v>VAL</v>
      </c>
      <c r="K192" s="292" t="s">
        <v>476</v>
      </c>
      <c r="L192" s="92" t="str">
        <f t="shared" si="51"/>
        <v>VAL</v>
      </c>
      <c r="M192" s="82" t="str">
        <f t="shared" si="64"/>
        <v>VALIDÉ</v>
      </c>
      <c r="N192" s="292" t="s">
        <v>476</v>
      </c>
      <c r="O192" s="296" t="s">
        <v>476</v>
      </c>
      <c r="P192" s="93">
        <f t="shared" si="52"/>
        <v>0</v>
      </c>
      <c r="Q192" s="92" t="str">
        <f t="shared" si="53"/>
        <v>VAL</v>
      </c>
      <c r="R192" s="292" t="s">
        <v>476</v>
      </c>
      <c r="S192" s="92" t="str">
        <f t="shared" si="54"/>
        <v>VAL</v>
      </c>
      <c r="T192" s="82" t="str">
        <f t="shared" si="55"/>
        <v>VALIDÉ</v>
      </c>
      <c r="U192" s="292" t="s">
        <v>476</v>
      </c>
      <c r="V192" s="92" t="str">
        <f t="shared" si="56"/>
        <v>VAL</v>
      </c>
      <c r="W192" s="292" t="s">
        <v>476</v>
      </c>
      <c r="X192" s="92" t="str">
        <f t="shared" si="57"/>
        <v>VAL</v>
      </c>
      <c r="Y192" s="292" t="s">
        <v>476</v>
      </c>
      <c r="Z192" s="92" t="str">
        <f t="shared" si="58"/>
        <v>VAL</v>
      </c>
      <c r="AA192" s="82" t="str">
        <f t="shared" si="65"/>
        <v>VALIDÉ</v>
      </c>
      <c r="AB192" s="292" t="s">
        <v>476</v>
      </c>
      <c r="AC192" s="92" t="str">
        <f t="shared" si="59"/>
        <v>VAL</v>
      </c>
      <c r="AD192" s="83" t="str">
        <f t="shared" si="60"/>
        <v>VALIDÉ</v>
      </c>
      <c r="AE192" s="294">
        <v>10.333</v>
      </c>
      <c r="AF192" s="84">
        <v>10.333</v>
      </c>
      <c r="AG192" s="87">
        <f t="shared" si="61"/>
        <v>403</v>
      </c>
      <c r="AH192" s="75">
        <v>8.8889999999999993</v>
      </c>
      <c r="AI192" s="84">
        <v>8.8889999999999993</v>
      </c>
      <c r="AJ192" s="88">
        <f t="shared" si="62"/>
        <v>231</v>
      </c>
      <c r="AK192" s="136">
        <f t="shared" si="68"/>
        <v>9.6110000000000007</v>
      </c>
    </row>
    <row r="193" spans="1:37" s="96" customFormat="1" ht="16.5" customHeight="1" thickBot="1" x14ac:dyDescent="0.3">
      <c r="A193" s="110" t="s">
        <v>216</v>
      </c>
      <c r="B193" s="287">
        <v>22013568</v>
      </c>
      <c r="C193" s="266" t="s">
        <v>457</v>
      </c>
      <c r="D193" s="269" t="s">
        <v>458</v>
      </c>
      <c r="E193" s="292">
        <f>VLOOKUP(B193,[2]END!$B$3:$G$734,6,FALSE)</f>
        <v>20</v>
      </c>
      <c r="F193" s="91">
        <f t="shared" si="47"/>
        <v>19.5</v>
      </c>
      <c r="G193" s="92">
        <f t="shared" si="48"/>
        <v>17</v>
      </c>
      <c r="H193" s="82">
        <f t="shared" si="49"/>
        <v>17</v>
      </c>
      <c r="I193" s="292">
        <f>VLOOKUP(B193,[2]VIT!$B$3:$F$734,5,FALSE)</f>
        <v>3.16</v>
      </c>
      <c r="J193" s="92">
        <f t="shared" si="50"/>
        <v>18</v>
      </c>
      <c r="K193" s="292">
        <f>VLOOKUP(B193,[2]VIT!$B$3:$G$734,6,FALSE)</f>
        <v>6.61</v>
      </c>
      <c r="L193" s="92">
        <f t="shared" si="51"/>
        <v>13</v>
      </c>
      <c r="M193" s="82">
        <f t="shared" si="64"/>
        <v>15.5</v>
      </c>
      <c r="N193" s="258">
        <f>VLOOKUP(B193,[2]DVC!$B$3:$G$734,6,FALSE)</f>
        <v>55</v>
      </c>
      <c r="O193" s="297">
        <f>VLOOKUP(B193,'[2]Taille-Poids'!$B$3:$G$734,6,FALSE)</f>
        <v>53</v>
      </c>
      <c r="P193" s="93">
        <f t="shared" si="52"/>
        <v>1.0377358490566038</v>
      </c>
      <c r="Q193" s="92">
        <f t="shared" si="53"/>
        <v>5.5</v>
      </c>
      <c r="R193" s="258">
        <f>VLOOKUP(B193,[2]DV!$B$3:$H$735,7,FALSE)</f>
        <v>40.799999999999997</v>
      </c>
      <c r="S193" s="92">
        <f t="shared" si="54"/>
        <v>3</v>
      </c>
      <c r="T193" s="82">
        <f t="shared" si="55"/>
        <v>8.5</v>
      </c>
      <c r="U193" s="259">
        <f>VLOOKUP(B193,[2]COORD!$B$3:$I$734,8,FALSE)</f>
        <v>22.75</v>
      </c>
      <c r="V193" s="92">
        <f t="shared" si="56"/>
        <v>6.5</v>
      </c>
      <c r="W193" s="292">
        <f>VLOOKUP(B193,[2]SOUP!$B$3:$F$734,5,FALSE)</f>
        <v>-17</v>
      </c>
      <c r="X193" s="92">
        <f t="shared" si="57"/>
        <v>0</v>
      </c>
      <c r="Y193" s="292">
        <f>VLOOKUP(B193,[2]EQU!$B$3:$F$734,5,FALSE)</f>
        <v>7</v>
      </c>
      <c r="Z193" s="92">
        <f t="shared" si="58"/>
        <v>1.5</v>
      </c>
      <c r="AA193" s="82">
        <f t="shared" si="65"/>
        <v>8</v>
      </c>
      <c r="AB193" s="260">
        <f>VLOOKUP(B193,[2]Natation!$A$2:$E$610,5,FALSE)</f>
        <v>48.94</v>
      </c>
      <c r="AC193" s="92">
        <f t="shared" si="59"/>
        <v>6</v>
      </c>
      <c r="AD193" s="83">
        <f t="shared" si="60"/>
        <v>6</v>
      </c>
      <c r="AE193" s="294">
        <f t="shared" ref="AE193:AE198" si="69">IF(AND(H193="DSP",M193="DSP",T193="DSP",AA193="DSP",AD193="DSP"),"DSP",IF(AND(H193="DSP",M193="DSP",T193="DSP",AA193="DSP"),AD193,IF(AND(H193="DSP",M193="DSP",T193="DSP",AD193="DSP"),AA193,IF(AND(H193="DSP",M193="DSP",AA193="DSP",AD193="DSP"),T193,IF(AND(H193="DSP",T193="DSP",AA193="DSP",AD193="DSP"),M193,IF(AND(M193="DSP",T193="DSP",AA193="DSP",AD193="DSP"),H193,IF(AND(T193="DSP",AA193="DSP",AD193="DSP"),(H193+M193)/2,IF(AND(M193="DSP",AA193="DSP",AD193="DSP"),(H193+T193)/2,IF(AND(H193="DSP",AA193="DSP",AD193="DSP"),(M193+T193)/2,IF(AND(M193="DSP",T193="DSP",AD193="DSP"),(H193+AA193)/2,IF(AND(H193="DSP",T193="DSP",AD193="DSP"),(M193+AA193)/2,IF(AND(H193="DSP",M193="DSP",AD193="DSP"),(T193+AA193)/2,IF(AND(M193="DSP",T193="DSP",AA193="DSP"),(H193+AD193)/2,IF(AND(H193="DSP",T193="DSP",AA193="DSP"),(M193+AD193)/2,IF(AND(H193="DSP",M193="DSP",AA193="DSP"),(T193+AD193)/2,IF(AND(H193="DSP",M193="DSP",T193="DSP"),(AA193+AD193)/2,IF(AND(H193="DSP",M193="DSP"),(T193+AA193+AD193)/3,IF(AND(H193="DSP",T193="DSP"),(M193+AA193+AD193)/3,IF(AND(M193="DSP",T193="DSP"),(H193+AA193+AD193)/3,IF(AND(H193="DSP",AA193="DSP"),(M193+T193+AD193)/3,IF(AND(M193="DSP",AA193="DSP"),(H193+T193+AD193)/3,IF(AND(T193="DSP",AA193="DSP"),(H193+M193+AD193)/3,IF(AND(H193="DSP",AD193="DSP"),(M193+T193+AA193)/3,IF(AND(M193="DSP",AD193="DSP"),(H193+T193+AA193)/3,IF(AND(T193="DSP",AD193="DSP"),(H193+M193+AA193)/3,IF(AND(AA193="DSP",AD193="DSP"),(H193+M193+T193)/3,IF(H193="DSP",(M193+T193+AA193+AD193)/4,IF(M193="DSP",(H193+T193+AA193+AD193)/4,IF(T193="DSP",(H193+M193+AA193+AD193)/4,IF(AA193="DSP",(H193+M193+T193+AD193)/4,IF(AD193="DSP",(H193+M193+T193+AA193)/4,SUM(H193+M193+T193+AA193+AD193)/5)))))))))))))))))))))))))))))))</f>
        <v>11</v>
      </c>
      <c r="AF193" s="84">
        <v>11</v>
      </c>
      <c r="AG193" s="87">
        <f t="shared" si="61"/>
        <v>318</v>
      </c>
      <c r="AH193" s="75">
        <f>IFERROR(VLOOKUP(B193,'Notes écrit'!$A$3:$C$734,3,FALSE),"ABI")</f>
        <v>8.4440000000000008</v>
      </c>
      <c r="AI193" s="84">
        <v>8.4440000000000008</v>
      </c>
      <c r="AJ193" s="88">
        <f t="shared" si="62"/>
        <v>274</v>
      </c>
      <c r="AK193" s="136">
        <f t="shared" si="68"/>
        <v>9.7220000000000013</v>
      </c>
    </row>
    <row r="194" spans="1:37" s="96" customFormat="1" ht="16.5" customHeight="1" thickBot="1" x14ac:dyDescent="0.3">
      <c r="A194" s="110" t="s">
        <v>53</v>
      </c>
      <c r="B194" s="287">
        <v>22013616</v>
      </c>
      <c r="C194" s="266" t="s">
        <v>376</v>
      </c>
      <c r="D194" s="269" t="s">
        <v>377</v>
      </c>
      <c r="E194" s="292">
        <f>VLOOKUP(B194,[2]END!$B$3:$G$734,6,FALSE)</f>
        <v>8</v>
      </c>
      <c r="F194" s="91">
        <f t="shared" si="47"/>
        <v>13.5</v>
      </c>
      <c r="G194" s="92">
        <f t="shared" si="48"/>
        <v>8</v>
      </c>
      <c r="H194" s="82">
        <f t="shared" si="49"/>
        <v>8</v>
      </c>
      <c r="I194" s="292">
        <f>VLOOKUP(B194,[2]VIT!$B$3:$F$734,5,FALSE)</f>
        <v>3.96</v>
      </c>
      <c r="J194" s="92">
        <f t="shared" si="50"/>
        <v>9</v>
      </c>
      <c r="K194" s="292">
        <f>VLOOKUP(B194,[2]VIT!$B$3:$G$734,6,FALSE)</f>
        <v>8.98</v>
      </c>
      <c r="L194" s="92">
        <f t="shared" si="51"/>
        <v>2</v>
      </c>
      <c r="M194" s="82">
        <f t="shared" si="64"/>
        <v>5.5</v>
      </c>
      <c r="N194" s="258">
        <f>VLOOKUP(B194,[2]DVC!$B$3:$G$734,6,FALSE)</f>
        <v>35</v>
      </c>
      <c r="O194" s="297">
        <f>VLOOKUP(B194,'[2]Taille-Poids'!$B$3:$G$734,6,FALSE)</f>
        <v>76</v>
      </c>
      <c r="P194" s="93">
        <f t="shared" si="52"/>
        <v>0.46052631578947367</v>
      </c>
      <c r="Q194" s="92">
        <f t="shared" si="53"/>
        <v>4.5</v>
      </c>
      <c r="R194" s="258">
        <f>VLOOKUP(B194,[2]DV!$B$3:$H$735,7,FALSE)</f>
        <v>18.7</v>
      </c>
      <c r="S194" s="92">
        <f t="shared" si="54"/>
        <v>2</v>
      </c>
      <c r="T194" s="82">
        <f t="shared" si="55"/>
        <v>6.5</v>
      </c>
      <c r="U194" s="259">
        <f>VLOOKUP(B194,[2]COORD!$B$3:$I$734,8,FALSE)</f>
        <v>30.54</v>
      </c>
      <c r="V194" s="92">
        <f t="shared" si="56"/>
        <v>3.5</v>
      </c>
      <c r="W194" s="292">
        <f>VLOOKUP(B194,[2]SOUP!$B$3:$F$734,5,FALSE)</f>
        <v>-20</v>
      </c>
      <c r="X194" s="92">
        <f t="shared" si="57"/>
        <v>0</v>
      </c>
      <c r="Y194" s="292">
        <f>VLOOKUP(B194,[2]EQU!$B$3:$F$734,5,FALSE)</f>
        <v>8</v>
      </c>
      <c r="Z194" s="92">
        <f t="shared" si="58"/>
        <v>1</v>
      </c>
      <c r="AA194" s="82">
        <f t="shared" si="65"/>
        <v>4.5</v>
      </c>
      <c r="AB194" s="260">
        <f>VLOOKUP(B194,[2]Natation!$A$2:$E$610,5,FALSE)</f>
        <v>53.28</v>
      </c>
      <c r="AC194" s="92">
        <f t="shared" si="59"/>
        <v>7</v>
      </c>
      <c r="AD194" s="83">
        <f t="shared" si="60"/>
        <v>7</v>
      </c>
      <c r="AE194" s="294">
        <f t="shared" si="69"/>
        <v>6.3</v>
      </c>
      <c r="AF194" s="84">
        <v>6.3</v>
      </c>
      <c r="AG194" s="87">
        <f t="shared" si="61"/>
        <v>603</v>
      </c>
      <c r="AH194" s="75">
        <f>IFERROR(VLOOKUP(B194,'Notes écrit'!$A$3:$C$734,3,FALSE),"ABI")</f>
        <v>8.4440000000000008</v>
      </c>
      <c r="AI194" s="84">
        <v>8.4440000000000008</v>
      </c>
      <c r="AJ194" s="88">
        <f t="shared" si="62"/>
        <v>274</v>
      </c>
      <c r="AK194" s="136">
        <f t="shared" si="68"/>
        <v>7.3719999999999999</v>
      </c>
    </row>
    <row r="195" spans="1:37" s="96" customFormat="1" ht="16.5" customHeight="1" thickBot="1" x14ac:dyDescent="0.3">
      <c r="A195" s="110" t="s">
        <v>216</v>
      </c>
      <c r="B195" s="287">
        <v>22013642</v>
      </c>
      <c r="C195" s="266" t="s">
        <v>1165</v>
      </c>
      <c r="D195" s="269" t="s">
        <v>197</v>
      </c>
      <c r="E195" s="292">
        <f>VLOOKUP(B195,[2]END!$B$3:$G$734,6,FALSE)</f>
        <v>19</v>
      </c>
      <c r="F195" s="91">
        <f t="shared" ref="F195:F258" si="70">IF(E195="ABJ", "ABJ",IF(E195="ABI","ABI",IF(E195="DSP","DSP",IF(E195="VAL","VAL",(VLOOKUP(E195,tpstest,2))))))</f>
        <v>19</v>
      </c>
      <c r="G195" s="92">
        <f t="shared" ref="G195:G258" si="71">IF(F195="ABJ","ABJ",IF(F195="ABI",0,IF(F195="DSP","DSP",IF(F195="VAL","VAL",(IF(A195="F",VLOOKUP(F195,endurfille,2),VLOOKUP(F195,endurgarçon,2)))))))</f>
        <v>16</v>
      </c>
      <c r="H195" s="82">
        <f t="shared" ref="H195:H258" si="72">IF(G195="VAL","VALIDÉ",G195)</f>
        <v>16</v>
      </c>
      <c r="I195" s="292">
        <f>VLOOKUP(B195,[2]VIT!$B$3:$F$734,5,FALSE)</f>
        <v>3.3</v>
      </c>
      <c r="J195" s="92">
        <f t="shared" ref="J195:J258" si="73">IF(I195="ABJ","ABJ",IF(I195="ABI",0,IF(I195="DSP","DSP",IF(I195="VAL","VAL",(IF(A195="F",VLOOKUP(I195,VIT20MF,2),VLOOKUP(I195,Vit20MG,2)))))))</f>
        <v>15</v>
      </c>
      <c r="K195" s="292">
        <f>VLOOKUP(B195,[2]VIT!$B$3:$G$734,6,FALSE)</f>
        <v>6.66</v>
      </c>
      <c r="L195" s="92">
        <f t="shared" ref="L195:L258" si="74">IF(K195="ABJ","ABJ",IF(K195="ABI",0,IF(K195="DSP","DSP",IF(K195="VAL","VAL",(IF(A195="F",VLOOKUP(K195,vit50mf,2),VLOOKUP(K195,vit50mg,2)))))))</f>
        <v>12</v>
      </c>
      <c r="M195" s="82">
        <f t="shared" si="64"/>
        <v>13.5</v>
      </c>
      <c r="N195" s="258">
        <f>VLOOKUP(B195,[2]DVC!$B$3:$G$734,6,FALSE)</f>
        <v>77</v>
      </c>
      <c r="O195" s="297">
        <f>VLOOKUP(B195,'[2]Taille-Poids'!$B$3:$G$734,6,FALSE)</f>
        <v>73</v>
      </c>
      <c r="P195" s="93">
        <f t="shared" ref="P195:P258" si="75">IF(O195="ABI", "POIDS",IF(N195="COVID","COVID",IF(OR(N195="DSP",N195="ABI",N195="VAL",N195=0),0,N195/O195)))</f>
        <v>1.0547945205479452</v>
      </c>
      <c r="Q195" s="92">
        <f t="shared" ref="Q195:Q258" si="76">IF(N195="ABJ","ABJ",IF(N195="DSP","DSP",IF(N195="ABI",0,IF(P195="POIDS",0,IF(N195="VAL","VAL",IF(A195="F",VLOOKUP(P195,forcefille,2),VLOOKUP(P195,forcegarçon,2)))))))</f>
        <v>5.5</v>
      </c>
      <c r="R195" s="258">
        <f>VLOOKUP(B195,[2]DV!$B$3:$H$735,7,FALSE)</f>
        <v>46.7</v>
      </c>
      <c r="S195" s="92">
        <f t="shared" ref="S195:S258" si="77">IF(R195="ABJ","ABJ",IF(R195="ABI",0,IF(R195="DSP","DSP",IF(R195="VAL","VAL",IF(A195="F",VLOOKUP(R195,détfille,2),VLOOKUP(R195,détgarçon,2))))))</f>
        <v>4.5</v>
      </c>
      <c r="T195" s="82">
        <f t="shared" ref="T195:T258" si="78">IF(OR(Q195="ABJ",S195="ABJ"),"ABJ",IF(OR(Q195="VAL",S195="VAL"),"VALIDÉ",IF(AND(Q195="DSP",S195="DSP"),"DSP",IF(Q195="DSP",S195*2,IF(S195="DSP",Q195*2,(Q195+S195))))))</f>
        <v>10</v>
      </c>
      <c r="U195" s="259">
        <f>VLOOKUP(B195,[2]COORD!$B$3:$I$734,8,FALSE)</f>
        <v>30.1</v>
      </c>
      <c r="V195" s="92">
        <f t="shared" ref="V195:V258" si="79">IF(U195="ABJ","ABJ",IF(U195="ABI",0,IF(U195="DSP","DSP",IF(U195="VAL","VAL",IF(A195="F",VLOOKUP(U195,coorfille,2),VLOOKUP(U195,coorgarçon,2))))))</f>
        <v>2.75</v>
      </c>
      <c r="W195" s="292">
        <f>VLOOKUP(B195,[2]SOUP!$B$3:$F$734,5,FALSE)</f>
        <v>-13</v>
      </c>
      <c r="X195" s="92">
        <f t="shared" ref="X195:X258" si="80">IF(W195="ABJ","ABJ",IF(W195="ABI",0,IF(W195="DSP","DSP",IF(W195="VAL","VAL",IF(A195="F",VLOOKUP(W195,SouplesseFille,2),VLOOKUP(W195,SouplesseGarçon,2))))))</f>
        <v>0.5</v>
      </c>
      <c r="Y195" s="292">
        <f>VLOOKUP(B195,[2]EQU!$B$3:$F$734,5,FALSE)</f>
        <v>10</v>
      </c>
      <c r="Z195" s="92">
        <f t="shared" ref="Z195:Z258" si="81">IF(Y195="ABJ","ABJ",IF(Y195="ABI",0,IF(Y195="DSP","DSP",IF(Y195="VAL","VAL",IF(A195="F",VLOOKUP(Y195,eqfille,2),VLOOKUP(Y195,eqgarçon,2))))))</f>
        <v>0</v>
      </c>
      <c r="AA195" s="82">
        <f t="shared" si="65"/>
        <v>3.25</v>
      </c>
      <c r="AB195" s="260">
        <f>VLOOKUP(B195,[2]Natation!$A$2:$E$610,5,FALSE)</f>
        <v>36.159999999999997</v>
      </c>
      <c r="AC195" s="92">
        <f t="shared" ref="AC195:AC258" si="82">IF(AB195="ABJ","ABJ",IF(AB195="ABI",0,IF(AB195="DNF",0,IF(AB195="DSP","DSP",IF(AB195="VAL","VAL",(IF(A195="F",VLOOKUP(AB195,nagefille,2),VLOOKUP(AB195,nagegarçon,2))))))))</f>
        <v>12</v>
      </c>
      <c r="AD195" s="83">
        <f t="shared" ref="AD195:AD220" si="83">IF(AC195="VAL","VALIDÉ",AC195)</f>
        <v>12</v>
      </c>
      <c r="AE195" s="294">
        <f t="shared" si="69"/>
        <v>10.95</v>
      </c>
      <c r="AF195" s="84">
        <v>10.95</v>
      </c>
      <c r="AG195" s="87">
        <f t="shared" ref="AG195:AG258" si="84">IFERROR(RANK(AF195,$AF$3:$AF$734,0),611)</f>
        <v>329</v>
      </c>
      <c r="AH195" s="75">
        <f>IFERROR(VLOOKUP(B195,'Notes écrit'!$A$3:$C$734,3,FALSE),"ABI")</f>
        <v>11.111000000000001</v>
      </c>
      <c r="AI195" s="84">
        <v>11.111000000000001</v>
      </c>
      <c r="AJ195" s="88">
        <f t="shared" ref="AJ195:AJ258" si="85">IFERROR(RANK(AI195,$AI$3:$AI$734,0),599)</f>
        <v>62</v>
      </c>
      <c r="AK195" s="136">
        <f t="shared" si="68"/>
        <v>11.0305</v>
      </c>
    </row>
    <row r="196" spans="1:37" s="96" customFormat="1" ht="16.5" customHeight="1" thickBot="1" x14ac:dyDescent="0.3">
      <c r="A196" s="110" t="s">
        <v>216</v>
      </c>
      <c r="B196" s="287">
        <v>22013728</v>
      </c>
      <c r="C196" s="286" t="s">
        <v>368</v>
      </c>
      <c r="D196" s="302" t="s">
        <v>131</v>
      </c>
      <c r="E196" s="292">
        <f>VLOOKUP(B196,[2]END!$B$3:$G$734,6,FALSE)</f>
        <v>8</v>
      </c>
      <c r="F196" s="91">
        <f t="shared" si="70"/>
        <v>13.5</v>
      </c>
      <c r="G196" s="92">
        <f t="shared" si="71"/>
        <v>5</v>
      </c>
      <c r="H196" s="82">
        <f t="shared" si="72"/>
        <v>5</v>
      </c>
      <c r="I196" s="292">
        <f>VLOOKUP(B196,[2]VIT!$B$3:$F$734,5,FALSE)</f>
        <v>3.49</v>
      </c>
      <c r="J196" s="92">
        <f t="shared" si="73"/>
        <v>12</v>
      </c>
      <c r="K196" s="292">
        <f>VLOOKUP(B196,[2]VIT!$B$3:$G$734,6,FALSE)</f>
        <v>7.84</v>
      </c>
      <c r="L196" s="92">
        <f t="shared" si="74"/>
        <v>4</v>
      </c>
      <c r="M196" s="82">
        <f t="shared" si="64"/>
        <v>8</v>
      </c>
      <c r="N196" s="258">
        <f>VLOOKUP(B196,[2]DVC!$B$3:$G$734,6,FALSE)</f>
        <v>85</v>
      </c>
      <c r="O196" s="297">
        <f>VLOOKUP(B196,'[2]Taille-Poids'!$B$3:$G$734,6,FALSE)</f>
        <v>130</v>
      </c>
      <c r="P196" s="93">
        <f t="shared" si="75"/>
        <v>0.65384615384615385</v>
      </c>
      <c r="Q196" s="92">
        <f t="shared" si="76"/>
        <v>3.5</v>
      </c>
      <c r="R196" s="258">
        <f>VLOOKUP(B196,[2]DV!$B$3:$H$735,7,FALSE)</f>
        <v>30</v>
      </c>
      <c r="S196" s="92">
        <f t="shared" si="77"/>
        <v>0.5</v>
      </c>
      <c r="T196" s="82">
        <f t="shared" si="78"/>
        <v>4</v>
      </c>
      <c r="U196" s="259">
        <f>VLOOKUP(B196,[2]COORD!$B$3:$I$734,8,FALSE)</f>
        <v>27.15</v>
      </c>
      <c r="V196" s="92">
        <f t="shared" si="79"/>
        <v>4.25</v>
      </c>
      <c r="W196" s="292">
        <f>VLOOKUP(B196,[2]SOUP!$B$3:$F$734,5,FALSE)</f>
        <v>-14</v>
      </c>
      <c r="X196" s="92">
        <f t="shared" si="80"/>
        <v>0.25</v>
      </c>
      <c r="Y196" s="292">
        <f>VLOOKUP(B196,[2]EQU!$B$3:$F$734,5,FALSE)</f>
        <v>10</v>
      </c>
      <c r="Z196" s="92">
        <f t="shared" si="81"/>
        <v>0</v>
      </c>
      <c r="AA196" s="82">
        <f t="shared" si="65"/>
        <v>4.5</v>
      </c>
      <c r="AB196" s="260">
        <f>VLOOKUP(B196,[2]Natation!$A$2:$E$610,5,FALSE)</f>
        <v>40.56</v>
      </c>
      <c r="AC196" s="92">
        <f t="shared" si="82"/>
        <v>10</v>
      </c>
      <c r="AD196" s="83">
        <f t="shared" si="83"/>
        <v>10</v>
      </c>
      <c r="AE196" s="294">
        <f t="shared" si="69"/>
        <v>6.3</v>
      </c>
      <c r="AF196" s="84">
        <v>6.3</v>
      </c>
      <c r="AG196" s="87">
        <f t="shared" si="84"/>
        <v>603</v>
      </c>
      <c r="AH196" s="346">
        <f>IFERROR(VLOOKUP(B196,'Notes écrit'!$A$3:$C$734,3,FALSE),"ABI")</f>
        <v>6.6669999999999998</v>
      </c>
      <c r="AI196" s="84">
        <v>6.6669999999999998</v>
      </c>
      <c r="AJ196" s="88">
        <f t="shared" si="85"/>
        <v>483</v>
      </c>
      <c r="AK196" s="136">
        <f t="shared" si="68"/>
        <v>6.4834999999999994</v>
      </c>
    </row>
    <row r="197" spans="1:37" s="96" customFormat="1" ht="17.25" customHeight="1" thickBot="1" x14ac:dyDescent="0.3">
      <c r="A197" s="110" t="s">
        <v>216</v>
      </c>
      <c r="B197" s="287">
        <v>22013767</v>
      </c>
      <c r="C197" s="266" t="s">
        <v>1117</v>
      </c>
      <c r="D197" s="269" t="s">
        <v>1052</v>
      </c>
      <c r="E197" s="292">
        <f>VLOOKUP(B197,[2]END!$B$3:$G$734,6,FALSE)</f>
        <v>10</v>
      </c>
      <c r="F197" s="91">
        <f t="shared" si="70"/>
        <v>14.5</v>
      </c>
      <c r="G197" s="92">
        <f t="shared" si="71"/>
        <v>7</v>
      </c>
      <c r="H197" s="82">
        <f t="shared" si="72"/>
        <v>7</v>
      </c>
      <c r="I197" s="292">
        <f>VLOOKUP(B197,[2]VIT!$B$3:$F$734,5,FALSE)</f>
        <v>3.39</v>
      </c>
      <c r="J197" s="92">
        <f t="shared" si="73"/>
        <v>14</v>
      </c>
      <c r="K197" s="292">
        <f>VLOOKUP(B197,[2]VIT!$B$3:$G$734,6,FALSE)</f>
        <v>7.33</v>
      </c>
      <c r="L197" s="92">
        <f t="shared" si="74"/>
        <v>7</v>
      </c>
      <c r="M197" s="82">
        <f t="shared" si="64"/>
        <v>10.5</v>
      </c>
      <c r="N197" s="258">
        <f>VLOOKUP(B197,[2]DVC!$B$3:$G$734,6,FALSE)</f>
        <v>65</v>
      </c>
      <c r="O197" s="297">
        <f>VLOOKUP(B197,'[2]Taille-Poids'!$B$3:$G$734,6,FALSE)</f>
        <v>72</v>
      </c>
      <c r="P197" s="93">
        <f t="shared" si="75"/>
        <v>0.90277777777777779</v>
      </c>
      <c r="Q197" s="92">
        <f t="shared" si="76"/>
        <v>5</v>
      </c>
      <c r="R197" s="258">
        <f>VLOOKUP(B197,[2]DV!$B$3:$H$735,7,FALSE)</f>
        <v>33.700000000000003</v>
      </c>
      <c r="S197" s="92">
        <f t="shared" si="77"/>
        <v>1.5</v>
      </c>
      <c r="T197" s="82">
        <f t="shared" si="78"/>
        <v>6.5</v>
      </c>
      <c r="U197" s="259">
        <f>VLOOKUP(B197,[2]COORD!$B$3:$I$734,8,FALSE)</f>
        <v>27.1</v>
      </c>
      <c r="V197" s="92">
        <f t="shared" si="79"/>
        <v>4.25</v>
      </c>
      <c r="W197" s="292">
        <f>VLOOKUP(B197,[2]SOUP!$B$3:$F$734,5,FALSE)</f>
        <v>-5</v>
      </c>
      <c r="X197" s="92">
        <f t="shared" si="80"/>
        <v>1.5</v>
      </c>
      <c r="Y197" s="292">
        <f>VLOOKUP(B197,[2]EQU!$B$3:$F$734,5,FALSE)</f>
        <v>10</v>
      </c>
      <c r="Z197" s="92">
        <f t="shared" si="81"/>
        <v>0</v>
      </c>
      <c r="AA197" s="82">
        <f t="shared" si="65"/>
        <v>5.75</v>
      </c>
      <c r="AB197" s="260">
        <f>VLOOKUP(B197,[2]Natation!$A$2:$E$610,5,FALSE)</f>
        <v>41.93</v>
      </c>
      <c r="AC197" s="92">
        <f t="shared" si="82"/>
        <v>9</v>
      </c>
      <c r="AD197" s="83">
        <f t="shared" si="83"/>
        <v>9</v>
      </c>
      <c r="AE197" s="294">
        <f t="shared" si="69"/>
        <v>7.75</v>
      </c>
      <c r="AF197" s="84">
        <v>7.75</v>
      </c>
      <c r="AG197" s="87">
        <f t="shared" si="84"/>
        <v>565</v>
      </c>
      <c r="AH197" s="75">
        <f>IFERROR(VLOOKUP(B197,'Notes écrit'!$A$3:$C$734,3,FALSE),"ABI")</f>
        <v>6.6669999999999998</v>
      </c>
      <c r="AI197" s="84">
        <v>6.6669999999999998</v>
      </c>
      <c r="AJ197" s="88">
        <f t="shared" si="85"/>
        <v>483</v>
      </c>
      <c r="AK197" s="136">
        <f t="shared" si="68"/>
        <v>7.2084999999999999</v>
      </c>
    </row>
    <row r="198" spans="1:37" s="96" customFormat="1" ht="16.5" customHeight="1" thickBot="1" x14ac:dyDescent="0.3">
      <c r="A198" s="110" t="s">
        <v>216</v>
      </c>
      <c r="B198" s="267">
        <v>22013896</v>
      </c>
      <c r="C198" s="266" t="s">
        <v>283</v>
      </c>
      <c r="D198" s="266" t="s">
        <v>284</v>
      </c>
      <c r="E198" s="292">
        <f>VLOOKUP(B198,[2]END!$B$3:$G$734,6,FALSE)</f>
        <v>18</v>
      </c>
      <c r="F198" s="91">
        <f t="shared" si="70"/>
        <v>18.5</v>
      </c>
      <c r="G198" s="92">
        <f t="shared" si="71"/>
        <v>15</v>
      </c>
      <c r="H198" s="82">
        <f t="shared" si="72"/>
        <v>15</v>
      </c>
      <c r="I198" s="292">
        <f>VLOOKUP(B198,[2]VIT!$B$3:$F$734,5,FALSE)</f>
        <v>2.83</v>
      </c>
      <c r="J198" s="92">
        <f t="shared" si="73"/>
        <v>20</v>
      </c>
      <c r="K198" s="292">
        <f>VLOOKUP(B198,[2]VIT!$B$3:$G$734,6,FALSE)</f>
        <v>6.1</v>
      </c>
      <c r="L198" s="92">
        <f t="shared" si="74"/>
        <v>16</v>
      </c>
      <c r="M198" s="82">
        <f t="shared" si="64"/>
        <v>18</v>
      </c>
      <c r="N198" s="258">
        <f>VLOOKUP(B198,[2]DVC!$B$3:$G$734,6,FALSE)</f>
        <v>93</v>
      </c>
      <c r="O198" s="297">
        <f>VLOOKUP(B198,'[2]Taille-Poids'!$B$3:$G$734,6,FALSE)</f>
        <v>71</v>
      </c>
      <c r="P198" s="93">
        <f t="shared" si="75"/>
        <v>1.3098591549295775</v>
      </c>
      <c r="Q198" s="92">
        <f t="shared" si="76"/>
        <v>7</v>
      </c>
      <c r="R198" s="258">
        <f>VLOOKUP(B198,[2]DV!$B$3:$H$735,7,FALSE)</f>
        <v>53.9</v>
      </c>
      <c r="S198" s="92">
        <f t="shared" si="77"/>
        <v>6.5</v>
      </c>
      <c r="T198" s="82">
        <f t="shared" si="78"/>
        <v>13.5</v>
      </c>
      <c r="U198" s="259">
        <f>VLOOKUP(B198,[2]COORD!$B$3:$I$734,8,FALSE)</f>
        <v>21.6</v>
      </c>
      <c r="V198" s="92">
        <f t="shared" si="79"/>
        <v>7</v>
      </c>
      <c r="W198" s="292">
        <f>VLOOKUP(B198,[2]SOUP!$B$3:$F$734,5,FALSE)</f>
        <v>5</v>
      </c>
      <c r="X198" s="92">
        <f t="shared" si="80"/>
        <v>3.5</v>
      </c>
      <c r="Y198" s="292">
        <f>VLOOKUP(B198,[2]EQU!$B$3:$F$734,5,FALSE)</f>
        <v>3</v>
      </c>
      <c r="Z198" s="92">
        <f t="shared" si="81"/>
        <v>3.5</v>
      </c>
      <c r="AA198" s="82">
        <f t="shared" si="65"/>
        <v>14</v>
      </c>
      <c r="AB198" s="260">
        <f>VLOOKUP(B198,[2]Natation!$A$2:$E$610,5,FALSE)</f>
        <v>36.97</v>
      </c>
      <c r="AC198" s="92">
        <f t="shared" si="82"/>
        <v>12</v>
      </c>
      <c r="AD198" s="83">
        <f t="shared" si="83"/>
        <v>12</v>
      </c>
      <c r="AE198" s="294">
        <f t="shared" si="69"/>
        <v>14.5</v>
      </c>
      <c r="AF198" s="84">
        <v>14.5</v>
      </c>
      <c r="AG198" s="87">
        <f t="shared" si="84"/>
        <v>9</v>
      </c>
      <c r="AH198" s="75">
        <f>IFERROR(VLOOKUP(B198,'Notes écrit'!$A$3:$C$734,3,FALSE),"ABI")</f>
        <v>12.888999999999999</v>
      </c>
      <c r="AI198" s="84">
        <v>12.888999999999999</v>
      </c>
      <c r="AJ198" s="88">
        <f t="shared" si="85"/>
        <v>15</v>
      </c>
      <c r="AK198" s="136">
        <f t="shared" si="68"/>
        <v>13.6945</v>
      </c>
    </row>
    <row r="199" spans="1:37" s="96" customFormat="1" ht="16.5" customHeight="1" thickBot="1" x14ac:dyDescent="0.3">
      <c r="A199" s="110" t="s">
        <v>216</v>
      </c>
      <c r="B199" s="267">
        <v>22014146</v>
      </c>
      <c r="C199" s="266" t="s">
        <v>315</v>
      </c>
      <c r="D199" s="266" t="s">
        <v>31</v>
      </c>
      <c r="E199" s="292" t="s">
        <v>476</v>
      </c>
      <c r="F199" s="91" t="str">
        <f t="shared" si="70"/>
        <v>VAL</v>
      </c>
      <c r="G199" s="92" t="str">
        <f t="shared" si="71"/>
        <v>VAL</v>
      </c>
      <c r="H199" s="82" t="str">
        <f t="shared" si="72"/>
        <v>VALIDÉ</v>
      </c>
      <c r="I199" s="292" t="s">
        <v>476</v>
      </c>
      <c r="J199" s="92" t="str">
        <f t="shared" si="73"/>
        <v>VAL</v>
      </c>
      <c r="K199" s="292" t="s">
        <v>476</v>
      </c>
      <c r="L199" s="92" t="str">
        <f t="shared" si="74"/>
        <v>VAL</v>
      </c>
      <c r="M199" s="82" t="str">
        <f t="shared" si="64"/>
        <v>VALIDÉ</v>
      </c>
      <c r="N199" s="292" t="s">
        <v>476</v>
      </c>
      <c r="O199" s="296" t="s">
        <v>476</v>
      </c>
      <c r="P199" s="93">
        <f t="shared" si="75"/>
        <v>0</v>
      </c>
      <c r="Q199" s="92" t="str">
        <f t="shared" si="76"/>
        <v>VAL</v>
      </c>
      <c r="R199" s="292" t="s">
        <v>476</v>
      </c>
      <c r="S199" s="92" t="str">
        <f t="shared" si="77"/>
        <v>VAL</v>
      </c>
      <c r="T199" s="82" t="str">
        <f t="shared" si="78"/>
        <v>VALIDÉ</v>
      </c>
      <c r="U199" s="292" t="s">
        <v>476</v>
      </c>
      <c r="V199" s="92" t="str">
        <f t="shared" si="79"/>
        <v>VAL</v>
      </c>
      <c r="W199" s="292" t="s">
        <v>476</v>
      </c>
      <c r="X199" s="92" t="str">
        <f t="shared" si="80"/>
        <v>VAL</v>
      </c>
      <c r="Y199" s="292" t="s">
        <v>476</v>
      </c>
      <c r="Z199" s="92" t="str">
        <f t="shared" si="81"/>
        <v>VAL</v>
      </c>
      <c r="AA199" s="82" t="str">
        <f t="shared" si="65"/>
        <v>VALIDÉ</v>
      </c>
      <c r="AB199" s="292" t="s">
        <v>476</v>
      </c>
      <c r="AC199" s="92" t="str">
        <f t="shared" si="82"/>
        <v>VAL</v>
      </c>
      <c r="AD199" s="83" t="str">
        <f t="shared" si="83"/>
        <v>VALIDÉ</v>
      </c>
      <c r="AE199" s="294">
        <v>12.25</v>
      </c>
      <c r="AF199" s="84">
        <v>12.25</v>
      </c>
      <c r="AG199" s="87">
        <f t="shared" si="84"/>
        <v>153</v>
      </c>
      <c r="AH199" s="75">
        <f>IFERROR(VLOOKUP(B199,'Notes écrit'!$A$3:$C$734,3,FALSE),"ABI")</f>
        <v>8.4440000000000008</v>
      </c>
      <c r="AI199" s="84">
        <v>8.4440000000000008</v>
      </c>
      <c r="AJ199" s="88">
        <f t="shared" si="85"/>
        <v>274</v>
      </c>
      <c r="AK199" s="136">
        <f t="shared" si="68"/>
        <v>10.347000000000001</v>
      </c>
    </row>
    <row r="200" spans="1:37" s="96" customFormat="1" ht="16.5" customHeight="1" thickBot="1" x14ac:dyDescent="0.3">
      <c r="A200" s="110" t="s">
        <v>216</v>
      </c>
      <c r="B200" s="267">
        <v>22014202</v>
      </c>
      <c r="C200" s="266" t="s">
        <v>402</v>
      </c>
      <c r="D200" s="266" t="s">
        <v>403</v>
      </c>
      <c r="E200" s="292" t="s">
        <v>476</v>
      </c>
      <c r="F200" s="91" t="str">
        <f t="shared" si="70"/>
        <v>VAL</v>
      </c>
      <c r="G200" s="92" t="str">
        <f t="shared" si="71"/>
        <v>VAL</v>
      </c>
      <c r="H200" s="82" t="str">
        <f t="shared" si="72"/>
        <v>VALIDÉ</v>
      </c>
      <c r="I200" s="292" t="s">
        <v>476</v>
      </c>
      <c r="J200" s="92" t="str">
        <f t="shared" si="73"/>
        <v>VAL</v>
      </c>
      <c r="K200" s="292" t="s">
        <v>476</v>
      </c>
      <c r="L200" s="92" t="str">
        <f t="shared" si="74"/>
        <v>VAL</v>
      </c>
      <c r="M200" s="82" t="str">
        <f t="shared" si="64"/>
        <v>VALIDÉ</v>
      </c>
      <c r="N200" s="292" t="s">
        <v>476</v>
      </c>
      <c r="O200" s="296" t="s">
        <v>476</v>
      </c>
      <c r="P200" s="93">
        <f t="shared" si="75"/>
        <v>0</v>
      </c>
      <c r="Q200" s="92" t="str">
        <f t="shared" si="76"/>
        <v>VAL</v>
      </c>
      <c r="R200" s="292" t="s">
        <v>476</v>
      </c>
      <c r="S200" s="92" t="str">
        <f t="shared" si="77"/>
        <v>VAL</v>
      </c>
      <c r="T200" s="82" t="str">
        <f t="shared" si="78"/>
        <v>VALIDÉ</v>
      </c>
      <c r="U200" s="292" t="s">
        <v>476</v>
      </c>
      <c r="V200" s="92" t="str">
        <f t="shared" si="79"/>
        <v>VAL</v>
      </c>
      <c r="W200" s="292" t="s">
        <v>476</v>
      </c>
      <c r="X200" s="92" t="str">
        <f t="shared" si="80"/>
        <v>VAL</v>
      </c>
      <c r="Y200" s="292" t="s">
        <v>476</v>
      </c>
      <c r="Z200" s="92" t="str">
        <f t="shared" si="81"/>
        <v>VAL</v>
      </c>
      <c r="AA200" s="82" t="str">
        <f t="shared" si="65"/>
        <v>VALIDÉ</v>
      </c>
      <c r="AB200" s="292" t="s">
        <v>476</v>
      </c>
      <c r="AC200" s="92" t="str">
        <f t="shared" si="82"/>
        <v>VAL</v>
      </c>
      <c r="AD200" s="83" t="str">
        <f t="shared" si="83"/>
        <v>VALIDÉ</v>
      </c>
      <c r="AE200" s="294">
        <v>11.95</v>
      </c>
      <c r="AF200" s="84">
        <v>11.95</v>
      </c>
      <c r="AG200" s="87">
        <f t="shared" si="84"/>
        <v>201</v>
      </c>
      <c r="AH200" s="75">
        <f>IFERROR(VLOOKUP(B200,'Notes écrit'!$A$3:$C$734,3,FALSE),"ABI")</f>
        <v>7.1109999999999998</v>
      </c>
      <c r="AI200" s="84">
        <v>7.1109999999999998</v>
      </c>
      <c r="AJ200" s="88">
        <f t="shared" si="85"/>
        <v>430</v>
      </c>
      <c r="AK200" s="136">
        <f t="shared" si="68"/>
        <v>9.5305</v>
      </c>
    </row>
    <row r="201" spans="1:37" s="96" customFormat="1" ht="16.5" customHeight="1" thickBot="1" x14ac:dyDescent="0.3">
      <c r="A201" s="110" t="s">
        <v>216</v>
      </c>
      <c r="B201" s="267">
        <v>22014343</v>
      </c>
      <c r="C201" s="266" t="s">
        <v>395</v>
      </c>
      <c r="D201" s="266" t="s">
        <v>100</v>
      </c>
      <c r="E201" s="292" t="s">
        <v>476</v>
      </c>
      <c r="F201" s="91" t="str">
        <f t="shared" si="70"/>
        <v>VAL</v>
      </c>
      <c r="G201" s="92" t="str">
        <f t="shared" si="71"/>
        <v>VAL</v>
      </c>
      <c r="H201" s="82" t="str">
        <f t="shared" si="72"/>
        <v>VALIDÉ</v>
      </c>
      <c r="I201" s="292" t="s">
        <v>476</v>
      </c>
      <c r="J201" s="92" t="str">
        <f t="shared" si="73"/>
        <v>VAL</v>
      </c>
      <c r="K201" s="292" t="s">
        <v>476</v>
      </c>
      <c r="L201" s="92" t="str">
        <f t="shared" si="74"/>
        <v>VAL</v>
      </c>
      <c r="M201" s="82" t="str">
        <f t="shared" si="64"/>
        <v>VALIDÉ</v>
      </c>
      <c r="N201" s="292" t="s">
        <v>476</v>
      </c>
      <c r="O201" s="296" t="s">
        <v>476</v>
      </c>
      <c r="P201" s="93">
        <f t="shared" si="75"/>
        <v>0</v>
      </c>
      <c r="Q201" s="92" t="str">
        <f t="shared" si="76"/>
        <v>VAL</v>
      </c>
      <c r="R201" s="292" t="s">
        <v>476</v>
      </c>
      <c r="S201" s="92" t="str">
        <f t="shared" si="77"/>
        <v>VAL</v>
      </c>
      <c r="T201" s="82" t="str">
        <f t="shared" si="78"/>
        <v>VALIDÉ</v>
      </c>
      <c r="U201" s="292" t="s">
        <v>476</v>
      </c>
      <c r="V201" s="92" t="str">
        <f t="shared" si="79"/>
        <v>VAL</v>
      </c>
      <c r="W201" s="292" t="s">
        <v>476</v>
      </c>
      <c r="X201" s="92" t="str">
        <f t="shared" si="80"/>
        <v>VAL</v>
      </c>
      <c r="Y201" s="292" t="s">
        <v>476</v>
      </c>
      <c r="Z201" s="92" t="str">
        <f t="shared" si="81"/>
        <v>VAL</v>
      </c>
      <c r="AA201" s="82" t="str">
        <f t="shared" si="65"/>
        <v>VALIDÉ</v>
      </c>
      <c r="AB201" s="292" t="s">
        <v>476</v>
      </c>
      <c r="AC201" s="92" t="str">
        <f t="shared" si="82"/>
        <v>VAL</v>
      </c>
      <c r="AD201" s="83" t="str">
        <f t="shared" si="83"/>
        <v>VALIDÉ</v>
      </c>
      <c r="AE201" s="294">
        <v>10.5</v>
      </c>
      <c r="AF201" s="84">
        <v>10.5</v>
      </c>
      <c r="AG201" s="87">
        <f t="shared" si="84"/>
        <v>378</v>
      </c>
      <c r="AH201" s="75">
        <f>IFERROR(VLOOKUP(B201,'Notes écrit'!$A$3:$C$734,3,FALSE),"ABI")</f>
        <v>11.111000000000001</v>
      </c>
      <c r="AI201" s="84">
        <v>11.111000000000001</v>
      </c>
      <c r="AJ201" s="88">
        <f t="shared" si="85"/>
        <v>62</v>
      </c>
      <c r="AK201" s="136">
        <f t="shared" si="68"/>
        <v>10.8055</v>
      </c>
    </row>
    <row r="202" spans="1:37" s="96" customFormat="1" ht="16.5" customHeight="1" thickBot="1" x14ac:dyDescent="0.3">
      <c r="A202" s="110" t="s">
        <v>53</v>
      </c>
      <c r="B202" s="267">
        <v>22014390</v>
      </c>
      <c r="C202" s="266" t="s">
        <v>1025</v>
      </c>
      <c r="D202" s="266" t="s">
        <v>405</v>
      </c>
      <c r="E202" s="292">
        <f>VLOOKUP(B202,[2]END!$B$3:$G$734,6,FALSE)</f>
        <v>10</v>
      </c>
      <c r="F202" s="91">
        <f t="shared" si="70"/>
        <v>14.5</v>
      </c>
      <c r="G202" s="92">
        <f t="shared" si="71"/>
        <v>10</v>
      </c>
      <c r="H202" s="82">
        <f t="shared" si="72"/>
        <v>10</v>
      </c>
      <c r="I202" s="292">
        <f>VLOOKUP(B202,[2]VIT!$B$3:$F$734,5,FALSE)</f>
        <v>3.97</v>
      </c>
      <c r="J202" s="92">
        <f t="shared" si="73"/>
        <v>9</v>
      </c>
      <c r="K202" s="292">
        <f>VLOOKUP(B202,[2]VIT!$B$3:$G$734,6,FALSE)</f>
        <v>8.94</v>
      </c>
      <c r="L202" s="92">
        <f t="shared" si="74"/>
        <v>2</v>
      </c>
      <c r="M202" s="82">
        <f t="shared" si="64"/>
        <v>5.5</v>
      </c>
      <c r="N202" s="258">
        <f>VLOOKUP(B202,[2]DVC!$B$3:$G$734,6,FALSE)</f>
        <v>18</v>
      </c>
      <c r="O202" s="297">
        <f>VLOOKUP(B202,'[2]Taille-Poids'!$B$3:$G$734,6,FALSE)</f>
        <v>58</v>
      </c>
      <c r="P202" s="93">
        <f t="shared" si="75"/>
        <v>0.31034482758620691</v>
      </c>
      <c r="Q202" s="92">
        <f t="shared" si="76"/>
        <v>3</v>
      </c>
      <c r="R202" s="258">
        <f>VLOOKUP(B202,[2]DV!$B$3:$H$735,7,FALSE)</f>
        <v>18.600000000000001</v>
      </c>
      <c r="S202" s="92">
        <f t="shared" si="77"/>
        <v>2</v>
      </c>
      <c r="T202" s="82">
        <f t="shared" si="78"/>
        <v>5</v>
      </c>
      <c r="U202" s="259">
        <f>VLOOKUP(B202,[2]COORD!$B$3:$I$734,8,FALSE)</f>
        <v>28.35</v>
      </c>
      <c r="V202" s="92">
        <f t="shared" si="79"/>
        <v>4.75</v>
      </c>
      <c r="W202" s="292">
        <f>VLOOKUP(B202,[2]SOUP!$B$3:$F$734,5,FALSE)</f>
        <v>2</v>
      </c>
      <c r="X202" s="92">
        <f t="shared" si="80"/>
        <v>3</v>
      </c>
      <c r="Y202" s="292">
        <f>VLOOKUP(B202,[2]EQU!$B$3:$F$734,5,FALSE)</f>
        <v>0</v>
      </c>
      <c r="Z202" s="92">
        <f t="shared" si="81"/>
        <v>5</v>
      </c>
      <c r="AA202" s="82">
        <f t="shared" si="65"/>
        <v>12.75</v>
      </c>
      <c r="AB202" s="260">
        <f>VLOOKUP(B202,[2]Natation!$A$2:$E$610,5,FALSE)</f>
        <v>49.59</v>
      </c>
      <c r="AC202" s="92">
        <f t="shared" si="82"/>
        <v>9</v>
      </c>
      <c r="AD202" s="83">
        <f t="shared" si="83"/>
        <v>9</v>
      </c>
      <c r="AE202" s="294">
        <f>IF(AND(H202="DSP",M202="DSP",T202="DSP",AA202="DSP",AD202="DSP"),"DSP",IF(AND(H202="DSP",M202="DSP",T202="DSP",AA202="DSP"),AD202,IF(AND(H202="DSP",M202="DSP",T202="DSP",AD202="DSP"),AA202,IF(AND(H202="DSP",M202="DSP",AA202="DSP",AD202="DSP"),T202,IF(AND(H202="DSP",T202="DSP",AA202="DSP",AD202="DSP"),M202,IF(AND(M202="DSP",T202="DSP",AA202="DSP",AD202="DSP"),H202,IF(AND(T202="DSP",AA202="DSP",AD202="DSP"),(H202+M202)/2,IF(AND(M202="DSP",AA202="DSP",AD202="DSP"),(H202+T202)/2,IF(AND(H202="DSP",AA202="DSP",AD202="DSP"),(M202+T202)/2,IF(AND(M202="DSP",T202="DSP",AD202="DSP"),(H202+AA202)/2,IF(AND(H202="DSP",T202="DSP",AD202="DSP"),(M202+AA202)/2,IF(AND(H202="DSP",M202="DSP",AD202="DSP"),(T202+AA202)/2,IF(AND(M202="DSP",T202="DSP",AA202="DSP"),(H202+AD202)/2,IF(AND(H202="DSP",T202="DSP",AA202="DSP"),(M202+AD202)/2,IF(AND(H202="DSP",M202="DSP",AA202="DSP"),(T202+AD202)/2,IF(AND(H202="DSP",M202="DSP",T202="DSP"),(AA202+AD202)/2,IF(AND(H202="DSP",M202="DSP"),(T202+AA202+AD202)/3,IF(AND(H202="DSP",T202="DSP"),(M202+AA202+AD202)/3,IF(AND(M202="DSP",T202="DSP"),(H202+AA202+AD202)/3,IF(AND(H202="DSP",AA202="DSP"),(M202+T202+AD202)/3,IF(AND(M202="DSP",AA202="DSP"),(H202+T202+AD202)/3,IF(AND(T202="DSP",AA202="DSP"),(H202+M202+AD202)/3,IF(AND(H202="DSP",AD202="DSP"),(M202+T202+AA202)/3,IF(AND(M202="DSP",AD202="DSP"),(H202+T202+AA202)/3,IF(AND(T202="DSP",AD202="DSP"),(H202+M202+AA202)/3,IF(AND(AA202="DSP",AD202="DSP"),(H202+M202+T202)/3,IF(H202="DSP",(M202+T202+AA202+AD202)/4,IF(M202="DSP",(H202+T202+AA202+AD202)/4,IF(T202="DSP",(H202+M202+AA202+AD202)/4,IF(AA202="DSP",(H202+M202+T202+AD202)/4,IF(AD202="DSP",(H202+M202+T202+AA202)/4,SUM(H202+M202+T202+AA202+AD202)/5)))))))))))))))))))))))))))))))</f>
        <v>8.4499999999999993</v>
      </c>
      <c r="AF202" s="84">
        <v>8.4499999999999993</v>
      </c>
      <c r="AG202" s="87">
        <f t="shared" si="84"/>
        <v>538</v>
      </c>
      <c r="AH202" s="75">
        <f>IFERROR(VLOOKUP(B202,'Notes écrit'!$A$3:$C$734,3,FALSE),"ABI")</f>
        <v>6.2220000000000004</v>
      </c>
      <c r="AI202" s="84">
        <v>6.2220000000000004</v>
      </c>
      <c r="AJ202" s="88">
        <f t="shared" si="85"/>
        <v>519</v>
      </c>
      <c r="AK202" s="136">
        <f t="shared" si="68"/>
        <v>7.3360000000000003</v>
      </c>
    </row>
    <row r="203" spans="1:37" s="96" customFormat="1" ht="16.5" customHeight="1" thickBot="1" x14ac:dyDescent="0.3">
      <c r="A203" s="110" t="s">
        <v>216</v>
      </c>
      <c r="B203" s="267">
        <v>22014730</v>
      </c>
      <c r="C203" s="266" t="s">
        <v>242</v>
      </c>
      <c r="D203" s="266" t="s">
        <v>243</v>
      </c>
      <c r="E203" s="292" t="s">
        <v>476</v>
      </c>
      <c r="F203" s="91" t="str">
        <f t="shared" si="70"/>
        <v>VAL</v>
      </c>
      <c r="G203" s="92" t="str">
        <f t="shared" si="71"/>
        <v>VAL</v>
      </c>
      <c r="H203" s="82" t="str">
        <f t="shared" si="72"/>
        <v>VALIDÉ</v>
      </c>
      <c r="I203" s="292" t="s">
        <v>476</v>
      </c>
      <c r="J203" s="92" t="str">
        <f t="shared" si="73"/>
        <v>VAL</v>
      </c>
      <c r="K203" s="292" t="s">
        <v>476</v>
      </c>
      <c r="L203" s="92" t="str">
        <f t="shared" si="74"/>
        <v>VAL</v>
      </c>
      <c r="M203" s="82" t="str">
        <f t="shared" si="64"/>
        <v>VALIDÉ</v>
      </c>
      <c r="N203" s="292" t="s">
        <v>476</v>
      </c>
      <c r="O203" s="296" t="s">
        <v>476</v>
      </c>
      <c r="P203" s="93">
        <f t="shared" si="75"/>
        <v>0</v>
      </c>
      <c r="Q203" s="92" t="str">
        <f t="shared" si="76"/>
        <v>VAL</v>
      </c>
      <c r="R203" s="292" t="s">
        <v>476</v>
      </c>
      <c r="S203" s="92" t="str">
        <f t="shared" si="77"/>
        <v>VAL</v>
      </c>
      <c r="T203" s="82" t="str">
        <f t="shared" si="78"/>
        <v>VALIDÉ</v>
      </c>
      <c r="U203" s="292" t="s">
        <v>476</v>
      </c>
      <c r="V203" s="92" t="str">
        <f t="shared" si="79"/>
        <v>VAL</v>
      </c>
      <c r="W203" s="292" t="s">
        <v>476</v>
      </c>
      <c r="X203" s="92" t="str">
        <f t="shared" si="80"/>
        <v>VAL</v>
      </c>
      <c r="Y203" s="292" t="s">
        <v>476</v>
      </c>
      <c r="Z203" s="92" t="str">
        <f t="shared" si="81"/>
        <v>VAL</v>
      </c>
      <c r="AA203" s="82" t="str">
        <f t="shared" si="65"/>
        <v>VALIDÉ</v>
      </c>
      <c r="AB203" s="292" t="s">
        <v>476</v>
      </c>
      <c r="AC203" s="92" t="str">
        <f t="shared" si="82"/>
        <v>VAL</v>
      </c>
      <c r="AD203" s="83" t="str">
        <f t="shared" si="83"/>
        <v>VALIDÉ</v>
      </c>
      <c r="AE203" s="294">
        <v>14.6</v>
      </c>
      <c r="AF203" s="84">
        <v>14.6</v>
      </c>
      <c r="AG203" s="87">
        <f t="shared" si="84"/>
        <v>6</v>
      </c>
      <c r="AH203" s="75">
        <v>6.2220000000000004</v>
      </c>
      <c r="AI203" s="84">
        <v>6.2220000000000004</v>
      </c>
      <c r="AJ203" s="88">
        <f t="shared" si="85"/>
        <v>519</v>
      </c>
      <c r="AK203" s="136">
        <f t="shared" si="68"/>
        <v>10.411</v>
      </c>
    </row>
    <row r="204" spans="1:37" s="96" customFormat="1" ht="16.5" customHeight="1" thickBot="1" x14ac:dyDescent="0.3">
      <c r="A204" s="110" t="s">
        <v>216</v>
      </c>
      <c r="B204" s="267">
        <v>22014733</v>
      </c>
      <c r="C204" s="266" t="s">
        <v>343</v>
      </c>
      <c r="D204" s="266" t="s">
        <v>344</v>
      </c>
      <c r="E204" s="292" t="s">
        <v>476</v>
      </c>
      <c r="F204" s="91" t="str">
        <f t="shared" si="70"/>
        <v>VAL</v>
      </c>
      <c r="G204" s="92" t="str">
        <f t="shared" si="71"/>
        <v>VAL</v>
      </c>
      <c r="H204" s="82" t="str">
        <f t="shared" si="72"/>
        <v>VALIDÉ</v>
      </c>
      <c r="I204" s="292" t="s">
        <v>476</v>
      </c>
      <c r="J204" s="92" t="str">
        <f t="shared" si="73"/>
        <v>VAL</v>
      </c>
      <c r="K204" s="292" t="s">
        <v>476</v>
      </c>
      <c r="L204" s="92" t="str">
        <f t="shared" si="74"/>
        <v>VAL</v>
      </c>
      <c r="M204" s="82" t="str">
        <f t="shared" si="64"/>
        <v>VALIDÉ</v>
      </c>
      <c r="N204" s="292" t="s">
        <v>476</v>
      </c>
      <c r="O204" s="296" t="s">
        <v>476</v>
      </c>
      <c r="P204" s="93">
        <f t="shared" si="75"/>
        <v>0</v>
      </c>
      <c r="Q204" s="92" t="str">
        <f t="shared" si="76"/>
        <v>VAL</v>
      </c>
      <c r="R204" s="292" t="s">
        <v>476</v>
      </c>
      <c r="S204" s="92" t="str">
        <f t="shared" si="77"/>
        <v>VAL</v>
      </c>
      <c r="T204" s="82" t="str">
        <f t="shared" si="78"/>
        <v>VALIDÉ</v>
      </c>
      <c r="U204" s="292" t="s">
        <v>476</v>
      </c>
      <c r="V204" s="92" t="str">
        <f t="shared" si="79"/>
        <v>VAL</v>
      </c>
      <c r="W204" s="292" t="s">
        <v>476</v>
      </c>
      <c r="X204" s="92" t="str">
        <f t="shared" si="80"/>
        <v>VAL</v>
      </c>
      <c r="Y204" s="292" t="s">
        <v>476</v>
      </c>
      <c r="Z204" s="92" t="str">
        <f t="shared" si="81"/>
        <v>VAL</v>
      </c>
      <c r="AA204" s="82" t="str">
        <f t="shared" si="65"/>
        <v>VALIDÉ</v>
      </c>
      <c r="AB204" s="292" t="s">
        <v>476</v>
      </c>
      <c r="AC204" s="92" t="str">
        <f t="shared" si="82"/>
        <v>VAL</v>
      </c>
      <c r="AD204" s="83" t="str">
        <f t="shared" si="83"/>
        <v>VALIDÉ</v>
      </c>
      <c r="AE204" s="294">
        <v>10.1</v>
      </c>
      <c r="AF204" s="84">
        <v>10.1</v>
      </c>
      <c r="AG204" s="87">
        <f t="shared" si="84"/>
        <v>419</v>
      </c>
      <c r="AH204" s="75">
        <f>IFERROR(VLOOKUP(B204,'Notes écrit'!$A$3:$C$734,3,FALSE),"ABI")</f>
        <v>8</v>
      </c>
      <c r="AI204" s="84">
        <v>8</v>
      </c>
      <c r="AJ204" s="88">
        <f t="shared" si="85"/>
        <v>331</v>
      </c>
      <c r="AK204" s="136">
        <f t="shared" si="68"/>
        <v>9.0500000000000007</v>
      </c>
    </row>
    <row r="205" spans="1:37" s="96" customFormat="1" ht="16.5" customHeight="1" thickBot="1" x14ac:dyDescent="0.3">
      <c r="A205" s="110" t="s">
        <v>216</v>
      </c>
      <c r="B205" s="267">
        <v>22014743</v>
      </c>
      <c r="C205" s="266" t="s">
        <v>385</v>
      </c>
      <c r="D205" s="266" t="s">
        <v>386</v>
      </c>
      <c r="E205" s="292" t="s">
        <v>476</v>
      </c>
      <c r="F205" s="91" t="str">
        <f t="shared" si="70"/>
        <v>VAL</v>
      </c>
      <c r="G205" s="92" t="str">
        <f t="shared" si="71"/>
        <v>VAL</v>
      </c>
      <c r="H205" s="82" t="str">
        <f t="shared" si="72"/>
        <v>VALIDÉ</v>
      </c>
      <c r="I205" s="292" t="s">
        <v>476</v>
      </c>
      <c r="J205" s="92" t="str">
        <f t="shared" si="73"/>
        <v>VAL</v>
      </c>
      <c r="K205" s="292" t="s">
        <v>476</v>
      </c>
      <c r="L205" s="92" t="str">
        <f t="shared" si="74"/>
        <v>VAL</v>
      </c>
      <c r="M205" s="82" t="str">
        <f t="shared" si="64"/>
        <v>VALIDÉ</v>
      </c>
      <c r="N205" s="292" t="s">
        <v>476</v>
      </c>
      <c r="O205" s="296" t="s">
        <v>476</v>
      </c>
      <c r="P205" s="93">
        <f t="shared" si="75"/>
        <v>0</v>
      </c>
      <c r="Q205" s="92" t="str">
        <f t="shared" si="76"/>
        <v>VAL</v>
      </c>
      <c r="R205" s="292" t="s">
        <v>476</v>
      </c>
      <c r="S205" s="92" t="str">
        <f t="shared" si="77"/>
        <v>VAL</v>
      </c>
      <c r="T205" s="82" t="str">
        <f t="shared" si="78"/>
        <v>VALIDÉ</v>
      </c>
      <c r="U205" s="292" t="s">
        <v>476</v>
      </c>
      <c r="V205" s="92" t="str">
        <f t="shared" si="79"/>
        <v>VAL</v>
      </c>
      <c r="W205" s="292" t="s">
        <v>476</v>
      </c>
      <c r="X205" s="92" t="str">
        <f t="shared" si="80"/>
        <v>VAL</v>
      </c>
      <c r="Y205" s="292" t="s">
        <v>476</v>
      </c>
      <c r="Z205" s="92" t="str">
        <f t="shared" si="81"/>
        <v>VAL</v>
      </c>
      <c r="AA205" s="82" t="str">
        <f t="shared" si="65"/>
        <v>VALIDÉ</v>
      </c>
      <c r="AB205" s="292" t="s">
        <v>476</v>
      </c>
      <c r="AC205" s="92" t="str">
        <f t="shared" si="82"/>
        <v>VAL</v>
      </c>
      <c r="AD205" s="83" t="str">
        <f t="shared" si="83"/>
        <v>VALIDÉ</v>
      </c>
      <c r="AE205" s="294">
        <v>10.1</v>
      </c>
      <c r="AF205" s="84">
        <v>10.1</v>
      </c>
      <c r="AG205" s="87">
        <f t="shared" si="84"/>
        <v>419</v>
      </c>
      <c r="AH205" s="75">
        <f>IFERROR(VLOOKUP(B205,'Notes écrit'!$A$3:$C$734,3,FALSE),"ABI")</f>
        <v>9.7780000000000005</v>
      </c>
      <c r="AI205" s="84">
        <v>9.7780000000000005</v>
      </c>
      <c r="AJ205" s="88">
        <f t="shared" si="85"/>
        <v>162</v>
      </c>
      <c r="AK205" s="136">
        <f t="shared" si="68"/>
        <v>9.9390000000000001</v>
      </c>
    </row>
    <row r="206" spans="1:37" s="96" customFormat="1" ht="16.5" customHeight="1" thickBot="1" x14ac:dyDescent="0.3">
      <c r="A206" s="110" t="s">
        <v>216</v>
      </c>
      <c r="B206" s="267">
        <v>22014833</v>
      </c>
      <c r="C206" s="266" t="s">
        <v>446</v>
      </c>
      <c r="D206" s="266" t="s">
        <v>447</v>
      </c>
      <c r="E206" s="292" t="s">
        <v>476</v>
      </c>
      <c r="F206" s="91" t="str">
        <f t="shared" si="70"/>
        <v>VAL</v>
      </c>
      <c r="G206" s="92" t="str">
        <f t="shared" si="71"/>
        <v>VAL</v>
      </c>
      <c r="H206" s="82" t="str">
        <f t="shared" si="72"/>
        <v>VALIDÉ</v>
      </c>
      <c r="I206" s="292" t="s">
        <v>476</v>
      </c>
      <c r="J206" s="92" t="str">
        <f t="shared" si="73"/>
        <v>VAL</v>
      </c>
      <c r="K206" s="292" t="s">
        <v>476</v>
      </c>
      <c r="L206" s="92" t="str">
        <f t="shared" si="74"/>
        <v>VAL</v>
      </c>
      <c r="M206" s="82" t="str">
        <f t="shared" si="64"/>
        <v>VALIDÉ</v>
      </c>
      <c r="N206" s="292" t="s">
        <v>476</v>
      </c>
      <c r="O206" s="296" t="s">
        <v>476</v>
      </c>
      <c r="P206" s="93">
        <f t="shared" si="75"/>
        <v>0</v>
      </c>
      <c r="Q206" s="92" t="str">
        <f t="shared" si="76"/>
        <v>VAL</v>
      </c>
      <c r="R206" s="292" t="s">
        <v>476</v>
      </c>
      <c r="S206" s="92" t="str">
        <f t="shared" si="77"/>
        <v>VAL</v>
      </c>
      <c r="T206" s="82" t="str">
        <f t="shared" si="78"/>
        <v>VALIDÉ</v>
      </c>
      <c r="U206" s="292" t="s">
        <v>476</v>
      </c>
      <c r="V206" s="92" t="str">
        <f t="shared" si="79"/>
        <v>VAL</v>
      </c>
      <c r="W206" s="292" t="s">
        <v>476</v>
      </c>
      <c r="X206" s="92" t="str">
        <f t="shared" si="80"/>
        <v>VAL</v>
      </c>
      <c r="Y206" s="292" t="s">
        <v>476</v>
      </c>
      <c r="Z206" s="92" t="str">
        <f t="shared" si="81"/>
        <v>VAL</v>
      </c>
      <c r="AA206" s="82" t="str">
        <f t="shared" si="65"/>
        <v>VALIDÉ</v>
      </c>
      <c r="AB206" s="292" t="s">
        <v>476</v>
      </c>
      <c r="AC206" s="92" t="str">
        <f t="shared" si="82"/>
        <v>VAL</v>
      </c>
      <c r="AD206" s="83" t="str">
        <f t="shared" si="83"/>
        <v>VALIDÉ</v>
      </c>
      <c r="AE206" s="294">
        <v>10.6</v>
      </c>
      <c r="AF206" s="84">
        <v>10.6</v>
      </c>
      <c r="AG206" s="87">
        <f t="shared" si="84"/>
        <v>363</v>
      </c>
      <c r="AH206" s="75">
        <f>IFERROR(VLOOKUP(B206,'Notes écrit'!$A$3:$C$734,3,FALSE),"ABI")</f>
        <v>7.556</v>
      </c>
      <c r="AI206" s="84">
        <v>7.556</v>
      </c>
      <c r="AJ206" s="88">
        <f t="shared" si="85"/>
        <v>384</v>
      </c>
      <c r="AK206" s="136">
        <f t="shared" si="68"/>
        <v>9.0779999999999994</v>
      </c>
    </row>
    <row r="207" spans="1:37" s="96" customFormat="1" ht="16.5" customHeight="1" thickBot="1" x14ac:dyDescent="0.3">
      <c r="A207" s="110" t="s">
        <v>216</v>
      </c>
      <c r="B207" s="267">
        <v>22014861</v>
      </c>
      <c r="C207" s="266" t="s">
        <v>453</v>
      </c>
      <c r="D207" s="266" t="s">
        <v>144</v>
      </c>
      <c r="E207" s="292" t="s">
        <v>476</v>
      </c>
      <c r="F207" s="91" t="str">
        <f t="shared" si="70"/>
        <v>VAL</v>
      </c>
      <c r="G207" s="92" t="str">
        <f t="shared" si="71"/>
        <v>VAL</v>
      </c>
      <c r="H207" s="82" t="str">
        <f t="shared" si="72"/>
        <v>VALIDÉ</v>
      </c>
      <c r="I207" s="292" t="s">
        <v>476</v>
      </c>
      <c r="J207" s="92" t="str">
        <f t="shared" si="73"/>
        <v>VAL</v>
      </c>
      <c r="K207" s="292" t="s">
        <v>476</v>
      </c>
      <c r="L207" s="92" t="str">
        <f t="shared" si="74"/>
        <v>VAL</v>
      </c>
      <c r="M207" s="82" t="str">
        <f t="shared" si="64"/>
        <v>VALIDÉ</v>
      </c>
      <c r="N207" s="292" t="s">
        <v>476</v>
      </c>
      <c r="O207" s="296" t="s">
        <v>476</v>
      </c>
      <c r="P207" s="93">
        <f t="shared" si="75"/>
        <v>0</v>
      </c>
      <c r="Q207" s="92" t="str">
        <f t="shared" si="76"/>
        <v>VAL</v>
      </c>
      <c r="R207" s="292" t="s">
        <v>476</v>
      </c>
      <c r="S207" s="92" t="str">
        <f t="shared" si="77"/>
        <v>VAL</v>
      </c>
      <c r="T207" s="82" t="str">
        <f t="shared" si="78"/>
        <v>VALIDÉ</v>
      </c>
      <c r="U207" s="292" t="s">
        <v>476</v>
      </c>
      <c r="V207" s="92" t="str">
        <f t="shared" si="79"/>
        <v>VAL</v>
      </c>
      <c r="W207" s="292" t="s">
        <v>476</v>
      </c>
      <c r="X207" s="92" t="str">
        <f t="shared" si="80"/>
        <v>VAL</v>
      </c>
      <c r="Y207" s="292" t="s">
        <v>476</v>
      </c>
      <c r="Z207" s="92" t="str">
        <f t="shared" si="81"/>
        <v>VAL</v>
      </c>
      <c r="AA207" s="82" t="str">
        <f t="shared" si="65"/>
        <v>VALIDÉ</v>
      </c>
      <c r="AB207" s="292" t="s">
        <v>476</v>
      </c>
      <c r="AC207" s="92" t="str">
        <f t="shared" si="82"/>
        <v>VAL</v>
      </c>
      <c r="AD207" s="83" t="str">
        <f t="shared" si="83"/>
        <v>VALIDÉ</v>
      </c>
      <c r="AE207" s="294">
        <v>11.15</v>
      </c>
      <c r="AF207" s="84">
        <v>11.15</v>
      </c>
      <c r="AG207" s="87">
        <f t="shared" si="84"/>
        <v>300</v>
      </c>
      <c r="AH207" s="75">
        <f>IFERROR(VLOOKUP(B207,'Notes écrit'!$A$3:$C$734,3,FALSE),"ABI")</f>
        <v>7.556</v>
      </c>
      <c r="AI207" s="84">
        <v>7.556</v>
      </c>
      <c r="AJ207" s="88">
        <f t="shared" si="85"/>
        <v>384</v>
      </c>
      <c r="AK207" s="136">
        <f t="shared" si="68"/>
        <v>9.3529999999999998</v>
      </c>
    </row>
    <row r="208" spans="1:37" s="96" customFormat="1" ht="16.5" customHeight="1" thickBot="1" x14ac:dyDescent="0.3">
      <c r="A208" s="110" t="s">
        <v>216</v>
      </c>
      <c r="B208" s="267">
        <v>22014863</v>
      </c>
      <c r="C208" s="266" t="s">
        <v>194</v>
      </c>
      <c r="D208" s="266" t="s">
        <v>111</v>
      </c>
      <c r="E208" s="292" t="s">
        <v>476</v>
      </c>
      <c r="F208" s="91" t="str">
        <f t="shared" si="70"/>
        <v>VAL</v>
      </c>
      <c r="G208" s="92" t="str">
        <f t="shared" si="71"/>
        <v>VAL</v>
      </c>
      <c r="H208" s="82" t="str">
        <f t="shared" si="72"/>
        <v>VALIDÉ</v>
      </c>
      <c r="I208" s="292" t="s">
        <v>476</v>
      </c>
      <c r="J208" s="92" t="str">
        <f t="shared" si="73"/>
        <v>VAL</v>
      </c>
      <c r="K208" s="292" t="s">
        <v>476</v>
      </c>
      <c r="L208" s="92" t="str">
        <f t="shared" si="74"/>
        <v>VAL</v>
      </c>
      <c r="M208" s="82" t="str">
        <f t="shared" si="64"/>
        <v>VALIDÉ</v>
      </c>
      <c r="N208" s="292" t="s">
        <v>476</v>
      </c>
      <c r="O208" s="296" t="s">
        <v>476</v>
      </c>
      <c r="P208" s="93">
        <f t="shared" si="75"/>
        <v>0</v>
      </c>
      <c r="Q208" s="92" t="str">
        <f t="shared" si="76"/>
        <v>VAL</v>
      </c>
      <c r="R208" s="292" t="s">
        <v>476</v>
      </c>
      <c r="S208" s="92" t="str">
        <f t="shared" si="77"/>
        <v>VAL</v>
      </c>
      <c r="T208" s="82" t="str">
        <f t="shared" si="78"/>
        <v>VALIDÉ</v>
      </c>
      <c r="U208" s="292" t="s">
        <v>476</v>
      </c>
      <c r="V208" s="92" t="str">
        <f t="shared" si="79"/>
        <v>VAL</v>
      </c>
      <c r="W208" s="292" t="s">
        <v>476</v>
      </c>
      <c r="X208" s="92" t="str">
        <f t="shared" si="80"/>
        <v>VAL</v>
      </c>
      <c r="Y208" s="292" t="s">
        <v>476</v>
      </c>
      <c r="Z208" s="92" t="str">
        <f t="shared" si="81"/>
        <v>VAL</v>
      </c>
      <c r="AA208" s="82" t="str">
        <f t="shared" si="65"/>
        <v>VALIDÉ</v>
      </c>
      <c r="AB208" s="292" t="s">
        <v>476</v>
      </c>
      <c r="AC208" s="92" t="str">
        <f t="shared" si="82"/>
        <v>VAL</v>
      </c>
      <c r="AD208" s="83" t="str">
        <f t="shared" si="83"/>
        <v>VALIDÉ</v>
      </c>
      <c r="AE208" s="294">
        <v>11</v>
      </c>
      <c r="AF208" s="84">
        <v>11</v>
      </c>
      <c r="AG208" s="87">
        <f t="shared" si="84"/>
        <v>318</v>
      </c>
      <c r="AH208" s="75">
        <f>IFERROR(VLOOKUP(B208,'Notes écrit'!$A$3:$C$734,3,FALSE),"ABI")</f>
        <v>8.8889999999999993</v>
      </c>
      <c r="AI208" s="84">
        <v>8.8889999999999993</v>
      </c>
      <c r="AJ208" s="88">
        <f t="shared" si="85"/>
        <v>231</v>
      </c>
      <c r="AK208" s="136">
        <f t="shared" si="68"/>
        <v>9.9444999999999997</v>
      </c>
    </row>
    <row r="209" spans="1:37" s="96" customFormat="1" ht="16.5" customHeight="1" thickBot="1" x14ac:dyDescent="0.3">
      <c r="A209" s="110" t="s">
        <v>216</v>
      </c>
      <c r="B209" s="267">
        <v>22015056</v>
      </c>
      <c r="C209" s="266" t="s">
        <v>958</v>
      </c>
      <c r="D209" s="266" t="s">
        <v>91</v>
      </c>
      <c r="E209" s="292">
        <f>VLOOKUP(B209,[2]END!$B$3:$G$734,6,FALSE)</f>
        <v>17</v>
      </c>
      <c r="F209" s="91">
        <f t="shared" si="70"/>
        <v>18</v>
      </c>
      <c r="G209" s="92">
        <f t="shared" si="71"/>
        <v>14</v>
      </c>
      <c r="H209" s="82">
        <f t="shared" si="72"/>
        <v>14</v>
      </c>
      <c r="I209" s="292">
        <f>VLOOKUP(B209,[2]VIT!$B$3:$F$734,5,FALSE)</f>
        <v>3.23</v>
      </c>
      <c r="J209" s="92">
        <f t="shared" si="73"/>
        <v>16</v>
      </c>
      <c r="K209" s="292">
        <f>VLOOKUP(B209,[2]VIT!$B$3:$G$734,6,FALSE)</f>
        <v>6.94</v>
      </c>
      <c r="L209" s="92">
        <f t="shared" si="74"/>
        <v>10</v>
      </c>
      <c r="M209" s="82">
        <f t="shared" si="64"/>
        <v>13</v>
      </c>
      <c r="N209" s="258">
        <f>VLOOKUP(B209,[2]DVC!$B$3:$G$734,6,FALSE)</f>
        <v>95</v>
      </c>
      <c r="O209" s="297">
        <f>VLOOKUP(B209,'[2]Taille-Poids'!$B$3:$G$734,6,FALSE)</f>
        <v>81</v>
      </c>
      <c r="P209" s="93">
        <f t="shared" si="75"/>
        <v>1.1728395061728396</v>
      </c>
      <c r="Q209" s="92">
        <f t="shared" si="76"/>
        <v>6</v>
      </c>
      <c r="R209" s="258">
        <f>VLOOKUP(B209,[2]DV!$B$3:$H$735,7,FALSE)</f>
        <v>46.5</v>
      </c>
      <c r="S209" s="92">
        <f t="shared" si="77"/>
        <v>4.5</v>
      </c>
      <c r="T209" s="82">
        <f t="shared" si="78"/>
        <v>10.5</v>
      </c>
      <c r="U209" s="259">
        <f>VLOOKUP(B209,[2]COORD!$B$3:$I$734,8,FALSE)</f>
        <v>24.25</v>
      </c>
      <c r="V209" s="92">
        <f t="shared" si="79"/>
        <v>5.75</v>
      </c>
      <c r="W209" s="292">
        <f>VLOOKUP(B209,[2]SOUP!$B$3:$F$734,5,FALSE)</f>
        <v>3</v>
      </c>
      <c r="X209" s="92">
        <f t="shared" si="80"/>
        <v>3.25</v>
      </c>
      <c r="Y209" s="292">
        <f>VLOOKUP(B209,[2]EQU!$B$3:$F$734,5,FALSE)</f>
        <v>3</v>
      </c>
      <c r="Z209" s="92">
        <f t="shared" si="81"/>
        <v>3.5</v>
      </c>
      <c r="AA209" s="82">
        <f t="shared" si="65"/>
        <v>12.5</v>
      </c>
      <c r="AB209" s="260">
        <f>VLOOKUP(B209,[2]Natation!$A$2:$E$610,5,FALSE)</f>
        <v>39.03</v>
      </c>
      <c r="AC209" s="92">
        <f t="shared" si="82"/>
        <v>11</v>
      </c>
      <c r="AD209" s="83">
        <f t="shared" si="83"/>
        <v>11</v>
      </c>
      <c r="AE209" s="294">
        <f>IF(AND(H209="DSP",M209="DSP",T209="DSP",AA209="DSP",AD209="DSP"),"DSP",IF(AND(H209="DSP",M209="DSP",T209="DSP",AA209="DSP"),AD209,IF(AND(H209="DSP",M209="DSP",T209="DSP",AD209="DSP"),AA209,IF(AND(H209="DSP",M209="DSP",AA209="DSP",AD209="DSP"),T209,IF(AND(H209="DSP",T209="DSP",AA209="DSP",AD209="DSP"),M209,IF(AND(M209="DSP",T209="DSP",AA209="DSP",AD209="DSP"),H209,IF(AND(T209="DSP",AA209="DSP",AD209="DSP"),(H209+M209)/2,IF(AND(M209="DSP",AA209="DSP",AD209="DSP"),(H209+T209)/2,IF(AND(H209="DSP",AA209="DSP",AD209="DSP"),(M209+T209)/2,IF(AND(M209="DSP",T209="DSP",AD209="DSP"),(H209+AA209)/2,IF(AND(H209="DSP",T209="DSP",AD209="DSP"),(M209+AA209)/2,IF(AND(H209="DSP",M209="DSP",AD209="DSP"),(T209+AA209)/2,IF(AND(M209="DSP",T209="DSP",AA209="DSP"),(H209+AD209)/2,IF(AND(H209="DSP",T209="DSP",AA209="DSP"),(M209+AD209)/2,IF(AND(H209="DSP",M209="DSP",AA209="DSP"),(T209+AD209)/2,IF(AND(H209="DSP",M209="DSP",T209="DSP"),(AA209+AD209)/2,IF(AND(H209="DSP",M209="DSP"),(T209+AA209+AD209)/3,IF(AND(H209="DSP",T209="DSP"),(M209+AA209+AD209)/3,IF(AND(M209="DSP",T209="DSP"),(H209+AA209+AD209)/3,IF(AND(H209="DSP",AA209="DSP"),(M209+T209+AD209)/3,IF(AND(M209="DSP",AA209="DSP"),(H209+T209+AD209)/3,IF(AND(T209="DSP",AA209="DSP"),(H209+M209+AD209)/3,IF(AND(H209="DSP",AD209="DSP"),(M209+T209+AA209)/3,IF(AND(M209="DSP",AD209="DSP"),(H209+T209+AA209)/3,IF(AND(T209="DSP",AD209="DSP"),(H209+M209+AA209)/3,IF(AND(AA209="DSP",AD209="DSP"),(H209+M209+T209)/3,IF(H209="DSP",(M209+T209+AA209+AD209)/4,IF(M209="DSP",(H209+T209+AA209+AD209)/4,IF(T209="DSP",(H209+M209+AA209+AD209)/4,IF(AA209="DSP",(H209+M209+T209+AD209)/4,IF(AD209="DSP",(H209+M209+T209+AA209)/4,SUM(H209+M209+T209+AA209+AD209)/5)))))))))))))))))))))))))))))))</f>
        <v>12.2</v>
      </c>
      <c r="AF209" s="84">
        <v>12.2</v>
      </c>
      <c r="AG209" s="87">
        <f t="shared" si="84"/>
        <v>164</v>
      </c>
      <c r="AH209" s="75">
        <f>IFERROR(VLOOKUP(B209,'Notes écrit'!$A$3:$C$734,3,FALSE),"ABI")</f>
        <v>11.111000000000001</v>
      </c>
      <c r="AI209" s="84">
        <v>11.111000000000001</v>
      </c>
      <c r="AJ209" s="88">
        <f t="shared" si="85"/>
        <v>62</v>
      </c>
      <c r="AK209" s="136">
        <f t="shared" si="68"/>
        <v>11.6555</v>
      </c>
    </row>
    <row r="210" spans="1:37" s="96" customFormat="1" ht="16.5" customHeight="1" thickBot="1" x14ac:dyDescent="0.3">
      <c r="A210" s="110" t="s">
        <v>216</v>
      </c>
      <c r="B210" s="267">
        <v>22015109</v>
      </c>
      <c r="C210" s="266" t="s">
        <v>425</v>
      </c>
      <c r="D210" s="266" t="s">
        <v>426</v>
      </c>
      <c r="E210" s="292">
        <f>VLOOKUP(B210,[2]END!$B$3:$G$734,6,FALSE)</f>
        <v>13</v>
      </c>
      <c r="F210" s="91">
        <f t="shared" si="70"/>
        <v>16</v>
      </c>
      <c r="G210" s="92">
        <f t="shared" si="71"/>
        <v>10</v>
      </c>
      <c r="H210" s="82">
        <f t="shared" si="72"/>
        <v>10</v>
      </c>
      <c r="I210" s="292">
        <f>VLOOKUP(B210,[2]VIT!$B$3:$F$734,5,FALSE)</f>
        <v>2.98</v>
      </c>
      <c r="J210" s="92">
        <f t="shared" si="73"/>
        <v>20</v>
      </c>
      <c r="K210" s="292">
        <f>VLOOKUP(B210,[2]VIT!$B$3:$G$734,6,FALSE)</f>
        <v>6.37</v>
      </c>
      <c r="L210" s="92">
        <f t="shared" si="74"/>
        <v>14</v>
      </c>
      <c r="M210" s="82">
        <f t="shared" si="64"/>
        <v>17</v>
      </c>
      <c r="N210" s="258">
        <f>VLOOKUP(B210,[2]DVC!$B$3:$G$734,6,FALSE)</f>
        <v>82</v>
      </c>
      <c r="O210" s="297">
        <f>VLOOKUP(B210,'[2]Taille-Poids'!$B$3:$G$734,6,FALSE)</f>
        <v>95</v>
      </c>
      <c r="P210" s="93">
        <f t="shared" si="75"/>
        <v>0.86315789473684212</v>
      </c>
      <c r="Q210" s="92">
        <f t="shared" si="76"/>
        <v>4.5</v>
      </c>
      <c r="R210" s="258">
        <f>VLOOKUP(B210,[2]DV!$B$3:$H$735,7,FALSE)</f>
        <v>51.3</v>
      </c>
      <c r="S210" s="92">
        <f t="shared" si="77"/>
        <v>6</v>
      </c>
      <c r="T210" s="82">
        <f t="shared" si="78"/>
        <v>10.5</v>
      </c>
      <c r="U210" s="259">
        <f>VLOOKUP(B210,[2]COORD!$B$3:$I$734,8,FALSE)</f>
        <v>24.3</v>
      </c>
      <c r="V210" s="92">
        <f t="shared" si="79"/>
        <v>5.75</v>
      </c>
      <c r="W210" s="292">
        <f>VLOOKUP(B210,[2]SOUP!$B$3:$F$734,5,FALSE)</f>
        <v>-1</v>
      </c>
      <c r="X210" s="92">
        <f t="shared" si="80"/>
        <v>2.25</v>
      </c>
      <c r="Y210" s="292">
        <f>VLOOKUP(B210,[2]EQU!$B$3:$F$734,5,FALSE)</f>
        <v>10</v>
      </c>
      <c r="Z210" s="92">
        <f t="shared" si="81"/>
        <v>0</v>
      </c>
      <c r="AA210" s="82">
        <f t="shared" si="65"/>
        <v>8</v>
      </c>
      <c r="AB210" s="260">
        <f>VLOOKUP(B210,[2]Natation!$A$2:$E$610,5,FALSE)</f>
        <v>47.04</v>
      </c>
      <c r="AC210" s="92">
        <f t="shared" si="82"/>
        <v>7</v>
      </c>
      <c r="AD210" s="83">
        <f t="shared" si="83"/>
        <v>7</v>
      </c>
      <c r="AE210" s="294">
        <f>IF(AND(H210="DSP",M210="DSP",T210="DSP",AA210="DSP",AD210="DSP"),"DSP",IF(AND(H210="DSP",M210="DSP",T210="DSP",AA210="DSP"),AD210,IF(AND(H210="DSP",M210="DSP",T210="DSP",AD210="DSP"),AA210,IF(AND(H210="DSP",M210="DSP",AA210="DSP",AD210="DSP"),T210,IF(AND(H210="DSP",T210="DSP",AA210="DSP",AD210="DSP"),M210,IF(AND(M210="DSP",T210="DSP",AA210="DSP",AD210="DSP"),H210,IF(AND(T210="DSP",AA210="DSP",AD210="DSP"),(H210+M210)/2,IF(AND(M210="DSP",AA210="DSP",AD210="DSP"),(H210+T210)/2,IF(AND(H210="DSP",AA210="DSP",AD210="DSP"),(M210+T210)/2,IF(AND(M210="DSP",T210="DSP",AD210="DSP"),(H210+AA210)/2,IF(AND(H210="DSP",T210="DSP",AD210="DSP"),(M210+AA210)/2,IF(AND(H210="DSP",M210="DSP",AD210="DSP"),(T210+AA210)/2,IF(AND(M210="DSP",T210="DSP",AA210="DSP"),(H210+AD210)/2,IF(AND(H210="DSP",T210="DSP",AA210="DSP"),(M210+AD210)/2,IF(AND(H210="DSP",M210="DSP",AA210="DSP"),(T210+AD210)/2,IF(AND(H210="DSP",M210="DSP",T210="DSP"),(AA210+AD210)/2,IF(AND(H210="DSP",M210="DSP"),(T210+AA210+AD210)/3,IF(AND(H210="DSP",T210="DSP"),(M210+AA210+AD210)/3,IF(AND(M210="DSP",T210="DSP"),(H210+AA210+AD210)/3,IF(AND(H210="DSP",AA210="DSP"),(M210+T210+AD210)/3,IF(AND(M210="DSP",AA210="DSP"),(H210+T210+AD210)/3,IF(AND(T210="DSP",AA210="DSP"),(H210+M210+AD210)/3,IF(AND(H210="DSP",AD210="DSP"),(M210+T210+AA210)/3,IF(AND(M210="DSP",AD210="DSP"),(H210+T210+AA210)/3,IF(AND(T210="DSP",AD210="DSP"),(H210+M210+AA210)/3,IF(AND(AA210="DSP",AD210="DSP"),(H210+M210+T210)/3,IF(H210="DSP",(M210+T210+AA210+AD210)/4,IF(M210="DSP",(H210+T210+AA210+AD210)/4,IF(T210="DSP",(H210+M210+AA210+AD210)/4,IF(AA210="DSP",(H210+M210+T210+AD210)/4,IF(AD210="DSP",(H210+M210+T210+AA210)/4,SUM(H210+M210+T210+AA210+AD210)/5)))))))))))))))))))))))))))))))</f>
        <v>10.5</v>
      </c>
      <c r="AF210" s="84">
        <v>10.5</v>
      </c>
      <c r="AG210" s="87">
        <f t="shared" si="84"/>
        <v>378</v>
      </c>
      <c r="AH210" s="346">
        <f>IFERROR(VLOOKUP(B210,'Notes écrit'!$A$3:$C$734,3,FALSE),"ABI")</f>
        <v>5.7779999999999996</v>
      </c>
      <c r="AI210" s="84">
        <v>5.7779999999999996</v>
      </c>
      <c r="AJ210" s="88">
        <f t="shared" si="85"/>
        <v>551</v>
      </c>
      <c r="AK210" s="136">
        <f t="shared" si="68"/>
        <v>8.1389999999999993</v>
      </c>
    </row>
    <row r="211" spans="1:37" s="96" customFormat="1" ht="16.5" customHeight="1" thickBot="1" x14ac:dyDescent="0.3">
      <c r="A211" s="110" t="s">
        <v>216</v>
      </c>
      <c r="B211" s="267">
        <v>22015233</v>
      </c>
      <c r="C211" s="266" t="s">
        <v>971</v>
      </c>
      <c r="D211" s="266" t="s">
        <v>972</v>
      </c>
      <c r="E211" s="292" t="str">
        <f>VLOOKUP(B211,[2]END!$B$3:$G$734,6,FALSE)</f>
        <v>ABI</v>
      </c>
      <c r="F211" s="91" t="str">
        <f t="shared" si="70"/>
        <v>ABI</v>
      </c>
      <c r="G211" s="92">
        <f t="shared" si="71"/>
        <v>0</v>
      </c>
      <c r="H211" s="82">
        <f t="shared" si="72"/>
        <v>0</v>
      </c>
      <c r="I211" s="292" t="str">
        <f>VLOOKUP(B211,[2]VIT!$B$3:$F$734,5,FALSE)</f>
        <v>ABI</v>
      </c>
      <c r="J211" s="92">
        <f t="shared" si="73"/>
        <v>0</v>
      </c>
      <c r="K211" s="292" t="str">
        <f>VLOOKUP(B211,[2]VIT!$B$3:$G$734,6,FALSE)</f>
        <v>ABI</v>
      </c>
      <c r="L211" s="92">
        <f t="shared" si="74"/>
        <v>0</v>
      </c>
      <c r="M211" s="82">
        <f t="shared" si="64"/>
        <v>0</v>
      </c>
      <c r="N211" s="258" t="str">
        <f>VLOOKUP(B211,[2]DVC!$B$3:$G$734,6,FALSE)</f>
        <v>ABI</v>
      </c>
      <c r="O211" s="297" t="str">
        <f>VLOOKUP(B211,'[2]Taille-Poids'!$B$3:$G$734,6,FALSE)</f>
        <v>ABI</v>
      </c>
      <c r="P211" s="93" t="str">
        <f t="shared" si="75"/>
        <v>POIDS</v>
      </c>
      <c r="Q211" s="92">
        <f t="shared" si="76"/>
        <v>0</v>
      </c>
      <c r="R211" s="258" t="str">
        <f>VLOOKUP(B211,[2]DV!$B$3:$H$735,7,FALSE)</f>
        <v>ABI</v>
      </c>
      <c r="S211" s="92">
        <f t="shared" si="77"/>
        <v>0</v>
      </c>
      <c r="T211" s="82">
        <f t="shared" si="78"/>
        <v>0</v>
      </c>
      <c r="U211" s="259" t="str">
        <f>VLOOKUP(B211,[2]COORD!$B$3:$I$734,8,FALSE)</f>
        <v>ABI</v>
      </c>
      <c r="V211" s="92">
        <f t="shared" si="79"/>
        <v>0</v>
      </c>
      <c r="W211" s="292" t="str">
        <f>VLOOKUP(B211,[2]SOUP!$B$3:$F$734,5,FALSE)</f>
        <v>ABI</v>
      </c>
      <c r="X211" s="92">
        <f t="shared" si="80"/>
        <v>0</v>
      </c>
      <c r="Y211" s="292" t="str">
        <f>VLOOKUP(B211,[2]EQU!$B$3:$F$734,5,FALSE)</f>
        <v>ABI</v>
      </c>
      <c r="Z211" s="92">
        <f t="shared" si="81"/>
        <v>0</v>
      </c>
      <c r="AA211" s="82">
        <f t="shared" si="65"/>
        <v>0</v>
      </c>
      <c r="AB211" s="260" t="str">
        <f>VLOOKUP(B211,[2]Natation!$A$2:$E$610,5,FALSE)</f>
        <v>ABI</v>
      </c>
      <c r="AC211" s="92">
        <f t="shared" si="82"/>
        <v>0</v>
      </c>
      <c r="AD211" s="83">
        <f t="shared" si="83"/>
        <v>0</v>
      </c>
      <c r="AE211" s="294">
        <f>IF(AND(H211="DSP",M211="DSP",T211="DSP",AA211="DSP",AD211="DSP"),"DSP",IF(AND(H211="DSP",M211="DSP",T211="DSP",AA211="DSP"),AD211,IF(AND(H211="DSP",M211="DSP",T211="DSP",AD211="DSP"),AA211,IF(AND(H211="DSP",M211="DSP",AA211="DSP",AD211="DSP"),T211,IF(AND(H211="DSP",T211="DSP",AA211="DSP",AD211="DSP"),M211,IF(AND(M211="DSP",T211="DSP",AA211="DSP",AD211="DSP"),H211,IF(AND(T211="DSP",AA211="DSP",AD211="DSP"),(H211+M211)/2,IF(AND(M211="DSP",AA211="DSP",AD211="DSP"),(H211+T211)/2,IF(AND(H211="DSP",AA211="DSP",AD211="DSP"),(M211+T211)/2,IF(AND(M211="DSP",T211="DSP",AD211="DSP"),(H211+AA211)/2,IF(AND(H211="DSP",T211="DSP",AD211="DSP"),(M211+AA211)/2,IF(AND(H211="DSP",M211="DSP",AD211="DSP"),(T211+AA211)/2,IF(AND(M211="DSP",T211="DSP",AA211="DSP"),(H211+AD211)/2,IF(AND(H211="DSP",T211="DSP",AA211="DSP"),(M211+AD211)/2,IF(AND(H211="DSP",M211="DSP",AA211="DSP"),(T211+AD211)/2,IF(AND(H211="DSP",M211="DSP",T211="DSP"),(AA211+AD211)/2,IF(AND(H211="DSP",M211="DSP"),(T211+AA211+AD211)/3,IF(AND(H211="DSP",T211="DSP"),(M211+AA211+AD211)/3,IF(AND(M211="DSP",T211="DSP"),(H211+AA211+AD211)/3,IF(AND(H211="DSP",AA211="DSP"),(M211+T211+AD211)/3,IF(AND(M211="DSP",AA211="DSP"),(H211+T211+AD211)/3,IF(AND(T211="DSP",AA211="DSP"),(H211+M211+AD211)/3,IF(AND(H211="DSP",AD211="DSP"),(M211+T211+AA211)/3,IF(AND(M211="DSP",AD211="DSP"),(H211+T211+AA211)/3,IF(AND(T211="DSP",AD211="DSP"),(H211+M211+AA211)/3,IF(AND(AA211="DSP",AD211="DSP"),(H211+M211+T211)/3,IF(H211="DSP",(M211+T211+AA211+AD211)/4,IF(M211="DSP",(H211+T211+AA211+AD211)/4,IF(T211="DSP",(H211+M211+AA211+AD211)/4,IF(AA211="DSP",(H211+M211+T211+AD211)/4,IF(AD211="DSP",(H211+M211+T211+AA211)/4,SUM(H211+M211+T211+AA211+AD211)/5)))))))))))))))))))))))))))))))</f>
        <v>0</v>
      </c>
      <c r="AF211" s="84">
        <v>0</v>
      </c>
      <c r="AG211" s="87">
        <f t="shared" si="84"/>
        <v>621</v>
      </c>
      <c r="AH211" s="75" t="str">
        <f>IFERROR(VLOOKUP(B211,'Notes écrit'!$A$3:$C$734,3,FALSE),"ABI")</f>
        <v>ABI</v>
      </c>
      <c r="AI211" s="84" t="s">
        <v>157</v>
      </c>
      <c r="AJ211" s="88">
        <f t="shared" si="85"/>
        <v>599</v>
      </c>
      <c r="AK211" s="136" t="str">
        <f t="shared" si="68"/>
        <v>DEF</v>
      </c>
    </row>
    <row r="212" spans="1:37" s="96" customFormat="1" ht="16.5" customHeight="1" thickBot="1" x14ac:dyDescent="0.3">
      <c r="A212" s="110" t="s">
        <v>216</v>
      </c>
      <c r="B212" s="267">
        <v>22015397</v>
      </c>
      <c r="C212" s="286" t="s">
        <v>409</v>
      </c>
      <c r="D212" s="286" t="s">
        <v>410</v>
      </c>
      <c r="E212" s="292">
        <f>VLOOKUP(B212,[2]END!$B$3:$G$734,6,FALSE)</f>
        <v>14</v>
      </c>
      <c r="F212" s="91">
        <f t="shared" si="70"/>
        <v>16.5</v>
      </c>
      <c r="G212" s="92">
        <f t="shared" si="71"/>
        <v>11</v>
      </c>
      <c r="H212" s="82">
        <f t="shared" si="72"/>
        <v>11</v>
      </c>
      <c r="I212" s="292">
        <f>VLOOKUP(B212,[2]VIT!$B$3:$F$734,5,FALSE)</f>
        <v>3.3</v>
      </c>
      <c r="J212" s="92">
        <f t="shared" si="73"/>
        <v>15</v>
      </c>
      <c r="K212" s="292">
        <f>VLOOKUP(B212,[2]VIT!$B$3:$G$734,6,FALSE)</f>
        <v>6.94</v>
      </c>
      <c r="L212" s="92">
        <f t="shared" si="74"/>
        <v>10</v>
      </c>
      <c r="M212" s="82">
        <f t="shared" si="64"/>
        <v>12.5</v>
      </c>
      <c r="N212" s="258">
        <f>VLOOKUP(B212,[2]DVC!$B$3:$G$734,6,FALSE)</f>
        <v>69</v>
      </c>
      <c r="O212" s="297">
        <f>VLOOKUP(B212,'[2]Taille-Poids'!$B$3:$G$734,6,FALSE)</f>
        <v>64</v>
      </c>
      <c r="P212" s="93">
        <f t="shared" si="75"/>
        <v>1.078125</v>
      </c>
      <c r="Q212" s="92">
        <f t="shared" si="76"/>
        <v>5.5</v>
      </c>
      <c r="R212" s="258">
        <f>VLOOKUP(B212,[2]DV!$B$3:$H$735,7,FALSE)</f>
        <v>52.9</v>
      </c>
      <c r="S212" s="92">
        <f t="shared" si="77"/>
        <v>6</v>
      </c>
      <c r="T212" s="82">
        <f t="shared" si="78"/>
        <v>11.5</v>
      </c>
      <c r="U212" s="259">
        <f>VLOOKUP(B212,[2]COORD!$B$3:$I$734,8,FALSE)</f>
        <v>27.12</v>
      </c>
      <c r="V212" s="92">
        <f t="shared" si="79"/>
        <v>4.25</v>
      </c>
      <c r="W212" s="292">
        <f>VLOOKUP(B212,[2]SOUP!$B$3:$F$734,5,FALSE)</f>
        <v>0</v>
      </c>
      <c r="X212" s="92">
        <f t="shared" si="80"/>
        <v>2.5</v>
      </c>
      <c r="Y212" s="292">
        <f>VLOOKUP(B212,[2]EQU!$B$3:$F$734,5,FALSE)</f>
        <v>2</v>
      </c>
      <c r="Z212" s="92">
        <f t="shared" si="81"/>
        <v>4</v>
      </c>
      <c r="AA212" s="82">
        <f t="shared" si="65"/>
        <v>10.75</v>
      </c>
      <c r="AB212" s="260">
        <f>VLOOKUP(B212,[2]Natation!$A$2:$E$610,5,FALSE)</f>
        <v>49.92</v>
      </c>
      <c r="AC212" s="92">
        <f t="shared" si="82"/>
        <v>5</v>
      </c>
      <c r="AD212" s="83">
        <f t="shared" si="83"/>
        <v>5</v>
      </c>
      <c r="AE212" s="294">
        <f>IF(AND(H212="DSP",M212="DSP",T212="DSP",AA212="DSP",AD212="DSP"),"DSP",IF(AND(H212="DSP",M212="DSP",T212="DSP",AA212="DSP"),AD212,IF(AND(H212="DSP",M212="DSP",T212="DSP",AD212="DSP"),AA212,IF(AND(H212="DSP",M212="DSP",AA212="DSP",AD212="DSP"),T212,IF(AND(H212="DSP",T212="DSP",AA212="DSP",AD212="DSP"),M212,IF(AND(M212="DSP",T212="DSP",AA212="DSP",AD212="DSP"),H212,IF(AND(T212="DSP",AA212="DSP",AD212="DSP"),(H212+M212)/2,IF(AND(M212="DSP",AA212="DSP",AD212="DSP"),(H212+T212)/2,IF(AND(H212="DSP",AA212="DSP",AD212="DSP"),(M212+T212)/2,IF(AND(M212="DSP",T212="DSP",AD212="DSP"),(H212+AA212)/2,IF(AND(H212="DSP",T212="DSP",AD212="DSP"),(M212+AA212)/2,IF(AND(H212="DSP",M212="DSP",AD212="DSP"),(T212+AA212)/2,IF(AND(M212="DSP",T212="DSP",AA212="DSP"),(H212+AD212)/2,IF(AND(H212="DSP",T212="DSP",AA212="DSP"),(M212+AD212)/2,IF(AND(H212="DSP",M212="DSP",AA212="DSP"),(T212+AD212)/2,IF(AND(H212="DSP",M212="DSP",T212="DSP"),(AA212+AD212)/2,IF(AND(H212="DSP",M212="DSP"),(T212+AA212+AD212)/3,IF(AND(H212="DSP",T212="DSP"),(M212+AA212+AD212)/3,IF(AND(M212="DSP",T212="DSP"),(H212+AA212+AD212)/3,IF(AND(H212="DSP",AA212="DSP"),(M212+T212+AD212)/3,IF(AND(M212="DSP",AA212="DSP"),(H212+T212+AD212)/3,IF(AND(T212="DSP",AA212="DSP"),(H212+M212+AD212)/3,IF(AND(H212="DSP",AD212="DSP"),(M212+T212+AA212)/3,IF(AND(M212="DSP",AD212="DSP"),(H212+T212+AA212)/3,IF(AND(T212="DSP",AD212="DSP"),(H212+M212+AA212)/3,IF(AND(AA212="DSP",AD212="DSP"),(H212+M212+T212)/3,IF(H212="DSP",(M212+T212+AA212+AD212)/4,IF(M212="DSP",(H212+T212+AA212+AD212)/4,IF(T212="DSP",(H212+M212+AA212+AD212)/4,IF(AA212="DSP",(H212+M212+T212+AD212)/4,IF(AD212="DSP",(H212+M212+T212+AA212)/4,SUM(H212+M212+T212+AA212+AD212)/5)))))))))))))))))))))))))))))))</f>
        <v>10.15</v>
      </c>
      <c r="AF212" s="84">
        <v>10.15</v>
      </c>
      <c r="AG212" s="87">
        <f t="shared" si="84"/>
        <v>413</v>
      </c>
      <c r="AH212" s="75">
        <f>IFERROR(VLOOKUP(B212,'Notes écrit'!$A$3:$C$734,3,FALSE),"ABI")</f>
        <v>5.7779999999999996</v>
      </c>
      <c r="AI212" s="84">
        <v>5.7779999999999996</v>
      </c>
      <c r="AJ212" s="88">
        <f t="shared" si="85"/>
        <v>551</v>
      </c>
      <c r="AK212" s="136">
        <f t="shared" si="68"/>
        <v>7.9640000000000004</v>
      </c>
    </row>
    <row r="213" spans="1:37" s="96" customFormat="1" ht="16.5" customHeight="1" thickBot="1" x14ac:dyDescent="0.3">
      <c r="A213" s="110" t="s">
        <v>53</v>
      </c>
      <c r="B213" s="267">
        <v>22015482</v>
      </c>
      <c r="C213" s="266" t="s">
        <v>411</v>
      </c>
      <c r="D213" s="266" t="s">
        <v>412</v>
      </c>
      <c r="E213" s="292">
        <f>VLOOKUP(B213,[2]END!$B$3:$G$734,6,FALSE)</f>
        <v>8</v>
      </c>
      <c r="F213" s="91">
        <f t="shared" si="70"/>
        <v>13.5</v>
      </c>
      <c r="G213" s="92">
        <f t="shared" si="71"/>
        <v>8</v>
      </c>
      <c r="H213" s="82">
        <f t="shared" si="72"/>
        <v>8</v>
      </c>
      <c r="I213" s="292">
        <f>VLOOKUP(B213,[2]VIT!$B$3:$F$734,5,FALSE)</f>
        <v>3.56</v>
      </c>
      <c r="J213" s="92">
        <f t="shared" si="73"/>
        <v>15</v>
      </c>
      <c r="K213" s="292">
        <f>VLOOKUP(B213,[2]VIT!$B$3:$G$734,6,FALSE)</f>
        <v>7.82</v>
      </c>
      <c r="L213" s="92">
        <f t="shared" si="74"/>
        <v>10</v>
      </c>
      <c r="M213" s="82">
        <f t="shared" si="64"/>
        <v>12.5</v>
      </c>
      <c r="N213" s="258">
        <f>VLOOKUP(B213,[2]DVC!$B$3:$G$734,6,FALSE)</f>
        <v>38.5</v>
      </c>
      <c r="O213" s="297">
        <f>VLOOKUP(B213,'[2]Taille-Poids'!$B$3:$G$734,6,FALSE)</f>
        <v>72</v>
      </c>
      <c r="P213" s="93">
        <f t="shared" si="75"/>
        <v>0.53472222222222221</v>
      </c>
      <c r="Q213" s="92">
        <f t="shared" si="76"/>
        <v>5</v>
      </c>
      <c r="R213" s="258">
        <f>VLOOKUP(B213,[2]DV!$B$3:$H$735,7,FALSE)</f>
        <v>33.700000000000003</v>
      </c>
      <c r="S213" s="92">
        <f t="shared" si="77"/>
        <v>5.5</v>
      </c>
      <c r="T213" s="82">
        <f t="shared" si="78"/>
        <v>10.5</v>
      </c>
      <c r="U213" s="259">
        <f>VLOOKUP(B213,[2]COORD!$B$3:$I$734,8,FALSE)</f>
        <v>28.44</v>
      </c>
      <c r="V213" s="92">
        <f t="shared" si="79"/>
        <v>4.75</v>
      </c>
      <c r="W213" s="292">
        <f>VLOOKUP(B213,[2]SOUP!$B$3:$F$734,5,FALSE)</f>
        <v>-4</v>
      </c>
      <c r="X213" s="92">
        <f t="shared" si="80"/>
        <v>1.5</v>
      </c>
      <c r="Y213" s="292">
        <f>VLOOKUP(B213,[2]EQU!$B$3:$F$734,5,FALSE)</f>
        <v>6</v>
      </c>
      <c r="Z213" s="92">
        <f t="shared" si="81"/>
        <v>2</v>
      </c>
      <c r="AA213" s="82">
        <f t="shared" si="65"/>
        <v>8.25</v>
      </c>
      <c r="AB213" s="260" t="s">
        <v>215</v>
      </c>
      <c r="AC213" s="92" t="str">
        <f t="shared" si="82"/>
        <v>DSP</v>
      </c>
      <c r="AD213" s="83" t="str">
        <f t="shared" si="83"/>
        <v>DSP</v>
      </c>
      <c r="AE213" s="294">
        <f>IF(AND(H213="DSP",M213="DSP",T213="DSP",AA213="DSP",AD213="DSP"),"DSP",IF(AND(H213="DSP",M213="DSP",T213="DSP",AA213="DSP"),AD213,IF(AND(H213="DSP",M213="DSP",T213="DSP",AD213="DSP"),AA213,IF(AND(H213="DSP",M213="DSP",AA213="DSP",AD213="DSP"),T213,IF(AND(H213="DSP",T213="DSP",AA213="DSP",AD213="DSP"),M213,IF(AND(M213="DSP",T213="DSP",AA213="DSP",AD213="DSP"),H213,IF(AND(T213="DSP",AA213="DSP",AD213="DSP"),(H213+M213)/2,IF(AND(M213="DSP",AA213="DSP",AD213="DSP"),(H213+T213)/2,IF(AND(H213="DSP",AA213="DSP",AD213="DSP"),(M213+T213)/2,IF(AND(M213="DSP",T213="DSP",AD213="DSP"),(H213+AA213)/2,IF(AND(H213="DSP",T213="DSP",AD213="DSP"),(M213+AA213)/2,IF(AND(H213="DSP",M213="DSP",AD213="DSP"),(T213+AA213)/2,IF(AND(M213="DSP",T213="DSP",AA213="DSP"),(H213+AD213)/2,IF(AND(H213="DSP",T213="DSP",AA213="DSP"),(M213+AD213)/2,IF(AND(H213="DSP",M213="DSP",AA213="DSP"),(T213+AD213)/2,IF(AND(H213="DSP",M213="DSP",T213="DSP"),(AA213+AD213)/2,IF(AND(H213="DSP",M213="DSP"),(T213+AA213+AD213)/3,IF(AND(H213="DSP",T213="DSP"),(M213+AA213+AD213)/3,IF(AND(M213="DSP",T213="DSP"),(H213+AA213+AD213)/3,IF(AND(H213="DSP",AA213="DSP"),(M213+T213+AD213)/3,IF(AND(M213="DSP",AA213="DSP"),(H213+T213+AD213)/3,IF(AND(T213="DSP",AA213="DSP"),(H213+M213+AD213)/3,IF(AND(H213="DSP",AD213="DSP"),(M213+T213+AA213)/3,IF(AND(M213="DSP",AD213="DSP"),(H213+T213+AA213)/3,IF(AND(T213="DSP",AD213="DSP"),(H213+M213+AA213)/3,IF(AND(AA213="DSP",AD213="DSP"),(H213+M213+T213)/3,IF(H213="DSP",(M213+T213+AA213+AD213)/4,IF(M213="DSP",(H213+T213+AA213+AD213)/4,IF(T213="DSP",(H213+M213+AA213+AD213)/4,IF(AA213="DSP",(H213+M213+T213+AD213)/4,IF(AD213="DSP",(H213+M213+T213+AA213)/4,SUM(H213+M213+T213+AA213+AD213)/5)))))))))))))))))))))))))))))))</f>
        <v>9.8125</v>
      </c>
      <c r="AF213" s="84">
        <v>9.8125</v>
      </c>
      <c r="AG213" s="87">
        <f t="shared" si="84"/>
        <v>450</v>
      </c>
      <c r="AH213" s="75">
        <f>IFERROR(VLOOKUP(B213,'Notes écrit'!$A$3:$C$734,3,FALSE),"ABI")</f>
        <v>10.222</v>
      </c>
      <c r="AI213" s="84">
        <v>10.222</v>
      </c>
      <c r="AJ213" s="88">
        <f t="shared" si="85"/>
        <v>123</v>
      </c>
      <c r="AK213" s="136">
        <f t="shared" si="68"/>
        <v>10.017250000000001</v>
      </c>
    </row>
    <row r="214" spans="1:37" s="96" customFormat="1" ht="16.5" customHeight="1" thickBot="1" x14ac:dyDescent="0.3">
      <c r="A214" s="110" t="s">
        <v>216</v>
      </c>
      <c r="B214" s="267">
        <v>22015504</v>
      </c>
      <c r="C214" s="266" t="s">
        <v>305</v>
      </c>
      <c r="D214" s="266" t="s">
        <v>179</v>
      </c>
      <c r="E214" s="292" t="s">
        <v>476</v>
      </c>
      <c r="F214" s="91" t="str">
        <f t="shared" si="70"/>
        <v>VAL</v>
      </c>
      <c r="G214" s="92" t="str">
        <f t="shared" si="71"/>
        <v>VAL</v>
      </c>
      <c r="H214" s="82" t="str">
        <f t="shared" si="72"/>
        <v>VALIDÉ</v>
      </c>
      <c r="I214" s="292" t="s">
        <v>476</v>
      </c>
      <c r="J214" s="92" t="str">
        <f t="shared" si="73"/>
        <v>VAL</v>
      </c>
      <c r="K214" s="292" t="s">
        <v>476</v>
      </c>
      <c r="L214" s="92" t="str">
        <f t="shared" si="74"/>
        <v>VAL</v>
      </c>
      <c r="M214" s="82" t="str">
        <f t="shared" si="64"/>
        <v>VALIDÉ</v>
      </c>
      <c r="N214" s="292" t="s">
        <v>476</v>
      </c>
      <c r="O214" s="296" t="s">
        <v>476</v>
      </c>
      <c r="P214" s="93">
        <f t="shared" si="75"/>
        <v>0</v>
      </c>
      <c r="Q214" s="92" t="str">
        <f t="shared" si="76"/>
        <v>VAL</v>
      </c>
      <c r="R214" s="292" t="s">
        <v>476</v>
      </c>
      <c r="S214" s="92" t="str">
        <f t="shared" si="77"/>
        <v>VAL</v>
      </c>
      <c r="T214" s="82" t="str">
        <f t="shared" si="78"/>
        <v>VALIDÉ</v>
      </c>
      <c r="U214" s="292" t="s">
        <v>476</v>
      </c>
      <c r="V214" s="92" t="str">
        <f t="shared" si="79"/>
        <v>VAL</v>
      </c>
      <c r="W214" s="292" t="s">
        <v>476</v>
      </c>
      <c r="X214" s="92" t="str">
        <f t="shared" si="80"/>
        <v>VAL</v>
      </c>
      <c r="Y214" s="292" t="s">
        <v>476</v>
      </c>
      <c r="Z214" s="92" t="str">
        <f t="shared" si="81"/>
        <v>VAL</v>
      </c>
      <c r="AA214" s="82" t="str">
        <f t="shared" si="65"/>
        <v>VALIDÉ</v>
      </c>
      <c r="AB214" s="292" t="s">
        <v>476</v>
      </c>
      <c r="AC214" s="92" t="str">
        <f t="shared" si="82"/>
        <v>VAL</v>
      </c>
      <c r="AD214" s="83" t="str">
        <f t="shared" si="83"/>
        <v>VALIDÉ</v>
      </c>
      <c r="AE214" s="294">
        <v>11.15</v>
      </c>
      <c r="AF214" s="84">
        <v>11.15</v>
      </c>
      <c r="AG214" s="87">
        <f t="shared" si="84"/>
        <v>300</v>
      </c>
      <c r="AH214" s="75">
        <f>IFERROR(VLOOKUP(B214,'Notes écrit'!$A$3:$C$734,3,FALSE),"ABI")</f>
        <v>10.667</v>
      </c>
      <c r="AI214" s="84">
        <v>10.667</v>
      </c>
      <c r="AJ214" s="88">
        <f t="shared" si="85"/>
        <v>85</v>
      </c>
      <c r="AK214" s="136">
        <f t="shared" si="68"/>
        <v>10.9085</v>
      </c>
    </row>
    <row r="215" spans="1:37" s="96" customFormat="1" ht="16.5" customHeight="1" thickBot="1" x14ac:dyDescent="0.3">
      <c r="A215" s="110" t="s">
        <v>216</v>
      </c>
      <c r="B215" s="267">
        <v>22015623</v>
      </c>
      <c r="C215" s="266" t="s">
        <v>299</v>
      </c>
      <c r="D215" s="266" t="s">
        <v>31</v>
      </c>
      <c r="E215" s="292">
        <f>VLOOKUP(B215,[2]END!$B$3:$G$734,6,FALSE)</f>
        <v>14</v>
      </c>
      <c r="F215" s="91">
        <f t="shared" si="70"/>
        <v>16.5</v>
      </c>
      <c r="G215" s="92">
        <f t="shared" si="71"/>
        <v>11</v>
      </c>
      <c r="H215" s="82">
        <f t="shared" si="72"/>
        <v>11</v>
      </c>
      <c r="I215" s="292">
        <f>VLOOKUP(B215,[2]VIT!$B$3:$F$734,5,FALSE)</f>
        <v>3.18</v>
      </c>
      <c r="J215" s="92">
        <f t="shared" si="73"/>
        <v>17</v>
      </c>
      <c r="K215" s="292">
        <f>VLOOKUP(B215,[2]VIT!$B$3:$G$734,6,FALSE)</f>
        <v>6.9</v>
      </c>
      <c r="L215" s="92">
        <f t="shared" si="74"/>
        <v>10</v>
      </c>
      <c r="M215" s="82">
        <f t="shared" si="64"/>
        <v>13.5</v>
      </c>
      <c r="N215" s="258">
        <f>VLOOKUP(B215,[2]DVC!$B$3:$G$734,6,FALSE)</f>
        <v>99</v>
      </c>
      <c r="O215" s="297">
        <f>VLOOKUP(B215,'[2]Taille-Poids'!$B$3:$G$734,6,FALSE)</f>
        <v>76</v>
      </c>
      <c r="P215" s="93">
        <f t="shared" si="75"/>
        <v>1.3026315789473684</v>
      </c>
      <c r="Q215" s="92">
        <f t="shared" si="76"/>
        <v>7</v>
      </c>
      <c r="R215" s="258">
        <f>VLOOKUP(B215,[2]DV!$B$3:$H$735,7,FALSE)</f>
        <v>34.799999999999997</v>
      </c>
      <c r="S215" s="92">
        <f t="shared" si="77"/>
        <v>1.5</v>
      </c>
      <c r="T215" s="82">
        <f t="shared" si="78"/>
        <v>8.5</v>
      </c>
      <c r="U215" s="259">
        <f>VLOOKUP(B215,[2]COORD!$B$3:$I$734,8,FALSE)</f>
        <v>24.1</v>
      </c>
      <c r="V215" s="92">
        <f t="shared" si="79"/>
        <v>5.75</v>
      </c>
      <c r="W215" s="292">
        <f>VLOOKUP(B215,[2]SOUP!$B$3:$F$734,5,FALSE)</f>
        <v>0</v>
      </c>
      <c r="X215" s="92">
        <f t="shared" si="80"/>
        <v>2.5</v>
      </c>
      <c r="Y215" s="292">
        <f>VLOOKUP(B215,[2]EQU!$B$3:$F$734,5,FALSE)</f>
        <v>4</v>
      </c>
      <c r="Z215" s="92">
        <f t="shared" si="81"/>
        <v>3</v>
      </c>
      <c r="AA215" s="82">
        <f t="shared" si="65"/>
        <v>11.25</v>
      </c>
      <c r="AB215" s="260">
        <f>VLOOKUP(B215,[2]Natation!$A$2:$E$610,5,FALSE)</f>
        <v>55.03</v>
      </c>
      <c r="AC215" s="92">
        <f t="shared" si="82"/>
        <v>3</v>
      </c>
      <c r="AD215" s="83">
        <f t="shared" si="83"/>
        <v>3</v>
      </c>
      <c r="AE215" s="294">
        <f>IF(AND(H215="DSP",M215="DSP",T215="DSP",AA215="DSP",AD215="DSP"),"DSP",IF(AND(H215="DSP",M215="DSP",T215="DSP",AA215="DSP"),AD215,IF(AND(H215="DSP",M215="DSP",T215="DSP",AD215="DSP"),AA215,IF(AND(H215="DSP",M215="DSP",AA215="DSP",AD215="DSP"),T215,IF(AND(H215="DSP",T215="DSP",AA215="DSP",AD215="DSP"),M215,IF(AND(M215="DSP",T215="DSP",AA215="DSP",AD215="DSP"),H215,IF(AND(T215="DSP",AA215="DSP",AD215="DSP"),(H215+M215)/2,IF(AND(M215="DSP",AA215="DSP",AD215="DSP"),(H215+T215)/2,IF(AND(H215="DSP",AA215="DSP",AD215="DSP"),(M215+T215)/2,IF(AND(M215="DSP",T215="DSP",AD215="DSP"),(H215+AA215)/2,IF(AND(H215="DSP",T215="DSP",AD215="DSP"),(M215+AA215)/2,IF(AND(H215="DSP",M215="DSP",AD215="DSP"),(T215+AA215)/2,IF(AND(M215="DSP",T215="DSP",AA215="DSP"),(H215+AD215)/2,IF(AND(H215="DSP",T215="DSP",AA215="DSP"),(M215+AD215)/2,IF(AND(H215="DSP",M215="DSP",AA215="DSP"),(T215+AD215)/2,IF(AND(H215="DSP",M215="DSP",T215="DSP"),(AA215+AD215)/2,IF(AND(H215="DSP",M215="DSP"),(T215+AA215+AD215)/3,IF(AND(H215="DSP",T215="DSP"),(M215+AA215+AD215)/3,IF(AND(M215="DSP",T215="DSP"),(H215+AA215+AD215)/3,IF(AND(H215="DSP",AA215="DSP"),(M215+T215+AD215)/3,IF(AND(M215="DSP",AA215="DSP"),(H215+T215+AD215)/3,IF(AND(T215="DSP",AA215="DSP"),(H215+M215+AD215)/3,IF(AND(H215="DSP",AD215="DSP"),(M215+T215+AA215)/3,IF(AND(M215="DSP",AD215="DSP"),(H215+T215+AA215)/3,IF(AND(T215="DSP",AD215="DSP"),(H215+M215+AA215)/3,IF(AND(AA215="DSP",AD215="DSP"),(H215+M215+T215)/3,IF(H215="DSP",(M215+T215+AA215+AD215)/4,IF(M215="DSP",(H215+T215+AA215+AD215)/4,IF(T215="DSP",(H215+M215+AA215+AD215)/4,IF(AA215="DSP",(H215+M215+T215+AD215)/4,IF(AD215="DSP",(H215+M215+T215+AA215)/4,SUM(H215+M215+T215+AA215+AD215)/5)))))))))))))))))))))))))))))))</f>
        <v>9.4499999999999993</v>
      </c>
      <c r="AF215" s="84">
        <v>9.4499999999999993</v>
      </c>
      <c r="AG215" s="87">
        <f t="shared" si="84"/>
        <v>480</v>
      </c>
      <c r="AH215" s="75">
        <f>IFERROR(VLOOKUP(B215,'Notes écrit'!$A$3:$C$734,3,FALSE),"ABI")</f>
        <v>11.555999999999999</v>
      </c>
      <c r="AI215" s="84">
        <v>11.555999999999999</v>
      </c>
      <c r="AJ215" s="88">
        <f t="shared" si="85"/>
        <v>45</v>
      </c>
      <c r="AK215" s="136">
        <f t="shared" si="68"/>
        <v>10.503</v>
      </c>
    </row>
    <row r="216" spans="1:37" s="96" customFormat="1" ht="16.5" customHeight="1" thickBot="1" x14ac:dyDescent="0.3">
      <c r="A216" s="110" t="s">
        <v>216</v>
      </c>
      <c r="B216" s="267">
        <v>22015982</v>
      </c>
      <c r="C216" s="266" t="s">
        <v>293</v>
      </c>
      <c r="D216" s="266" t="s">
        <v>294</v>
      </c>
      <c r="E216" s="292" t="s">
        <v>476</v>
      </c>
      <c r="F216" s="91" t="str">
        <f t="shared" si="70"/>
        <v>VAL</v>
      </c>
      <c r="G216" s="92" t="str">
        <f t="shared" si="71"/>
        <v>VAL</v>
      </c>
      <c r="H216" s="82" t="str">
        <f t="shared" si="72"/>
        <v>VALIDÉ</v>
      </c>
      <c r="I216" s="292" t="s">
        <v>476</v>
      </c>
      <c r="J216" s="92" t="str">
        <f t="shared" si="73"/>
        <v>VAL</v>
      </c>
      <c r="K216" s="292" t="s">
        <v>476</v>
      </c>
      <c r="L216" s="92" t="str">
        <f t="shared" si="74"/>
        <v>VAL</v>
      </c>
      <c r="M216" s="82" t="str">
        <f t="shared" si="64"/>
        <v>VALIDÉ</v>
      </c>
      <c r="N216" s="292" t="s">
        <v>476</v>
      </c>
      <c r="O216" s="296" t="s">
        <v>476</v>
      </c>
      <c r="P216" s="93">
        <f t="shared" si="75"/>
        <v>0</v>
      </c>
      <c r="Q216" s="92" t="str">
        <f t="shared" si="76"/>
        <v>VAL</v>
      </c>
      <c r="R216" s="292" t="s">
        <v>476</v>
      </c>
      <c r="S216" s="92" t="str">
        <f t="shared" si="77"/>
        <v>VAL</v>
      </c>
      <c r="T216" s="82" t="str">
        <f t="shared" si="78"/>
        <v>VALIDÉ</v>
      </c>
      <c r="U216" s="292" t="s">
        <v>476</v>
      </c>
      <c r="V216" s="92" t="str">
        <f t="shared" si="79"/>
        <v>VAL</v>
      </c>
      <c r="W216" s="292" t="s">
        <v>476</v>
      </c>
      <c r="X216" s="92" t="str">
        <f t="shared" si="80"/>
        <v>VAL</v>
      </c>
      <c r="Y216" s="292" t="s">
        <v>476</v>
      </c>
      <c r="Z216" s="92" t="str">
        <f t="shared" si="81"/>
        <v>VAL</v>
      </c>
      <c r="AA216" s="82" t="str">
        <f t="shared" si="65"/>
        <v>VALIDÉ</v>
      </c>
      <c r="AB216" s="292" t="s">
        <v>476</v>
      </c>
      <c r="AC216" s="92" t="str">
        <f t="shared" si="82"/>
        <v>VAL</v>
      </c>
      <c r="AD216" s="83" t="str">
        <f t="shared" si="83"/>
        <v>VALIDÉ</v>
      </c>
      <c r="AE216" s="294">
        <v>10.199999999999999</v>
      </c>
      <c r="AF216" s="84">
        <v>10.199999999999999</v>
      </c>
      <c r="AG216" s="87">
        <f t="shared" si="84"/>
        <v>409</v>
      </c>
      <c r="AH216" s="75" t="str">
        <f>IFERROR(VLOOKUP(B216,'Notes écrit'!$A$3:$C$734,3,FALSE),"ABI")</f>
        <v>ABI</v>
      </c>
      <c r="AI216" s="84" t="s">
        <v>157</v>
      </c>
      <c r="AJ216" s="88">
        <f t="shared" si="85"/>
        <v>599</v>
      </c>
      <c r="AK216" s="136" t="str">
        <f t="shared" si="68"/>
        <v>DEF</v>
      </c>
    </row>
    <row r="217" spans="1:37" s="96" customFormat="1" ht="16.5" customHeight="1" thickBot="1" x14ac:dyDescent="0.3">
      <c r="A217" s="110" t="s">
        <v>216</v>
      </c>
      <c r="B217" s="267">
        <v>22016064</v>
      </c>
      <c r="C217" s="266" t="s">
        <v>38</v>
      </c>
      <c r="D217" s="266" t="s">
        <v>355</v>
      </c>
      <c r="E217" s="292" t="s">
        <v>476</v>
      </c>
      <c r="F217" s="91" t="str">
        <f t="shared" si="70"/>
        <v>VAL</v>
      </c>
      <c r="G217" s="92" t="str">
        <f t="shared" si="71"/>
        <v>VAL</v>
      </c>
      <c r="H217" s="82" t="str">
        <f t="shared" si="72"/>
        <v>VALIDÉ</v>
      </c>
      <c r="I217" s="292" t="s">
        <v>476</v>
      </c>
      <c r="J217" s="92" t="str">
        <f t="shared" si="73"/>
        <v>VAL</v>
      </c>
      <c r="K217" s="292" t="s">
        <v>476</v>
      </c>
      <c r="L217" s="92" t="str">
        <f t="shared" si="74"/>
        <v>VAL</v>
      </c>
      <c r="M217" s="82" t="str">
        <f t="shared" si="64"/>
        <v>VALIDÉ</v>
      </c>
      <c r="N217" s="292" t="s">
        <v>476</v>
      </c>
      <c r="O217" s="296" t="s">
        <v>476</v>
      </c>
      <c r="P217" s="93">
        <f t="shared" si="75"/>
        <v>0</v>
      </c>
      <c r="Q217" s="92" t="str">
        <f t="shared" si="76"/>
        <v>VAL</v>
      </c>
      <c r="R217" s="292" t="s">
        <v>476</v>
      </c>
      <c r="S217" s="92" t="str">
        <f t="shared" si="77"/>
        <v>VAL</v>
      </c>
      <c r="T217" s="82" t="str">
        <f t="shared" si="78"/>
        <v>VALIDÉ</v>
      </c>
      <c r="U217" s="292" t="s">
        <v>476</v>
      </c>
      <c r="V217" s="92" t="str">
        <f t="shared" si="79"/>
        <v>VAL</v>
      </c>
      <c r="W217" s="292" t="s">
        <v>476</v>
      </c>
      <c r="X217" s="92" t="str">
        <f t="shared" si="80"/>
        <v>VAL</v>
      </c>
      <c r="Y217" s="292" t="s">
        <v>476</v>
      </c>
      <c r="Z217" s="92" t="str">
        <f t="shared" si="81"/>
        <v>VAL</v>
      </c>
      <c r="AA217" s="82" t="str">
        <f t="shared" si="65"/>
        <v>VALIDÉ</v>
      </c>
      <c r="AB217" s="292" t="s">
        <v>476</v>
      </c>
      <c r="AC217" s="92" t="str">
        <f t="shared" si="82"/>
        <v>VAL</v>
      </c>
      <c r="AD217" s="83" t="str">
        <f t="shared" si="83"/>
        <v>VALIDÉ</v>
      </c>
      <c r="AE217" s="294" t="s">
        <v>477</v>
      </c>
      <c r="AF217" s="84" t="s">
        <v>477</v>
      </c>
      <c r="AG217" s="87">
        <f t="shared" si="84"/>
        <v>611</v>
      </c>
      <c r="AH217" s="343" t="s">
        <v>477</v>
      </c>
      <c r="AI217" s="84" t="s">
        <v>477</v>
      </c>
      <c r="AJ217" s="88">
        <f t="shared" si="85"/>
        <v>599</v>
      </c>
      <c r="AK217" s="136" t="s">
        <v>477</v>
      </c>
    </row>
    <row r="218" spans="1:37" s="96" customFormat="1" ht="16.5" customHeight="1" thickBot="1" x14ac:dyDescent="0.3">
      <c r="A218" s="110" t="s">
        <v>216</v>
      </c>
      <c r="B218" s="267">
        <v>22016086</v>
      </c>
      <c r="C218" s="266" t="s">
        <v>633</v>
      </c>
      <c r="D218" s="266" t="s">
        <v>284</v>
      </c>
      <c r="E218" s="292">
        <f>VLOOKUP(B218,[2]END!$B$3:$G$734,6,FALSE)</f>
        <v>16</v>
      </c>
      <c r="F218" s="91">
        <f t="shared" si="70"/>
        <v>17.5</v>
      </c>
      <c r="G218" s="92">
        <f t="shared" si="71"/>
        <v>13</v>
      </c>
      <c r="H218" s="82">
        <f t="shared" si="72"/>
        <v>13</v>
      </c>
      <c r="I218" s="292">
        <f>VLOOKUP(B218,[2]VIT!$B$3:$F$734,5,FALSE)</f>
        <v>3.21</v>
      </c>
      <c r="J218" s="92">
        <f t="shared" si="73"/>
        <v>17</v>
      </c>
      <c r="K218" s="292">
        <f>VLOOKUP(B218,[2]VIT!$B$3:$G$734,6,FALSE)</f>
        <v>6.54</v>
      </c>
      <c r="L218" s="92">
        <f t="shared" si="74"/>
        <v>13</v>
      </c>
      <c r="M218" s="82">
        <f t="shared" si="64"/>
        <v>15</v>
      </c>
      <c r="N218" s="258">
        <f>VLOOKUP(B218,[2]DVC!$B$3:$G$734,6,FALSE)</f>
        <v>69</v>
      </c>
      <c r="O218" s="297">
        <f>VLOOKUP(B218,'[2]Taille-Poids'!$B$3:$G$734,6,FALSE)</f>
        <v>73</v>
      </c>
      <c r="P218" s="93">
        <f t="shared" si="75"/>
        <v>0.9452054794520548</v>
      </c>
      <c r="Q218" s="92">
        <f t="shared" si="76"/>
        <v>5</v>
      </c>
      <c r="R218" s="258">
        <f>VLOOKUP(B218,[2]DV!$B$3:$H$735,7,FALSE)</f>
        <v>46.2</v>
      </c>
      <c r="S218" s="92">
        <f t="shared" si="77"/>
        <v>4.5</v>
      </c>
      <c r="T218" s="82">
        <f t="shared" si="78"/>
        <v>9.5</v>
      </c>
      <c r="U218" s="259">
        <f>VLOOKUP(B218,[2]COORD!$B$3:$I$734,8,FALSE)</f>
        <v>24.15</v>
      </c>
      <c r="V218" s="92">
        <f t="shared" si="79"/>
        <v>5.75</v>
      </c>
      <c r="W218" s="292">
        <f>VLOOKUP(B218,[2]SOUP!$B$3:$F$734,5,FALSE)</f>
        <v>3</v>
      </c>
      <c r="X218" s="92">
        <f t="shared" si="80"/>
        <v>3.25</v>
      </c>
      <c r="Y218" s="292">
        <f>VLOOKUP(B218,[2]EQU!$B$3:$F$734,5,FALSE)</f>
        <v>6</v>
      </c>
      <c r="Z218" s="92">
        <f t="shared" si="81"/>
        <v>2</v>
      </c>
      <c r="AA218" s="82">
        <f t="shared" si="65"/>
        <v>11</v>
      </c>
      <c r="AB218" s="260">
        <f>VLOOKUP(B218,[2]Natation!$A$2:$E$610,5,FALSE)</f>
        <v>35.49</v>
      </c>
      <c r="AC218" s="92">
        <f t="shared" si="82"/>
        <v>13</v>
      </c>
      <c r="AD218" s="83">
        <f t="shared" si="83"/>
        <v>13</v>
      </c>
      <c r="AE218" s="294">
        <f>IF(AND(H218="DSP",M218="DSP",T218="DSP",AA218="DSP",AD218="DSP"),"DSP",IF(AND(H218="DSP",M218="DSP",T218="DSP",AA218="DSP"),AD218,IF(AND(H218="DSP",M218="DSP",T218="DSP",AD218="DSP"),AA218,IF(AND(H218="DSP",M218="DSP",AA218="DSP",AD218="DSP"),T218,IF(AND(H218="DSP",T218="DSP",AA218="DSP",AD218="DSP"),M218,IF(AND(M218="DSP",T218="DSP",AA218="DSP",AD218="DSP"),H218,IF(AND(T218="DSP",AA218="DSP",AD218="DSP"),(H218+M218)/2,IF(AND(M218="DSP",AA218="DSP",AD218="DSP"),(H218+T218)/2,IF(AND(H218="DSP",AA218="DSP",AD218="DSP"),(M218+T218)/2,IF(AND(M218="DSP",T218="DSP",AD218="DSP"),(H218+AA218)/2,IF(AND(H218="DSP",T218="DSP",AD218="DSP"),(M218+AA218)/2,IF(AND(H218="DSP",M218="DSP",AD218="DSP"),(T218+AA218)/2,IF(AND(M218="DSP",T218="DSP",AA218="DSP"),(H218+AD218)/2,IF(AND(H218="DSP",T218="DSP",AA218="DSP"),(M218+AD218)/2,IF(AND(H218="DSP",M218="DSP",AA218="DSP"),(T218+AD218)/2,IF(AND(H218="DSP",M218="DSP",T218="DSP"),(AA218+AD218)/2,IF(AND(H218="DSP",M218="DSP"),(T218+AA218+AD218)/3,IF(AND(H218="DSP",T218="DSP"),(M218+AA218+AD218)/3,IF(AND(M218="DSP",T218="DSP"),(H218+AA218+AD218)/3,IF(AND(H218="DSP",AA218="DSP"),(M218+T218+AD218)/3,IF(AND(M218="DSP",AA218="DSP"),(H218+T218+AD218)/3,IF(AND(T218="DSP",AA218="DSP"),(H218+M218+AD218)/3,IF(AND(H218="DSP",AD218="DSP"),(M218+T218+AA218)/3,IF(AND(M218="DSP",AD218="DSP"),(H218+T218+AA218)/3,IF(AND(T218="DSP",AD218="DSP"),(H218+M218+AA218)/3,IF(AND(AA218="DSP",AD218="DSP"),(H218+M218+T218)/3,IF(H218="DSP",(M218+T218+AA218+AD218)/4,IF(M218="DSP",(H218+T218+AA218+AD218)/4,IF(T218="DSP",(H218+M218+AA218+AD218)/4,IF(AA218="DSP",(H218+M218+T218+AD218)/4,IF(AD218="DSP",(H218+M218+T218+AA218)/4,SUM(H218+M218+T218+AA218+AD218)/5)))))))))))))))))))))))))))))))</f>
        <v>12.3</v>
      </c>
      <c r="AF218" s="84">
        <v>12.3</v>
      </c>
      <c r="AG218" s="87">
        <f t="shared" si="84"/>
        <v>151</v>
      </c>
      <c r="AH218" s="75">
        <f>IFERROR(VLOOKUP(B218,'Notes écrit'!$A$3:$C$734,3,FALSE),"ABI")</f>
        <v>13.333</v>
      </c>
      <c r="AI218" s="84">
        <v>13.333</v>
      </c>
      <c r="AJ218" s="88">
        <f t="shared" si="85"/>
        <v>13</v>
      </c>
      <c r="AK218" s="136">
        <f t="shared" ref="AK218:AK281" si="86">IF(AH218="ABI","DEF",IF(AE218="DSP",AH218,AVERAGE(AE218,AH218)))</f>
        <v>12.816500000000001</v>
      </c>
    </row>
    <row r="219" spans="1:37" s="96" customFormat="1" ht="16.5" customHeight="1" thickBot="1" x14ac:dyDescent="0.3">
      <c r="A219" s="110" t="s">
        <v>216</v>
      </c>
      <c r="B219" s="267">
        <v>22016106</v>
      </c>
      <c r="C219" s="266" t="s">
        <v>228</v>
      </c>
      <c r="D219" s="266" t="s">
        <v>229</v>
      </c>
      <c r="E219" s="292" t="s">
        <v>476</v>
      </c>
      <c r="F219" s="91" t="str">
        <f t="shared" si="70"/>
        <v>VAL</v>
      </c>
      <c r="G219" s="92" t="str">
        <f t="shared" si="71"/>
        <v>VAL</v>
      </c>
      <c r="H219" s="82" t="str">
        <f t="shared" si="72"/>
        <v>VALIDÉ</v>
      </c>
      <c r="I219" s="292" t="s">
        <v>476</v>
      </c>
      <c r="J219" s="92" t="str">
        <f t="shared" si="73"/>
        <v>VAL</v>
      </c>
      <c r="K219" s="292" t="s">
        <v>476</v>
      </c>
      <c r="L219" s="92" t="str">
        <f t="shared" si="74"/>
        <v>VAL</v>
      </c>
      <c r="M219" s="82" t="str">
        <f t="shared" si="64"/>
        <v>VALIDÉ</v>
      </c>
      <c r="N219" s="292" t="s">
        <v>476</v>
      </c>
      <c r="O219" s="296" t="s">
        <v>476</v>
      </c>
      <c r="P219" s="93">
        <f t="shared" si="75"/>
        <v>0</v>
      </c>
      <c r="Q219" s="92" t="str">
        <f t="shared" si="76"/>
        <v>VAL</v>
      </c>
      <c r="R219" s="292" t="s">
        <v>476</v>
      </c>
      <c r="S219" s="92" t="str">
        <f t="shared" si="77"/>
        <v>VAL</v>
      </c>
      <c r="T219" s="82" t="str">
        <f t="shared" si="78"/>
        <v>VALIDÉ</v>
      </c>
      <c r="U219" s="292" t="s">
        <v>476</v>
      </c>
      <c r="V219" s="92" t="str">
        <f t="shared" si="79"/>
        <v>VAL</v>
      </c>
      <c r="W219" s="292" t="s">
        <v>476</v>
      </c>
      <c r="X219" s="92" t="str">
        <f t="shared" si="80"/>
        <v>VAL</v>
      </c>
      <c r="Y219" s="292" t="s">
        <v>476</v>
      </c>
      <c r="Z219" s="92" t="str">
        <f t="shared" si="81"/>
        <v>VAL</v>
      </c>
      <c r="AA219" s="82" t="str">
        <f t="shared" si="65"/>
        <v>VALIDÉ</v>
      </c>
      <c r="AB219" s="292" t="s">
        <v>476</v>
      </c>
      <c r="AC219" s="92" t="str">
        <f t="shared" si="82"/>
        <v>VAL</v>
      </c>
      <c r="AD219" s="83" t="str">
        <f t="shared" si="83"/>
        <v>VALIDÉ</v>
      </c>
      <c r="AE219" s="294">
        <v>12.05</v>
      </c>
      <c r="AF219" s="84">
        <v>12.05</v>
      </c>
      <c r="AG219" s="87">
        <f t="shared" si="84"/>
        <v>186</v>
      </c>
      <c r="AH219" s="75">
        <f>IFERROR(VLOOKUP(B219,'Notes écrit'!$A$3:$C$734,3,FALSE),"ABI")</f>
        <v>6.6669999999999998</v>
      </c>
      <c r="AI219" s="84">
        <v>6.6669999999999998</v>
      </c>
      <c r="AJ219" s="88">
        <f t="shared" si="85"/>
        <v>483</v>
      </c>
      <c r="AK219" s="136">
        <f t="shared" si="86"/>
        <v>9.3584999999999994</v>
      </c>
    </row>
    <row r="220" spans="1:37" s="96" customFormat="1" ht="16.5" customHeight="1" thickBot="1" x14ac:dyDescent="0.3">
      <c r="A220" s="110" t="s">
        <v>216</v>
      </c>
      <c r="B220" s="267">
        <v>22016691</v>
      </c>
      <c r="C220" s="266" t="s">
        <v>358</v>
      </c>
      <c r="D220" s="266" t="s">
        <v>359</v>
      </c>
      <c r="E220" s="292" t="s">
        <v>476</v>
      </c>
      <c r="F220" s="91" t="str">
        <f t="shared" si="70"/>
        <v>VAL</v>
      </c>
      <c r="G220" s="92" t="str">
        <f t="shared" si="71"/>
        <v>VAL</v>
      </c>
      <c r="H220" s="82" t="str">
        <f t="shared" si="72"/>
        <v>VALIDÉ</v>
      </c>
      <c r="I220" s="292" t="s">
        <v>476</v>
      </c>
      <c r="J220" s="92" t="str">
        <f t="shared" si="73"/>
        <v>VAL</v>
      </c>
      <c r="K220" s="292" t="s">
        <v>476</v>
      </c>
      <c r="L220" s="92" t="str">
        <f t="shared" si="74"/>
        <v>VAL</v>
      </c>
      <c r="M220" s="82" t="str">
        <f t="shared" si="64"/>
        <v>VALIDÉ</v>
      </c>
      <c r="N220" s="292" t="s">
        <v>476</v>
      </c>
      <c r="O220" s="296" t="s">
        <v>476</v>
      </c>
      <c r="P220" s="93">
        <f t="shared" si="75"/>
        <v>0</v>
      </c>
      <c r="Q220" s="92" t="str">
        <f t="shared" si="76"/>
        <v>VAL</v>
      </c>
      <c r="R220" s="292" t="s">
        <v>476</v>
      </c>
      <c r="S220" s="92" t="str">
        <f t="shared" si="77"/>
        <v>VAL</v>
      </c>
      <c r="T220" s="82" t="str">
        <f t="shared" si="78"/>
        <v>VALIDÉ</v>
      </c>
      <c r="U220" s="292" t="s">
        <v>476</v>
      </c>
      <c r="V220" s="92" t="str">
        <f t="shared" si="79"/>
        <v>VAL</v>
      </c>
      <c r="W220" s="292" t="s">
        <v>476</v>
      </c>
      <c r="X220" s="92" t="str">
        <f t="shared" si="80"/>
        <v>VAL</v>
      </c>
      <c r="Y220" s="292" t="s">
        <v>476</v>
      </c>
      <c r="Z220" s="92" t="str">
        <f t="shared" si="81"/>
        <v>VAL</v>
      </c>
      <c r="AA220" s="82" t="str">
        <f t="shared" si="65"/>
        <v>VALIDÉ</v>
      </c>
      <c r="AB220" s="292" t="s">
        <v>476</v>
      </c>
      <c r="AC220" s="92" t="str">
        <f t="shared" si="82"/>
        <v>VAL</v>
      </c>
      <c r="AD220" s="83" t="str">
        <f t="shared" si="83"/>
        <v>VALIDÉ</v>
      </c>
      <c r="AE220" s="294">
        <v>11.25</v>
      </c>
      <c r="AF220" s="84">
        <v>11.25</v>
      </c>
      <c r="AG220" s="87">
        <f t="shared" si="84"/>
        <v>290</v>
      </c>
      <c r="AH220" s="75">
        <v>8.8889999999999993</v>
      </c>
      <c r="AI220" s="84">
        <v>8.8889999999999993</v>
      </c>
      <c r="AJ220" s="88">
        <f t="shared" si="85"/>
        <v>231</v>
      </c>
      <c r="AK220" s="136">
        <f t="shared" si="86"/>
        <v>10.0695</v>
      </c>
    </row>
    <row r="221" spans="1:37" s="96" customFormat="1" ht="16.5" customHeight="1" thickBot="1" x14ac:dyDescent="0.3">
      <c r="A221" s="110" t="s">
        <v>216</v>
      </c>
      <c r="B221" s="267">
        <v>22016921</v>
      </c>
      <c r="C221" s="266" t="s">
        <v>241</v>
      </c>
      <c r="D221" s="266" t="s">
        <v>116</v>
      </c>
      <c r="E221" s="292">
        <f>VLOOKUP(B221,[2]END!$B$3:$G$734,6,FALSE)</f>
        <v>12</v>
      </c>
      <c r="F221" s="91">
        <f t="shared" si="70"/>
        <v>15.5</v>
      </c>
      <c r="G221" s="92">
        <f t="shared" si="71"/>
        <v>9</v>
      </c>
      <c r="H221" s="82">
        <f t="shared" si="72"/>
        <v>9</v>
      </c>
      <c r="I221" s="293" t="s">
        <v>215</v>
      </c>
      <c r="J221" s="92" t="str">
        <f t="shared" si="73"/>
        <v>DSP</v>
      </c>
      <c r="K221" s="293" t="s">
        <v>215</v>
      </c>
      <c r="L221" s="92" t="str">
        <f t="shared" si="74"/>
        <v>DSP</v>
      </c>
      <c r="M221" s="82" t="str">
        <f t="shared" si="64"/>
        <v>DSP</v>
      </c>
      <c r="N221" s="258">
        <f>VLOOKUP(B221,[2]DVC!$B$3:$G$734,6,FALSE)</f>
        <v>55</v>
      </c>
      <c r="O221" s="297">
        <f>VLOOKUP(B221,'[2]Taille-Poids'!$B$3:$G$734,6,FALSE)</f>
        <v>66</v>
      </c>
      <c r="P221" s="93">
        <f t="shared" si="75"/>
        <v>0.83333333333333337</v>
      </c>
      <c r="Q221" s="92">
        <f t="shared" si="76"/>
        <v>4.5</v>
      </c>
      <c r="R221" s="258">
        <f>VLOOKUP(B221,[2]DV!$B$3:$H$735,7,FALSE)</f>
        <v>36.4</v>
      </c>
      <c r="S221" s="92">
        <f t="shared" si="77"/>
        <v>2</v>
      </c>
      <c r="T221" s="82">
        <f t="shared" si="78"/>
        <v>6.5</v>
      </c>
      <c r="U221" s="293" t="s">
        <v>215</v>
      </c>
      <c r="V221" s="92" t="str">
        <f t="shared" si="79"/>
        <v>DSP</v>
      </c>
      <c r="W221" s="293" t="s">
        <v>215</v>
      </c>
      <c r="X221" s="92" t="str">
        <f t="shared" si="80"/>
        <v>DSP</v>
      </c>
      <c r="Y221" s="293" t="s">
        <v>215</v>
      </c>
      <c r="Z221" s="92" t="str">
        <f t="shared" si="81"/>
        <v>DSP</v>
      </c>
      <c r="AA221" s="82" t="str">
        <f t="shared" si="65"/>
        <v>DSP</v>
      </c>
      <c r="AB221" s="260" t="s">
        <v>215</v>
      </c>
      <c r="AC221" s="92" t="str">
        <f t="shared" si="82"/>
        <v>DSP</v>
      </c>
      <c r="AD221" s="83" t="s">
        <v>215</v>
      </c>
      <c r="AE221" s="294">
        <f>IF(AND(H221="DSP",M221="DSP",T221="DSP",AA221="DSP",AD221="DSP"),"DSP",IF(AND(H221="DSP",M221="DSP",T221="DSP",AA221="DSP"),AD221,IF(AND(H221="DSP",M221="DSP",T221="DSP",AD221="DSP"),AA221,IF(AND(H221="DSP",M221="DSP",AA221="DSP",AD221="DSP"),T221,IF(AND(H221="DSP",T221="DSP",AA221="DSP",AD221="DSP"),M221,IF(AND(M221="DSP",T221="DSP",AA221="DSP",AD221="DSP"),H221,IF(AND(T221="DSP",AA221="DSP",AD221="DSP"),(H221+M221)/2,IF(AND(M221="DSP",AA221="DSP",AD221="DSP"),(H221+T221)/2,IF(AND(H221="DSP",AA221="DSP",AD221="DSP"),(M221+T221)/2,IF(AND(M221="DSP",T221="DSP",AD221="DSP"),(H221+AA221)/2,IF(AND(H221="DSP",T221="DSP",AD221="DSP"),(M221+AA221)/2,IF(AND(H221="DSP",M221="DSP",AD221="DSP"),(T221+AA221)/2,IF(AND(M221="DSP",T221="DSP",AA221="DSP"),(H221+AD221)/2,IF(AND(H221="DSP",T221="DSP",AA221="DSP"),(M221+AD221)/2,IF(AND(H221="DSP",M221="DSP",AA221="DSP"),(T221+AD221)/2,IF(AND(H221="DSP",M221="DSP",T221="DSP"),(AA221+AD221)/2,IF(AND(H221="DSP",M221="DSP"),(T221+AA221+AD221)/3,IF(AND(H221="DSP",T221="DSP"),(M221+AA221+AD221)/3,IF(AND(M221="DSP",T221="DSP"),(H221+AA221+AD221)/3,IF(AND(H221="DSP",AA221="DSP"),(M221+T221+AD221)/3,IF(AND(M221="DSP",AA221="DSP"),(H221+T221+AD221)/3,IF(AND(T221="DSP",AA221="DSP"),(H221+M221+AD221)/3,IF(AND(H221="DSP",AD221="DSP"),(M221+T221+AA221)/3,IF(AND(M221="DSP",AD221="DSP"),(H221+T221+AA221)/3,IF(AND(T221="DSP",AD221="DSP"),(H221+M221+AA221)/3,IF(AND(AA221="DSP",AD221="DSP"),(H221+M221+T221)/3,IF(H221="DSP",(M221+T221+AA221+AD221)/4,IF(M221="DSP",(H221+T221+AA221+AD221)/4,IF(T221="DSP",(H221+M221+AA221+AD221)/4,IF(AA221="DSP",(H221+M221+T221+AD221)/4,IF(AD221="DSP",(H221+M221+T221+AA221)/4,SUM(H221+M221+T221+AA221+AD221)/5)))))))))))))))))))))))))))))))</f>
        <v>7.75</v>
      </c>
      <c r="AF221" s="84">
        <v>7.75</v>
      </c>
      <c r="AG221" s="87">
        <f t="shared" si="84"/>
        <v>565</v>
      </c>
      <c r="AH221" s="75">
        <v>8</v>
      </c>
      <c r="AI221" s="84">
        <v>8</v>
      </c>
      <c r="AJ221" s="88">
        <f t="shared" si="85"/>
        <v>331</v>
      </c>
      <c r="AK221" s="136">
        <f t="shared" si="86"/>
        <v>7.875</v>
      </c>
    </row>
    <row r="222" spans="1:37" s="96" customFormat="1" ht="16.5" customHeight="1" thickBot="1" x14ac:dyDescent="0.3">
      <c r="A222" s="110" t="s">
        <v>216</v>
      </c>
      <c r="B222" s="267">
        <v>22017022</v>
      </c>
      <c r="C222" s="286" t="s">
        <v>1062</v>
      </c>
      <c r="D222" s="286" t="s">
        <v>1063</v>
      </c>
      <c r="E222" s="292">
        <f>VLOOKUP(B222,[2]END!$B$3:$G$734,6,FALSE)</f>
        <v>14</v>
      </c>
      <c r="F222" s="91">
        <f t="shared" si="70"/>
        <v>16.5</v>
      </c>
      <c r="G222" s="92">
        <f t="shared" si="71"/>
        <v>11</v>
      </c>
      <c r="H222" s="82">
        <f t="shared" si="72"/>
        <v>11</v>
      </c>
      <c r="I222" s="292">
        <f>VLOOKUP(B222,[2]VIT!$B$3:$F$734,5,FALSE)</f>
        <v>3.47</v>
      </c>
      <c r="J222" s="92">
        <f t="shared" si="73"/>
        <v>12</v>
      </c>
      <c r="K222" s="292">
        <f>VLOOKUP(B222,[2]VIT!$B$3:$G$734,6,FALSE)</f>
        <v>7.47</v>
      </c>
      <c r="L222" s="92">
        <f t="shared" si="74"/>
        <v>6</v>
      </c>
      <c r="M222" s="82">
        <f t="shared" si="64"/>
        <v>9</v>
      </c>
      <c r="N222" s="258">
        <f>VLOOKUP(B222,[2]DVC!$B$3:$G$734,6,FALSE)</f>
        <v>58</v>
      </c>
      <c r="O222" s="297">
        <f>VLOOKUP(B222,'[2]Taille-Poids'!$B$3:$G$734,6,FALSE)</f>
        <v>69</v>
      </c>
      <c r="P222" s="93">
        <f t="shared" si="75"/>
        <v>0.84057971014492749</v>
      </c>
      <c r="Q222" s="92">
        <f t="shared" si="76"/>
        <v>4.5</v>
      </c>
      <c r="R222" s="258">
        <f>VLOOKUP(B222,[2]DV!$B$3:$H$735,7,FALSE)</f>
        <v>35.299999999999997</v>
      </c>
      <c r="S222" s="92">
        <f t="shared" si="77"/>
        <v>2</v>
      </c>
      <c r="T222" s="82">
        <f t="shared" si="78"/>
        <v>6.5</v>
      </c>
      <c r="U222" s="259">
        <f>VLOOKUP(B222,[2]COORD!$B$3:$I$734,8,FALSE)</f>
        <v>27.21</v>
      </c>
      <c r="V222" s="92">
        <f t="shared" si="79"/>
        <v>4.25</v>
      </c>
      <c r="W222" s="292">
        <f>VLOOKUP(B222,[2]SOUP!$B$3:$F$734,5,FALSE)</f>
        <v>0</v>
      </c>
      <c r="X222" s="92">
        <f t="shared" si="80"/>
        <v>2.5</v>
      </c>
      <c r="Y222" s="292">
        <f>VLOOKUP(B222,[2]EQU!$B$3:$F$734,5,FALSE)</f>
        <v>10</v>
      </c>
      <c r="Z222" s="92">
        <f t="shared" si="81"/>
        <v>0</v>
      </c>
      <c r="AA222" s="82">
        <f t="shared" si="65"/>
        <v>6.75</v>
      </c>
      <c r="AB222" s="260">
        <f>VLOOKUP(B222,[2]Natation!$A$2:$E$610,5,FALSE)</f>
        <v>39.28</v>
      </c>
      <c r="AC222" s="92">
        <f t="shared" si="82"/>
        <v>11</v>
      </c>
      <c r="AD222" s="83">
        <f t="shared" ref="AD222:AD285" si="87">IF(AC222="VAL","VALIDÉ",AC222)</f>
        <v>11</v>
      </c>
      <c r="AE222" s="294">
        <f>IF(AND(H222="DSP",M222="DSP",T222="DSP",AA222="DSP",AD222="DSP"),"DSP",IF(AND(H222="DSP",M222="DSP",T222="DSP",AA222="DSP"),AD222,IF(AND(H222="DSP",M222="DSP",T222="DSP",AD222="DSP"),AA222,IF(AND(H222="DSP",M222="DSP",AA222="DSP",AD222="DSP"),T222,IF(AND(H222="DSP",T222="DSP",AA222="DSP",AD222="DSP"),M222,IF(AND(M222="DSP",T222="DSP",AA222="DSP",AD222="DSP"),H222,IF(AND(T222="DSP",AA222="DSP",AD222="DSP"),(H222+M222)/2,IF(AND(M222="DSP",AA222="DSP",AD222="DSP"),(H222+T222)/2,IF(AND(H222="DSP",AA222="DSP",AD222="DSP"),(M222+T222)/2,IF(AND(M222="DSP",T222="DSP",AD222="DSP"),(H222+AA222)/2,IF(AND(H222="DSP",T222="DSP",AD222="DSP"),(M222+AA222)/2,IF(AND(H222="DSP",M222="DSP",AD222="DSP"),(T222+AA222)/2,IF(AND(M222="DSP",T222="DSP",AA222="DSP"),(H222+AD222)/2,IF(AND(H222="DSP",T222="DSP",AA222="DSP"),(M222+AD222)/2,IF(AND(H222="DSP",M222="DSP",AA222="DSP"),(T222+AD222)/2,IF(AND(H222="DSP",M222="DSP",T222="DSP"),(AA222+AD222)/2,IF(AND(H222="DSP",M222="DSP"),(T222+AA222+AD222)/3,IF(AND(H222="DSP",T222="DSP"),(M222+AA222+AD222)/3,IF(AND(M222="DSP",T222="DSP"),(H222+AA222+AD222)/3,IF(AND(H222="DSP",AA222="DSP"),(M222+T222+AD222)/3,IF(AND(M222="DSP",AA222="DSP"),(H222+T222+AD222)/3,IF(AND(T222="DSP",AA222="DSP"),(H222+M222+AD222)/3,IF(AND(H222="DSP",AD222="DSP"),(M222+T222+AA222)/3,IF(AND(M222="DSP",AD222="DSP"),(H222+T222+AA222)/3,IF(AND(T222="DSP",AD222="DSP"),(H222+M222+AA222)/3,IF(AND(AA222="DSP",AD222="DSP"),(H222+M222+T222)/3,IF(H222="DSP",(M222+T222+AA222+AD222)/4,IF(M222="DSP",(H222+T222+AA222+AD222)/4,IF(T222="DSP",(H222+M222+AA222+AD222)/4,IF(AA222="DSP",(H222+M222+T222+AD222)/4,IF(AD222="DSP",(H222+M222+T222+AA222)/4,SUM(H222+M222+T222+AA222+AD222)/5)))))))))))))))))))))))))))))))</f>
        <v>8.85</v>
      </c>
      <c r="AF222" s="84">
        <v>8.85</v>
      </c>
      <c r="AG222" s="87">
        <f t="shared" si="84"/>
        <v>512</v>
      </c>
      <c r="AH222" s="75">
        <f>IFERROR(VLOOKUP(B222,'Notes écrit'!$A$3:$C$734,3,FALSE),"ABI")</f>
        <v>2.222</v>
      </c>
      <c r="AI222" s="84">
        <v>2.222</v>
      </c>
      <c r="AJ222" s="88">
        <f t="shared" si="85"/>
        <v>615</v>
      </c>
      <c r="AK222" s="136">
        <f t="shared" si="86"/>
        <v>5.5359999999999996</v>
      </c>
    </row>
    <row r="223" spans="1:37" s="96" customFormat="1" ht="16.5" customHeight="1" thickBot="1" x14ac:dyDescent="0.3">
      <c r="A223" s="110" t="s">
        <v>216</v>
      </c>
      <c r="B223" s="267">
        <v>22017391</v>
      </c>
      <c r="C223" s="286" t="s">
        <v>570</v>
      </c>
      <c r="D223" s="286" t="s">
        <v>571</v>
      </c>
      <c r="E223" s="292">
        <f>VLOOKUP(B223,[2]END!$B$3:$G$734,6,FALSE)</f>
        <v>14</v>
      </c>
      <c r="F223" s="91">
        <f t="shared" si="70"/>
        <v>16.5</v>
      </c>
      <c r="G223" s="92">
        <f t="shared" si="71"/>
        <v>11</v>
      </c>
      <c r="H223" s="82">
        <f t="shared" si="72"/>
        <v>11</v>
      </c>
      <c r="I223" s="292">
        <f>VLOOKUP(B223,[2]VIT!$B$3:$F$734,5,FALSE)</f>
        <v>3.23</v>
      </c>
      <c r="J223" s="92">
        <f t="shared" si="73"/>
        <v>16</v>
      </c>
      <c r="K223" s="292">
        <f>VLOOKUP(B223,[2]VIT!$B$3:$G$734,6,FALSE)</f>
        <v>7.01</v>
      </c>
      <c r="L223" s="92">
        <f t="shared" si="74"/>
        <v>10</v>
      </c>
      <c r="M223" s="82">
        <f t="shared" ref="M223:M286" si="88">IF(OR(J223="ABJ",L223="ABJ"),"ABJ",IF(OR(J223="DSP",L223="DSP"),"DSP",IF(L223="VAL","VALIDÉ",(J223+L223)/2)))</f>
        <v>13</v>
      </c>
      <c r="N223" s="258">
        <f>VLOOKUP(B223,[2]DVC!$B$3:$G$734,6,FALSE)</f>
        <v>35</v>
      </c>
      <c r="O223" s="297">
        <f>VLOOKUP(B223,'[2]Taille-Poids'!$B$3:$G$734,6,FALSE)</f>
        <v>53</v>
      </c>
      <c r="P223" s="93">
        <f t="shared" si="75"/>
        <v>0.660377358490566</v>
      </c>
      <c r="Q223" s="92">
        <f t="shared" si="76"/>
        <v>3.5</v>
      </c>
      <c r="R223" s="258">
        <f>VLOOKUP(B223,[2]DV!$B$3:$H$735,7,FALSE)</f>
        <v>39.5</v>
      </c>
      <c r="S223" s="92">
        <f t="shared" si="77"/>
        <v>3</v>
      </c>
      <c r="T223" s="82">
        <f t="shared" si="78"/>
        <v>6.5</v>
      </c>
      <c r="U223" s="259">
        <f>VLOOKUP(B223,[2]COORD!$B$3:$I$734,8,FALSE)</f>
        <v>23.5</v>
      </c>
      <c r="V223" s="92">
        <f t="shared" si="79"/>
        <v>6</v>
      </c>
      <c r="W223" s="292">
        <f>VLOOKUP(B223,[2]SOUP!$B$3:$F$734,5,FALSE)</f>
        <v>1</v>
      </c>
      <c r="X223" s="92">
        <f t="shared" si="80"/>
        <v>2.75</v>
      </c>
      <c r="Y223" s="292">
        <f>VLOOKUP(B223,[2]EQU!$B$3:$F$734,5,FALSE)</f>
        <v>5</v>
      </c>
      <c r="Z223" s="92">
        <f t="shared" si="81"/>
        <v>2.5</v>
      </c>
      <c r="AA223" s="82">
        <f t="shared" ref="AA223:AA286" si="89">IF(OR(V223="ABJ",X223="ABJ",Z223="ABJ"),"ABJ",IF(AND(V223="DSP",X223="DSP",Z223="DSP"),"DSP",IF(AND(V223="DSP",X223="DSP"),Z223*4,IF(AND(V223="DSP",Z223="DSP"),X223*4,IF(AND(X223="DSP",Z223="DSP"),V223*2,IF(V223="DSP",(X223+Z223)*2,IF(X223="DSP",V223+Z223*2,IF(Z223="DSP",V223+X223*2,IF(Z223="VAL","VALIDÉ",V223+X223+Z223)))))))))</f>
        <v>11.25</v>
      </c>
      <c r="AB223" s="260">
        <f>VLOOKUP(B223,[2]Natation!$A$2:$E$610,5,FALSE)</f>
        <v>37.39</v>
      </c>
      <c r="AC223" s="92">
        <f t="shared" si="82"/>
        <v>12</v>
      </c>
      <c r="AD223" s="83">
        <f t="shared" si="87"/>
        <v>12</v>
      </c>
      <c r="AE223" s="294">
        <f>IF(AND(H223="DSP",M223="DSP",T223="DSP",AA223="DSP",AD223="DSP"),"DSP",IF(AND(H223="DSP",M223="DSP",T223="DSP",AA223="DSP"),AD223,IF(AND(H223="DSP",M223="DSP",T223="DSP",AD223="DSP"),AA223,IF(AND(H223="DSP",M223="DSP",AA223="DSP",AD223="DSP"),T223,IF(AND(H223="DSP",T223="DSP",AA223="DSP",AD223="DSP"),M223,IF(AND(M223="DSP",T223="DSP",AA223="DSP",AD223="DSP"),H223,IF(AND(T223="DSP",AA223="DSP",AD223="DSP"),(H223+M223)/2,IF(AND(M223="DSP",AA223="DSP",AD223="DSP"),(H223+T223)/2,IF(AND(H223="DSP",AA223="DSP",AD223="DSP"),(M223+T223)/2,IF(AND(M223="DSP",T223="DSP",AD223="DSP"),(H223+AA223)/2,IF(AND(H223="DSP",T223="DSP",AD223="DSP"),(M223+AA223)/2,IF(AND(H223="DSP",M223="DSP",AD223="DSP"),(T223+AA223)/2,IF(AND(M223="DSP",T223="DSP",AA223="DSP"),(H223+AD223)/2,IF(AND(H223="DSP",T223="DSP",AA223="DSP"),(M223+AD223)/2,IF(AND(H223="DSP",M223="DSP",AA223="DSP"),(T223+AD223)/2,IF(AND(H223="DSP",M223="DSP",T223="DSP"),(AA223+AD223)/2,IF(AND(H223="DSP",M223="DSP"),(T223+AA223+AD223)/3,IF(AND(H223="DSP",T223="DSP"),(M223+AA223+AD223)/3,IF(AND(M223="DSP",T223="DSP"),(H223+AA223+AD223)/3,IF(AND(H223="DSP",AA223="DSP"),(M223+T223+AD223)/3,IF(AND(M223="DSP",AA223="DSP"),(H223+T223+AD223)/3,IF(AND(T223="DSP",AA223="DSP"),(H223+M223+AD223)/3,IF(AND(H223="DSP",AD223="DSP"),(M223+T223+AA223)/3,IF(AND(M223="DSP",AD223="DSP"),(H223+T223+AA223)/3,IF(AND(T223="DSP",AD223="DSP"),(H223+M223+AA223)/3,IF(AND(AA223="DSP",AD223="DSP"),(H223+M223+T223)/3,IF(H223="DSP",(M223+T223+AA223+AD223)/4,IF(M223="DSP",(H223+T223+AA223+AD223)/4,IF(T223="DSP",(H223+M223+AA223+AD223)/4,IF(AA223="DSP",(H223+M223+T223+AD223)/4,IF(AD223="DSP",(H223+M223+T223+AA223)/4,SUM(H223+M223+T223+AA223+AD223)/5)))))))))))))))))))))))))))))))</f>
        <v>10.75</v>
      </c>
      <c r="AF223" s="84">
        <v>10.75</v>
      </c>
      <c r="AG223" s="87">
        <f t="shared" si="84"/>
        <v>346</v>
      </c>
      <c r="AH223" s="75">
        <f>IFERROR(VLOOKUP(B223,'Notes écrit'!$A$3:$C$734,3,FALSE),"ABI")</f>
        <v>5.3330000000000002</v>
      </c>
      <c r="AI223" s="84">
        <v>5.3330000000000002</v>
      </c>
      <c r="AJ223" s="88">
        <f t="shared" si="85"/>
        <v>568</v>
      </c>
      <c r="AK223" s="136">
        <f t="shared" si="86"/>
        <v>8.0414999999999992</v>
      </c>
    </row>
    <row r="224" spans="1:37" s="96" customFormat="1" ht="16.5" customHeight="1" thickBot="1" x14ac:dyDescent="0.3">
      <c r="A224" s="110" t="s">
        <v>216</v>
      </c>
      <c r="B224" s="267">
        <v>22017400</v>
      </c>
      <c r="C224" s="266" t="s">
        <v>438</v>
      </c>
      <c r="D224" s="266" t="s">
        <v>439</v>
      </c>
      <c r="E224" s="292" t="s">
        <v>476</v>
      </c>
      <c r="F224" s="91" t="str">
        <f t="shared" si="70"/>
        <v>VAL</v>
      </c>
      <c r="G224" s="92" t="str">
        <f t="shared" si="71"/>
        <v>VAL</v>
      </c>
      <c r="H224" s="82" t="str">
        <f t="shared" si="72"/>
        <v>VALIDÉ</v>
      </c>
      <c r="I224" s="292" t="s">
        <v>476</v>
      </c>
      <c r="J224" s="92" t="str">
        <f t="shared" si="73"/>
        <v>VAL</v>
      </c>
      <c r="K224" s="292" t="s">
        <v>476</v>
      </c>
      <c r="L224" s="92" t="str">
        <f t="shared" si="74"/>
        <v>VAL</v>
      </c>
      <c r="M224" s="82" t="str">
        <f t="shared" si="88"/>
        <v>VALIDÉ</v>
      </c>
      <c r="N224" s="292" t="s">
        <v>476</v>
      </c>
      <c r="O224" s="296" t="s">
        <v>476</v>
      </c>
      <c r="P224" s="93">
        <f t="shared" si="75"/>
        <v>0</v>
      </c>
      <c r="Q224" s="92" t="str">
        <f t="shared" si="76"/>
        <v>VAL</v>
      </c>
      <c r="R224" s="292" t="s">
        <v>476</v>
      </c>
      <c r="S224" s="92" t="str">
        <f t="shared" si="77"/>
        <v>VAL</v>
      </c>
      <c r="T224" s="82" t="str">
        <f t="shared" si="78"/>
        <v>VALIDÉ</v>
      </c>
      <c r="U224" s="292" t="s">
        <v>476</v>
      </c>
      <c r="V224" s="92" t="str">
        <f t="shared" si="79"/>
        <v>VAL</v>
      </c>
      <c r="W224" s="292" t="s">
        <v>476</v>
      </c>
      <c r="X224" s="92" t="str">
        <f t="shared" si="80"/>
        <v>VAL</v>
      </c>
      <c r="Y224" s="292" t="s">
        <v>476</v>
      </c>
      <c r="Z224" s="92" t="str">
        <f t="shared" si="81"/>
        <v>VAL</v>
      </c>
      <c r="AA224" s="82" t="str">
        <f t="shared" si="89"/>
        <v>VALIDÉ</v>
      </c>
      <c r="AB224" s="292" t="s">
        <v>476</v>
      </c>
      <c r="AC224" s="92" t="str">
        <f t="shared" si="82"/>
        <v>VAL</v>
      </c>
      <c r="AD224" s="83" t="str">
        <f t="shared" si="87"/>
        <v>VALIDÉ</v>
      </c>
      <c r="AE224" s="294">
        <v>12.25</v>
      </c>
      <c r="AF224" s="84">
        <v>12.25</v>
      </c>
      <c r="AG224" s="87">
        <f t="shared" si="84"/>
        <v>153</v>
      </c>
      <c r="AH224" s="75" t="str">
        <f>IFERROR(VLOOKUP(B224,'Notes écrit'!$A$3:$C$734,3,FALSE),"ABI")</f>
        <v>ABI</v>
      </c>
      <c r="AI224" s="84" t="s">
        <v>157</v>
      </c>
      <c r="AJ224" s="88">
        <f t="shared" si="85"/>
        <v>599</v>
      </c>
      <c r="AK224" s="136" t="str">
        <f t="shared" si="86"/>
        <v>DEF</v>
      </c>
    </row>
    <row r="225" spans="1:37" s="96" customFormat="1" ht="16.5" customHeight="1" thickBot="1" x14ac:dyDescent="0.3">
      <c r="A225" s="110" t="s">
        <v>53</v>
      </c>
      <c r="B225" s="267">
        <v>22017548</v>
      </c>
      <c r="C225" s="286" t="s">
        <v>346</v>
      </c>
      <c r="D225" s="286" t="s">
        <v>347</v>
      </c>
      <c r="E225" s="292">
        <f>VLOOKUP(B225,[2]END!$B$3:$G$734,6,FALSE)</f>
        <v>5</v>
      </c>
      <c r="F225" s="91">
        <f t="shared" si="70"/>
        <v>12</v>
      </c>
      <c r="G225" s="92">
        <f t="shared" si="71"/>
        <v>5</v>
      </c>
      <c r="H225" s="82">
        <f t="shared" si="72"/>
        <v>5</v>
      </c>
      <c r="I225" s="292">
        <f>VLOOKUP(B225,[2]VIT!$B$3:$F$734,5,FALSE)</f>
        <v>3.79</v>
      </c>
      <c r="J225" s="92">
        <f t="shared" si="73"/>
        <v>12</v>
      </c>
      <c r="K225" s="292">
        <f>VLOOKUP(B225,[2]VIT!$B$3:$G$734,6,FALSE)</f>
        <v>8.2799999999999994</v>
      </c>
      <c r="L225" s="92">
        <f t="shared" si="74"/>
        <v>7</v>
      </c>
      <c r="M225" s="82">
        <f t="shared" si="88"/>
        <v>9.5</v>
      </c>
      <c r="N225" s="258">
        <f>VLOOKUP(B225,[2]DVC!$B$3:$G$734,6,FALSE)</f>
        <v>32</v>
      </c>
      <c r="O225" s="297">
        <f>VLOOKUP(B225,'[2]Taille-Poids'!$B$3:$G$734,6,FALSE)</f>
        <v>53</v>
      </c>
      <c r="P225" s="93">
        <f t="shared" si="75"/>
        <v>0.60377358490566035</v>
      </c>
      <c r="Q225" s="92">
        <f t="shared" si="76"/>
        <v>6</v>
      </c>
      <c r="R225" s="258">
        <f>VLOOKUP(B225,[2]DV!$B$3:$H$735,7,FALSE)</f>
        <v>23.7</v>
      </c>
      <c r="S225" s="92">
        <f t="shared" si="77"/>
        <v>3</v>
      </c>
      <c r="T225" s="82">
        <f t="shared" si="78"/>
        <v>9</v>
      </c>
      <c r="U225" s="259">
        <f>VLOOKUP(B225,[2]COORD!$B$3:$I$734,8,FALSE)</f>
        <v>27.05</v>
      </c>
      <c r="V225" s="92">
        <f t="shared" si="79"/>
        <v>5.25</v>
      </c>
      <c r="W225" s="292">
        <f>VLOOKUP(B225,[2]SOUP!$B$3:$F$734,5,FALSE)</f>
        <v>5</v>
      </c>
      <c r="X225" s="92">
        <f t="shared" si="80"/>
        <v>3.5</v>
      </c>
      <c r="Y225" s="292">
        <f>VLOOKUP(B225,[2]EQU!$B$3:$F$734,5,FALSE)</f>
        <v>0</v>
      </c>
      <c r="Z225" s="92">
        <f t="shared" si="81"/>
        <v>5</v>
      </c>
      <c r="AA225" s="82">
        <f t="shared" si="89"/>
        <v>13.75</v>
      </c>
      <c r="AB225" s="260" t="s">
        <v>215</v>
      </c>
      <c r="AC225" s="92" t="str">
        <f t="shared" si="82"/>
        <v>DSP</v>
      </c>
      <c r="AD225" s="83" t="str">
        <f t="shared" si="87"/>
        <v>DSP</v>
      </c>
      <c r="AE225" s="294">
        <f>IF(AND(H225="DSP",M225="DSP",T225="DSP",AA225="DSP",AD225="DSP"),"DSP",IF(AND(H225="DSP",M225="DSP",T225="DSP",AA225="DSP"),AD225,IF(AND(H225="DSP",M225="DSP",T225="DSP",AD225="DSP"),AA225,IF(AND(H225="DSP",M225="DSP",AA225="DSP",AD225="DSP"),T225,IF(AND(H225="DSP",T225="DSP",AA225="DSP",AD225="DSP"),M225,IF(AND(M225="DSP",T225="DSP",AA225="DSP",AD225="DSP"),H225,IF(AND(T225="DSP",AA225="DSP",AD225="DSP"),(H225+M225)/2,IF(AND(M225="DSP",AA225="DSP",AD225="DSP"),(H225+T225)/2,IF(AND(H225="DSP",AA225="DSP",AD225="DSP"),(M225+T225)/2,IF(AND(M225="DSP",T225="DSP",AD225="DSP"),(H225+AA225)/2,IF(AND(H225="DSP",T225="DSP",AD225="DSP"),(M225+AA225)/2,IF(AND(H225="DSP",M225="DSP",AD225="DSP"),(T225+AA225)/2,IF(AND(M225="DSP",T225="DSP",AA225="DSP"),(H225+AD225)/2,IF(AND(H225="DSP",T225="DSP",AA225="DSP"),(M225+AD225)/2,IF(AND(H225="DSP",M225="DSP",AA225="DSP"),(T225+AD225)/2,IF(AND(H225="DSP",M225="DSP",T225="DSP"),(AA225+AD225)/2,IF(AND(H225="DSP",M225="DSP"),(T225+AA225+AD225)/3,IF(AND(H225="DSP",T225="DSP"),(M225+AA225+AD225)/3,IF(AND(M225="DSP",T225="DSP"),(H225+AA225+AD225)/3,IF(AND(H225="DSP",AA225="DSP"),(M225+T225+AD225)/3,IF(AND(M225="DSP",AA225="DSP"),(H225+T225+AD225)/3,IF(AND(T225="DSP",AA225="DSP"),(H225+M225+AD225)/3,IF(AND(H225="DSP",AD225="DSP"),(M225+T225+AA225)/3,IF(AND(M225="DSP",AD225="DSP"),(H225+T225+AA225)/3,IF(AND(T225="DSP",AD225="DSP"),(H225+M225+AA225)/3,IF(AND(AA225="DSP",AD225="DSP"),(H225+M225+T225)/3,IF(H225="DSP",(M225+T225+AA225+AD225)/4,IF(M225="DSP",(H225+T225+AA225+AD225)/4,IF(T225="DSP",(H225+M225+AA225+AD225)/4,IF(AA225="DSP",(H225+M225+T225+AD225)/4,IF(AD225="DSP",(H225+M225+T225+AA225)/4,SUM(H225+M225+T225+AA225+AD225)/5)))))))))))))))))))))))))))))))</f>
        <v>9.3125</v>
      </c>
      <c r="AF225" s="84">
        <v>9.3125</v>
      </c>
      <c r="AG225" s="87">
        <f t="shared" si="84"/>
        <v>491</v>
      </c>
      <c r="AH225" s="75">
        <f>IFERROR(VLOOKUP(B225,'Notes écrit'!$A$3:$C$734,3,FALSE),"ABI")</f>
        <v>8.8889999999999993</v>
      </c>
      <c r="AI225" s="84">
        <v>8.8889999999999993</v>
      </c>
      <c r="AJ225" s="88">
        <f t="shared" si="85"/>
        <v>231</v>
      </c>
      <c r="AK225" s="136">
        <f t="shared" si="86"/>
        <v>9.1007499999999997</v>
      </c>
    </row>
    <row r="226" spans="1:37" s="96" customFormat="1" ht="16.5" customHeight="1" thickBot="1" x14ac:dyDescent="0.3">
      <c r="A226" s="110" t="s">
        <v>53</v>
      </c>
      <c r="B226" s="267">
        <v>22017921</v>
      </c>
      <c r="C226" s="266" t="s">
        <v>173</v>
      </c>
      <c r="D226" s="266" t="s">
        <v>828</v>
      </c>
      <c r="E226" s="292">
        <f>VLOOKUP(B226,[2]END!$B$3:$G$734,6,FALSE)</f>
        <v>9</v>
      </c>
      <c r="F226" s="91">
        <f t="shared" si="70"/>
        <v>14</v>
      </c>
      <c r="G226" s="92">
        <f t="shared" si="71"/>
        <v>9</v>
      </c>
      <c r="H226" s="82">
        <f t="shared" si="72"/>
        <v>9</v>
      </c>
      <c r="I226" s="292">
        <f>VLOOKUP(B226,[2]VIT!$B$3:$F$734,5,FALSE)</f>
        <v>3.62</v>
      </c>
      <c r="J226" s="92">
        <f t="shared" si="73"/>
        <v>14</v>
      </c>
      <c r="K226" s="292">
        <f>VLOOKUP(B226,[2]VIT!$B$3:$G$734,6,FALSE)</f>
        <v>7.77</v>
      </c>
      <c r="L226" s="92">
        <f t="shared" si="74"/>
        <v>11</v>
      </c>
      <c r="M226" s="82">
        <f t="shared" si="88"/>
        <v>12.5</v>
      </c>
      <c r="N226" s="258">
        <f>VLOOKUP(B226,[2]DVC!$B$3:$G$734,6,FALSE)</f>
        <v>32</v>
      </c>
      <c r="O226" s="297">
        <f>VLOOKUP(B226,'[2]Taille-Poids'!$B$3:$G$734,6,FALSE)</f>
        <v>65</v>
      </c>
      <c r="P226" s="93">
        <f t="shared" si="75"/>
        <v>0.49230769230769234</v>
      </c>
      <c r="Q226" s="92">
        <f t="shared" si="76"/>
        <v>4.5</v>
      </c>
      <c r="R226" s="258">
        <f>VLOOKUP(B226,[2]DV!$B$3:$H$735,7,FALSE)</f>
        <v>26.8</v>
      </c>
      <c r="S226" s="92">
        <f t="shared" si="77"/>
        <v>4</v>
      </c>
      <c r="T226" s="82">
        <f t="shared" si="78"/>
        <v>8.5</v>
      </c>
      <c r="U226" s="259">
        <f>VLOOKUP(B226,[2]COORD!$B$3:$I$734,8,FALSE)</f>
        <v>27.2</v>
      </c>
      <c r="V226" s="92">
        <f t="shared" si="79"/>
        <v>5.25</v>
      </c>
      <c r="W226" s="292">
        <f>VLOOKUP(B226,[2]SOUP!$B$3:$F$734,5,FALSE)</f>
        <v>-5</v>
      </c>
      <c r="X226" s="92">
        <f t="shared" si="80"/>
        <v>1.5</v>
      </c>
      <c r="Y226" s="292">
        <f>VLOOKUP(B226,[2]EQU!$B$3:$F$734,5,FALSE)</f>
        <v>7</v>
      </c>
      <c r="Z226" s="92">
        <f t="shared" si="81"/>
        <v>1.5</v>
      </c>
      <c r="AA226" s="82">
        <f t="shared" si="89"/>
        <v>8.25</v>
      </c>
      <c r="AB226" s="260">
        <f>VLOOKUP(B226,[2]Natation!$A$2:$E$610,5,FALSE)</f>
        <v>52.24</v>
      </c>
      <c r="AC226" s="92">
        <f t="shared" si="82"/>
        <v>8</v>
      </c>
      <c r="AD226" s="83">
        <f t="shared" si="87"/>
        <v>8</v>
      </c>
      <c r="AE226" s="294">
        <f>IF(AND(H226="DSP",M226="DSP",T226="DSP",AA226="DSP",AD226="DSP"),"DSP",IF(AND(H226="DSP",M226="DSP",T226="DSP",AA226="DSP"),AD226,IF(AND(H226="DSP",M226="DSP",T226="DSP",AD226="DSP"),AA226,IF(AND(H226="DSP",M226="DSP",AA226="DSP",AD226="DSP"),T226,IF(AND(H226="DSP",T226="DSP",AA226="DSP",AD226="DSP"),M226,IF(AND(M226="DSP",T226="DSP",AA226="DSP",AD226="DSP"),H226,IF(AND(T226="DSP",AA226="DSP",AD226="DSP"),(H226+M226)/2,IF(AND(M226="DSP",AA226="DSP",AD226="DSP"),(H226+T226)/2,IF(AND(H226="DSP",AA226="DSP",AD226="DSP"),(M226+T226)/2,IF(AND(M226="DSP",T226="DSP",AD226="DSP"),(H226+AA226)/2,IF(AND(H226="DSP",T226="DSP",AD226="DSP"),(M226+AA226)/2,IF(AND(H226="DSP",M226="DSP",AD226="DSP"),(T226+AA226)/2,IF(AND(M226="DSP",T226="DSP",AA226="DSP"),(H226+AD226)/2,IF(AND(H226="DSP",T226="DSP",AA226="DSP"),(M226+AD226)/2,IF(AND(H226="DSP",M226="DSP",AA226="DSP"),(T226+AD226)/2,IF(AND(H226="DSP",M226="DSP",T226="DSP"),(AA226+AD226)/2,IF(AND(H226="DSP",M226="DSP"),(T226+AA226+AD226)/3,IF(AND(H226="DSP",T226="DSP"),(M226+AA226+AD226)/3,IF(AND(M226="DSP",T226="DSP"),(H226+AA226+AD226)/3,IF(AND(H226="DSP",AA226="DSP"),(M226+T226+AD226)/3,IF(AND(M226="DSP",AA226="DSP"),(H226+T226+AD226)/3,IF(AND(T226="DSP",AA226="DSP"),(H226+M226+AD226)/3,IF(AND(H226="DSP",AD226="DSP"),(M226+T226+AA226)/3,IF(AND(M226="DSP",AD226="DSP"),(H226+T226+AA226)/3,IF(AND(T226="DSP",AD226="DSP"),(H226+M226+AA226)/3,IF(AND(AA226="DSP",AD226="DSP"),(H226+M226+T226)/3,IF(H226="DSP",(M226+T226+AA226+AD226)/4,IF(M226="DSP",(H226+T226+AA226+AD226)/4,IF(T226="DSP",(H226+M226+AA226+AD226)/4,IF(AA226="DSP",(H226+M226+T226+AD226)/4,IF(AD226="DSP",(H226+M226+T226+AA226)/4,SUM(H226+M226+T226+AA226+AD226)/5)))))))))))))))))))))))))))))))</f>
        <v>9.25</v>
      </c>
      <c r="AF226" s="84">
        <v>9.25</v>
      </c>
      <c r="AG226" s="87">
        <f t="shared" si="84"/>
        <v>497</v>
      </c>
      <c r="AH226" s="75">
        <v>7.1109999999999998</v>
      </c>
      <c r="AI226" s="84">
        <v>7.1109999999999998</v>
      </c>
      <c r="AJ226" s="88">
        <f t="shared" si="85"/>
        <v>430</v>
      </c>
      <c r="AK226" s="136">
        <f t="shared" si="86"/>
        <v>8.1805000000000003</v>
      </c>
    </row>
    <row r="227" spans="1:37" s="96" customFormat="1" ht="16.5" customHeight="1" thickBot="1" x14ac:dyDescent="0.3">
      <c r="A227" s="110" t="s">
        <v>216</v>
      </c>
      <c r="B227" s="267">
        <v>22018168</v>
      </c>
      <c r="C227" s="266" t="s">
        <v>464</v>
      </c>
      <c r="D227" s="266" t="s">
        <v>146</v>
      </c>
      <c r="E227" s="292" t="s">
        <v>476</v>
      </c>
      <c r="F227" s="91" t="str">
        <f t="shared" si="70"/>
        <v>VAL</v>
      </c>
      <c r="G227" s="92" t="str">
        <f t="shared" si="71"/>
        <v>VAL</v>
      </c>
      <c r="H227" s="82" t="str">
        <f t="shared" si="72"/>
        <v>VALIDÉ</v>
      </c>
      <c r="I227" s="292" t="s">
        <v>476</v>
      </c>
      <c r="J227" s="92" t="str">
        <f t="shared" si="73"/>
        <v>VAL</v>
      </c>
      <c r="K227" s="292" t="s">
        <v>476</v>
      </c>
      <c r="L227" s="92" t="str">
        <f t="shared" si="74"/>
        <v>VAL</v>
      </c>
      <c r="M227" s="82" t="str">
        <f t="shared" si="88"/>
        <v>VALIDÉ</v>
      </c>
      <c r="N227" s="292" t="s">
        <v>476</v>
      </c>
      <c r="O227" s="296" t="s">
        <v>476</v>
      </c>
      <c r="P227" s="93">
        <f t="shared" si="75"/>
        <v>0</v>
      </c>
      <c r="Q227" s="92" t="str">
        <f t="shared" si="76"/>
        <v>VAL</v>
      </c>
      <c r="R227" s="292" t="s">
        <v>476</v>
      </c>
      <c r="S227" s="92" t="str">
        <f t="shared" si="77"/>
        <v>VAL</v>
      </c>
      <c r="T227" s="82" t="str">
        <f t="shared" si="78"/>
        <v>VALIDÉ</v>
      </c>
      <c r="U227" s="292" t="s">
        <v>476</v>
      </c>
      <c r="V227" s="92" t="str">
        <f t="shared" si="79"/>
        <v>VAL</v>
      </c>
      <c r="W227" s="292" t="s">
        <v>476</v>
      </c>
      <c r="X227" s="92" t="str">
        <f t="shared" si="80"/>
        <v>VAL</v>
      </c>
      <c r="Y227" s="292" t="s">
        <v>476</v>
      </c>
      <c r="Z227" s="92" t="str">
        <f t="shared" si="81"/>
        <v>VAL</v>
      </c>
      <c r="AA227" s="82" t="str">
        <f t="shared" si="89"/>
        <v>VALIDÉ</v>
      </c>
      <c r="AB227" s="292" t="s">
        <v>476</v>
      </c>
      <c r="AC227" s="92" t="str">
        <f t="shared" si="82"/>
        <v>VAL</v>
      </c>
      <c r="AD227" s="83" t="str">
        <f t="shared" si="87"/>
        <v>VALIDÉ</v>
      </c>
      <c r="AE227" s="294">
        <v>15.95</v>
      </c>
      <c r="AF227" s="84">
        <v>15.95</v>
      </c>
      <c r="AG227" s="87">
        <f t="shared" si="84"/>
        <v>1</v>
      </c>
      <c r="AH227" s="344">
        <f>IFERROR(VLOOKUP(B227,'Notes écrit'!$A$3:$C$734,3,FALSE),"ABI")</f>
        <v>10.222</v>
      </c>
      <c r="AI227" s="84">
        <v>10.222</v>
      </c>
      <c r="AJ227" s="88">
        <f t="shared" si="85"/>
        <v>123</v>
      </c>
      <c r="AK227" s="136">
        <f t="shared" si="86"/>
        <v>13.085999999999999</v>
      </c>
    </row>
    <row r="228" spans="1:37" s="96" customFormat="1" ht="16.5" customHeight="1" thickBot="1" x14ac:dyDescent="0.3">
      <c r="A228" s="110" t="s">
        <v>216</v>
      </c>
      <c r="B228" s="267">
        <v>22019828</v>
      </c>
      <c r="C228" s="266" t="s">
        <v>256</v>
      </c>
      <c r="D228" s="286" t="s">
        <v>78</v>
      </c>
      <c r="E228" s="292">
        <f>VLOOKUP(B228,[2]END!$B$3:$G$734,6,FALSE)</f>
        <v>16</v>
      </c>
      <c r="F228" s="91">
        <f t="shared" si="70"/>
        <v>17.5</v>
      </c>
      <c r="G228" s="92">
        <f t="shared" si="71"/>
        <v>13</v>
      </c>
      <c r="H228" s="82">
        <f t="shared" si="72"/>
        <v>13</v>
      </c>
      <c r="I228" s="292">
        <f>VLOOKUP(B228,[2]VIT!$B$3:$F$734,5,FALSE)</f>
        <v>3.62</v>
      </c>
      <c r="J228" s="92">
        <f t="shared" si="73"/>
        <v>10</v>
      </c>
      <c r="K228" s="292">
        <f>VLOOKUP(B228,[2]VIT!$B$3:$G$734,6,FALSE)</f>
        <v>7.61</v>
      </c>
      <c r="L228" s="92">
        <f t="shared" si="74"/>
        <v>5</v>
      </c>
      <c r="M228" s="82">
        <f t="shared" si="88"/>
        <v>7.5</v>
      </c>
      <c r="N228" s="258">
        <f>VLOOKUP(B228,[2]DVC!$B$3:$G$734,6,FALSE)</f>
        <v>82</v>
      </c>
      <c r="O228" s="297">
        <f>VLOOKUP(B228,'[2]Taille-Poids'!$B$3:$G$734,6,FALSE)</f>
        <v>74</v>
      </c>
      <c r="P228" s="93">
        <f t="shared" si="75"/>
        <v>1.1081081081081081</v>
      </c>
      <c r="Q228" s="92">
        <f t="shared" si="76"/>
        <v>6</v>
      </c>
      <c r="R228" s="258">
        <f>VLOOKUP(B228,[2]DV!$B$3:$H$735,7,FALSE)</f>
        <v>32</v>
      </c>
      <c r="S228" s="92">
        <f t="shared" si="77"/>
        <v>1</v>
      </c>
      <c r="T228" s="82">
        <f t="shared" si="78"/>
        <v>7</v>
      </c>
      <c r="U228" s="259">
        <f>VLOOKUP(B228,[2]COORD!$B$3:$I$734,8,FALSE)</f>
        <v>26.85</v>
      </c>
      <c r="V228" s="92">
        <f t="shared" si="79"/>
        <v>4.5</v>
      </c>
      <c r="W228" s="292">
        <f>VLOOKUP(B228,[2]SOUP!$B$3:$F$734,5,FALSE)</f>
        <v>2</v>
      </c>
      <c r="X228" s="92">
        <f t="shared" si="80"/>
        <v>3</v>
      </c>
      <c r="Y228" s="292">
        <f>VLOOKUP(B228,[2]EQU!$B$3:$F$734,5,FALSE)</f>
        <v>10</v>
      </c>
      <c r="Z228" s="92">
        <f t="shared" si="81"/>
        <v>0</v>
      </c>
      <c r="AA228" s="82">
        <f t="shared" si="89"/>
        <v>7.5</v>
      </c>
      <c r="AB228" s="260" t="s">
        <v>215</v>
      </c>
      <c r="AC228" s="92" t="str">
        <f t="shared" si="82"/>
        <v>DSP</v>
      </c>
      <c r="AD228" s="83" t="str">
        <f t="shared" si="87"/>
        <v>DSP</v>
      </c>
      <c r="AE228" s="294">
        <f t="shared" ref="AE228:AE291" si="90">IF(AND(H228="DSP",M228="DSP",T228="DSP",AA228="DSP",AD228="DSP"),"DSP",IF(AND(H228="DSP",M228="DSP",T228="DSP",AA228="DSP"),AD228,IF(AND(H228="DSP",M228="DSP",T228="DSP",AD228="DSP"),AA228,IF(AND(H228="DSP",M228="DSP",AA228="DSP",AD228="DSP"),T228,IF(AND(H228="DSP",T228="DSP",AA228="DSP",AD228="DSP"),M228,IF(AND(M228="DSP",T228="DSP",AA228="DSP",AD228="DSP"),H228,IF(AND(T228="DSP",AA228="DSP",AD228="DSP"),(H228+M228)/2,IF(AND(M228="DSP",AA228="DSP",AD228="DSP"),(H228+T228)/2,IF(AND(H228="DSP",AA228="DSP",AD228="DSP"),(M228+T228)/2,IF(AND(M228="DSP",T228="DSP",AD228="DSP"),(H228+AA228)/2,IF(AND(H228="DSP",T228="DSP",AD228="DSP"),(M228+AA228)/2,IF(AND(H228="DSP",M228="DSP",AD228="DSP"),(T228+AA228)/2,IF(AND(M228="DSP",T228="DSP",AA228="DSP"),(H228+AD228)/2,IF(AND(H228="DSP",T228="DSP",AA228="DSP"),(M228+AD228)/2,IF(AND(H228="DSP",M228="DSP",AA228="DSP"),(T228+AD228)/2,IF(AND(H228="DSP",M228="DSP",T228="DSP"),(AA228+AD228)/2,IF(AND(H228="DSP",M228="DSP"),(T228+AA228+AD228)/3,IF(AND(H228="DSP",T228="DSP"),(M228+AA228+AD228)/3,IF(AND(M228="DSP",T228="DSP"),(H228+AA228+AD228)/3,IF(AND(H228="DSP",AA228="DSP"),(M228+T228+AD228)/3,IF(AND(M228="DSP",AA228="DSP"),(H228+T228+AD228)/3,IF(AND(T228="DSP",AA228="DSP"),(H228+M228+AD228)/3,IF(AND(H228="DSP",AD228="DSP"),(M228+T228+AA228)/3,IF(AND(M228="DSP",AD228="DSP"),(H228+T228+AA228)/3,IF(AND(T228="DSP",AD228="DSP"),(H228+M228+AA228)/3,IF(AND(AA228="DSP",AD228="DSP"),(H228+M228+T228)/3,IF(H228="DSP",(M228+T228+AA228+AD228)/4,IF(M228="DSP",(H228+T228+AA228+AD228)/4,IF(T228="DSP",(H228+M228+AA228+AD228)/4,IF(AA228="DSP",(H228+M228+T228+AD228)/4,IF(AD228="DSP",(H228+M228+T228+AA228)/4,SUM(H228+M228+T228+AA228+AD228)/5)))))))))))))))))))))))))))))))</f>
        <v>8.75</v>
      </c>
      <c r="AF228" s="84">
        <v>8.75</v>
      </c>
      <c r="AG228" s="87">
        <f t="shared" si="84"/>
        <v>520</v>
      </c>
      <c r="AH228" s="75" t="str">
        <f>IFERROR(VLOOKUP(B228,'Notes écrit'!$A$3:$C$734,3,FALSE),"ABI")</f>
        <v>ABI</v>
      </c>
      <c r="AI228" s="84" t="s">
        <v>157</v>
      </c>
      <c r="AJ228" s="88">
        <f t="shared" si="85"/>
        <v>599</v>
      </c>
      <c r="AK228" s="136" t="str">
        <f t="shared" si="86"/>
        <v>DEF</v>
      </c>
    </row>
    <row r="229" spans="1:37" s="96" customFormat="1" ht="16.5" customHeight="1" thickBot="1" x14ac:dyDescent="0.3">
      <c r="A229" s="110" t="s">
        <v>53</v>
      </c>
      <c r="B229" s="267">
        <v>22020240</v>
      </c>
      <c r="C229" s="266" t="s">
        <v>1150</v>
      </c>
      <c r="D229" s="266" t="s">
        <v>1151</v>
      </c>
      <c r="E229" s="292">
        <f>VLOOKUP(B229,[2]END!$B$3:$G$734,6,FALSE)</f>
        <v>15</v>
      </c>
      <c r="F229" s="91">
        <f t="shared" si="70"/>
        <v>17</v>
      </c>
      <c r="G229" s="92">
        <f t="shared" si="71"/>
        <v>15</v>
      </c>
      <c r="H229" s="82">
        <f t="shared" si="72"/>
        <v>15</v>
      </c>
      <c r="I229" s="292">
        <f>VLOOKUP(B229,[2]VIT!$B$3:$F$734,5,FALSE)</f>
        <v>3.72</v>
      </c>
      <c r="J229" s="92">
        <f t="shared" si="73"/>
        <v>13</v>
      </c>
      <c r="K229" s="292">
        <f>VLOOKUP(B229,[2]VIT!$B$3:$G$734,6,FALSE)</f>
        <v>8.2100000000000009</v>
      </c>
      <c r="L229" s="92">
        <f t="shared" si="74"/>
        <v>7</v>
      </c>
      <c r="M229" s="82">
        <f t="shared" si="88"/>
        <v>10</v>
      </c>
      <c r="N229" s="258">
        <f>VLOOKUP(B229,[2]DVC!$B$3:$G$734,6,FALSE)</f>
        <v>23.5</v>
      </c>
      <c r="O229" s="297">
        <f>VLOOKUP(B229,'[2]Taille-Poids'!$B$3:$G$734,6,FALSE)</f>
        <v>66</v>
      </c>
      <c r="P229" s="93">
        <f t="shared" si="75"/>
        <v>0.35606060606060608</v>
      </c>
      <c r="Q229" s="92">
        <f t="shared" si="76"/>
        <v>3.5</v>
      </c>
      <c r="R229" s="258">
        <f>VLOOKUP(B229,[2]DV!$B$3:$H$735,7,FALSE)</f>
        <v>28.1</v>
      </c>
      <c r="S229" s="92">
        <f t="shared" si="77"/>
        <v>4.5</v>
      </c>
      <c r="T229" s="82">
        <f t="shared" si="78"/>
        <v>8</v>
      </c>
      <c r="U229" s="259">
        <f>VLOOKUP(B229,[2]COORD!$B$3:$I$734,8,FALSE)</f>
        <v>29.7</v>
      </c>
      <c r="V229" s="92">
        <f t="shared" si="79"/>
        <v>4</v>
      </c>
      <c r="W229" s="292">
        <f>VLOOKUP(B229,[2]SOUP!$B$3:$F$734,5,FALSE)</f>
        <v>-10</v>
      </c>
      <c r="X229" s="92">
        <f t="shared" si="80"/>
        <v>0.75</v>
      </c>
      <c r="Y229" s="292">
        <f>VLOOKUP(B229,[2]EQU!$B$3:$F$734,5,FALSE)</f>
        <v>10</v>
      </c>
      <c r="Z229" s="92">
        <f t="shared" si="81"/>
        <v>0</v>
      </c>
      <c r="AA229" s="82">
        <f t="shared" si="89"/>
        <v>4.75</v>
      </c>
      <c r="AB229" s="260" t="str">
        <f>VLOOKUP(B229,[2]Natation!$A$2:$E$610,5,FALSE)</f>
        <v>ABI</v>
      </c>
      <c r="AC229" s="92">
        <f t="shared" si="82"/>
        <v>0</v>
      </c>
      <c r="AD229" s="83">
        <f t="shared" si="87"/>
        <v>0</v>
      </c>
      <c r="AE229" s="294">
        <f t="shared" si="90"/>
        <v>7.55</v>
      </c>
      <c r="AF229" s="84">
        <v>7.55</v>
      </c>
      <c r="AG229" s="87">
        <f t="shared" si="84"/>
        <v>571</v>
      </c>
      <c r="AH229" s="75" t="str">
        <f>IFERROR(VLOOKUP(B229,'Notes écrit'!$A$3:$C$734,3,FALSE),"ABI")</f>
        <v>ABI</v>
      </c>
      <c r="AI229" s="84" t="s">
        <v>157</v>
      </c>
      <c r="AJ229" s="88">
        <f t="shared" si="85"/>
        <v>599</v>
      </c>
      <c r="AK229" s="136" t="str">
        <f t="shared" si="86"/>
        <v>DEF</v>
      </c>
    </row>
    <row r="230" spans="1:37" s="96" customFormat="1" ht="16.5" customHeight="1" thickBot="1" x14ac:dyDescent="0.3">
      <c r="A230" s="110" t="s">
        <v>216</v>
      </c>
      <c r="B230" s="267">
        <v>22022262</v>
      </c>
      <c r="C230" s="266" t="s">
        <v>484</v>
      </c>
      <c r="D230" s="266" t="s">
        <v>70</v>
      </c>
      <c r="E230" s="292">
        <f>VLOOKUP(B230,[2]END!$B$3:$G$734,6,FALSE)</f>
        <v>14</v>
      </c>
      <c r="F230" s="91">
        <f t="shared" si="70"/>
        <v>16.5</v>
      </c>
      <c r="G230" s="92">
        <f t="shared" si="71"/>
        <v>11</v>
      </c>
      <c r="H230" s="82">
        <f t="shared" si="72"/>
        <v>11</v>
      </c>
      <c r="I230" s="292">
        <f>VLOOKUP(B230,[2]VIT!$B$3:$F$734,5,FALSE)</f>
        <v>3.16</v>
      </c>
      <c r="J230" s="92">
        <f t="shared" si="73"/>
        <v>18</v>
      </c>
      <c r="K230" s="292">
        <f>VLOOKUP(B230,[2]VIT!$B$3:$G$734,6,FALSE)</f>
        <v>6.87</v>
      </c>
      <c r="L230" s="92">
        <f t="shared" si="74"/>
        <v>11</v>
      </c>
      <c r="M230" s="82">
        <f t="shared" si="88"/>
        <v>14.5</v>
      </c>
      <c r="N230" s="258">
        <f>VLOOKUP(B230,[2]DVC!$B$3:$G$734,6,FALSE)</f>
        <v>72</v>
      </c>
      <c r="O230" s="297">
        <f>VLOOKUP(B230,'[2]Taille-Poids'!$B$3:$G$734,6,FALSE)</f>
        <v>69</v>
      </c>
      <c r="P230" s="93">
        <f t="shared" si="75"/>
        <v>1.0434782608695652</v>
      </c>
      <c r="Q230" s="92">
        <f t="shared" si="76"/>
        <v>5.5</v>
      </c>
      <c r="R230" s="258">
        <f>VLOOKUP(B230,[2]DV!$B$3:$H$735,7,FALSE)</f>
        <v>47.9</v>
      </c>
      <c r="S230" s="92">
        <f t="shared" si="77"/>
        <v>5</v>
      </c>
      <c r="T230" s="82">
        <f t="shared" si="78"/>
        <v>10.5</v>
      </c>
      <c r="U230" s="259">
        <f>VLOOKUP(B230,[2]COORD!$B$3:$I$734,8,FALSE)</f>
        <v>23.9</v>
      </c>
      <c r="V230" s="92">
        <f t="shared" si="79"/>
        <v>6</v>
      </c>
      <c r="W230" s="292">
        <f>VLOOKUP(B230,[2]SOUP!$B$3:$F$734,5,FALSE)</f>
        <v>9</v>
      </c>
      <c r="X230" s="92">
        <f t="shared" si="80"/>
        <v>4</v>
      </c>
      <c r="Y230" s="292">
        <f>VLOOKUP(B230,[2]EQU!$B$3:$F$734,5,FALSE)</f>
        <v>9</v>
      </c>
      <c r="Z230" s="92">
        <f t="shared" si="81"/>
        <v>0.5</v>
      </c>
      <c r="AA230" s="82">
        <f t="shared" si="89"/>
        <v>10.5</v>
      </c>
      <c r="AB230" s="260">
        <f>VLOOKUP(B230,[2]Natation!$A$2:$E$610,5,FALSE)</f>
        <v>29.78</v>
      </c>
      <c r="AC230" s="92">
        <f t="shared" si="82"/>
        <v>17</v>
      </c>
      <c r="AD230" s="83">
        <f t="shared" si="87"/>
        <v>17</v>
      </c>
      <c r="AE230" s="294">
        <f t="shared" si="90"/>
        <v>12.7</v>
      </c>
      <c r="AF230" s="84">
        <v>12.7</v>
      </c>
      <c r="AG230" s="87">
        <f t="shared" si="84"/>
        <v>103</v>
      </c>
      <c r="AH230" s="75">
        <f>IFERROR(VLOOKUP(B230,'Notes écrit'!$A$3:$C$734,3,FALSE),"ABI")</f>
        <v>10.667</v>
      </c>
      <c r="AI230" s="84">
        <v>10.667</v>
      </c>
      <c r="AJ230" s="88">
        <f t="shared" si="85"/>
        <v>85</v>
      </c>
      <c r="AK230" s="136">
        <f t="shared" si="86"/>
        <v>11.683499999999999</v>
      </c>
    </row>
    <row r="231" spans="1:37" s="96" customFormat="1" ht="16.5" customHeight="1" thickBot="1" x14ac:dyDescent="0.3">
      <c r="A231" s="110" t="s">
        <v>53</v>
      </c>
      <c r="B231" s="267">
        <v>22023438</v>
      </c>
      <c r="C231" s="266" t="s">
        <v>723</v>
      </c>
      <c r="D231" s="266" t="s">
        <v>724</v>
      </c>
      <c r="E231" s="292">
        <f>VLOOKUP(B231,[2]END!$B$3:$G$734,6,FALSE)</f>
        <v>9</v>
      </c>
      <c r="F231" s="91">
        <f t="shared" si="70"/>
        <v>14</v>
      </c>
      <c r="G231" s="92">
        <f t="shared" si="71"/>
        <v>9</v>
      </c>
      <c r="H231" s="82">
        <f t="shared" si="72"/>
        <v>9</v>
      </c>
      <c r="I231" s="292">
        <f>VLOOKUP(B231,[2]VIT!$B$3:$F$734,5,FALSE)</f>
        <v>3.46</v>
      </c>
      <c r="J231" s="92">
        <f t="shared" si="73"/>
        <v>17</v>
      </c>
      <c r="K231" s="292">
        <f>VLOOKUP(B231,[2]VIT!$B$3:$G$734,6,FALSE)</f>
        <v>7.74</v>
      </c>
      <c r="L231" s="92">
        <f t="shared" si="74"/>
        <v>11</v>
      </c>
      <c r="M231" s="82">
        <f t="shared" si="88"/>
        <v>14</v>
      </c>
      <c r="N231" s="258">
        <f>VLOOKUP(B231,[2]DVC!$B$3:$G$734,6,FALSE)</f>
        <v>28</v>
      </c>
      <c r="O231" s="297">
        <f>VLOOKUP(B231,'[2]Taille-Poids'!$B$3:$G$734,6,FALSE)</f>
        <v>54</v>
      </c>
      <c r="P231" s="93">
        <f t="shared" si="75"/>
        <v>0.51851851851851849</v>
      </c>
      <c r="Q231" s="92">
        <f t="shared" si="76"/>
        <v>5</v>
      </c>
      <c r="R231" s="258">
        <f>VLOOKUP(B231,[2]DV!$B$3:$H$735,7,FALSE)</f>
        <v>29</v>
      </c>
      <c r="S231" s="92">
        <f t="shared" si="77"/>
        <v>4.5</v>
      </c>
      <c r="T231" s="82">
        <f t="shared" si="78"/>
        <v>9.5</v>
      </c>
      <c r="U231" s="259">
        <f>VLOOKUP(B231,[2]COORD!$B$3:$I$734,8,FALSE)</f>
        <v>28.7</v>
      </c>
      <c r="V231" s="92">
        <f t="shared" si="79"/>
        <v>4.5</v>
      </c>
      <c r="W231" s="292" t="str">
        <f>VLOOKUP(B231,[2]SOUP!$B$3:$F$734,5,FALSE)</f>
        <v>ABI</v>
      </c>
      <c r="X231" s="92">
        <f t="shared" si="80"/>
        <v>0</v>
      </c>
      <c r="Y231" s="292">
        <f>VLOOKUP(B231,[2]EQU!$B$3:$F$734,5,FALSE)</f>
        <v>8</v>
      </c>
      <c r="Z231" s="92">
        <f t="shared" si="81"/>
        <v>1</v>
      </c>
      <c r="AA231" s="82">
        <f t="shared" si="89"/>
        <v>5.5</v>
      </c>
      <c r="AB231" s="260" t="str">
        <f>VLOOKUP(B231,[2]Natation!$A$2:$E$610,5,FALSE)</f>
        <v>ABI</v>
      </c>
      <c r="AC231" s="92">
        <f t="shared" si="82"/>
        <v>0</v>
      </c>
      <c r="AD231" s="83">
        <f t="shared" si="87"/>
        <v>0</v>
      </c>
      <c r="AE231" s="294">
        <f t="shared" si="90"/>
        <v>7.6</v>
      </c>
      <c r="AF231" s="84">
        <v>7.6</v>
      </c>
      <c r="AG231" s="87">
        <f t="shared" si="84"/>
        <v>569</v>
      </c>
      <c r="AH231" s="75">
        <f>IFERROR(VLOOKUP(B231,'Notes écrit'!$A$3:$C$734,3,FALSE),"ABI")</f>
        <v>12.888999999999999</v>
      </c>
      <c r="AI231" s="84">
        <v>12.888999999999999</v>
      </c>
      <c r="AJ231" s="88">
        <f t="shared" si="85"/>
        <v>15</v>
      </c>
      <c r="AK231" s="136">
        <f t="shared" si="86"/>
        <v>10.244499999999999</v>
      </c>
    </row>
    <row r="232" spans="1:37" s="96" customFormat="1" ht="16.5" customHeight="1" thickBot="1" x14ac:dyDescent="0.3">
      <c r="A232" s="110" t="s">
        <v>216</v>
      </c>
      <c r="B232" s="267">
        <v>22100118</v>
      </c>
      <c r="C232" s="266" t="s">
        <v>722</v>
      </c>
      <c r="D232" s="266" t="s">
        <v>70</v>
      </c>
      <c r="E232" s="292">
        <f>VLOOKUP(B232,[2]END!$B$3:$G$734,6,FALSE)</f>
        <v>18</v>
      </c>
      <c r="F232" s="91">
        <f t="shared" si="70"/>
        <v>18.5</v>
      </c>
      <c r="G232" s="92">
        <f t="shared" si="71"/>
        <v>15</v>
      </c>
      <c r="H232" s="82">
        <f t="shared" si="72"/>
        <v>15</v>
      </c>
      <c r="I232" s="292">
        <f>VLOOKUP(B232,[2]VIT!$B$3:$F$734,5,FALSE)</f>
        <v>2.98</v>
      </c>
      <c r="J232" s="92">
        <f t="shared" si="73"/>
        <v>20</v>
      </c>
      <c r="K232" s="292">
        <f>VLOOKUP(B232,[2]VIT!$B$3:$G$734,6,FALSE)</f>
        <v>6.41</v>
      </c>
      <c r="L232" s="92">
        <f t="shared" si="74"/>
        <v>14</v>
      </c>
      <c r="M232" s="82">
        <f t="shared" si="88"/>
        <v>17</v>
      </c>
      <c r="N232" s="258">
        <f>VLOOKUP(B232,[2]DVC!$B$3:$G$734,6,FALSE)</f>
        <v>70</v>
      </c>
      <c r="O232" s="297">
        <f>VLOOKUP(B232,'[2]Taille-Poids'!$B$3:$G$734,6,FALSE)</f>
        <v>78</v>
      </c>
      <c r="P232" s="93">
        <f t="shared" si="75"/>
        <v>0.89743589743589747</v>
      </c>
      <c r="Q232" s="92">
        <f t="shared" si="76"/>
        <v>4.5</v>
      </c>
      <c r="R232" s="258">
        <f>VLOOKUP(B232,[2]DV!$B$3:$H$735,7,FALSE)</f>
        <v>53.7</v>
      </c>
      <c r="S232" s="92">
        <f t="shared" si="77"/>
        <v>6.5</v>
      </c>
      <c r="T232" s="82">
        <f t="shared" si="78"/>
        <v>11</v>
      </c>
      <c r="U232" s="259">
        <f>VLOOKUP(B232,[2]COORD!$B$3:$I$734,8,FALSE)</f>
        <v>26.65</v>
      </c>
      <c r="V232" s="92">
        <f t="shared" si="79"/>
        <v>4.5</v>
      </c>
      <c r="W232" s="292">
        <f>VLOOKUP(B232,[2]SOUP!$B$3:$F$734,5,FALSE)</f>
        <v>-3</v>
      </c>
      <c r="X232" s="92">
        <f t="shared" si="80"/>
        <v>1.75</v>
      </c>
      <c r="Y232" s="292">
        <f>VLOOKUP(B232,[2]EQU!$B$3:$F$734,5,FALSE)</f>
        <v>9</v>
      </c>
      <c r="Z232" s="92">
        <f t="shared" si="81"/>
        <v>0.5</v>
      </c>
      <c r="AA232" s="82">
        <f t="shared" si="89"/>
        <v>6.75</v>
      </c>
      <c r="AB232" s="260">
        <f>VLOOKUP(B232,[2]Natation!$A$2:$E$610,5,FALSE)</f>
        <v>46.9</v>
      </c>
      <c r="AC232" s="92">
        <f t="shared" si="82"/>
        <v>7</v>
      </c>
      <c r="AD232" s="83">
        <f t="shared" si="87"/>
        <v>7</v>
      </c>
      <c r="AE232" s="294">
        <f t="shared" si="90"/>
        <v>11.35</v>
      </c>
      <c r="AF232" s="84">
        <v>11.35</v>
      </c>
      <c r="AG232" s="87">
        <f t="shared" si="84"/>
        <v>278</v>
      </c>
      <c r="AH232" s="75">
        <f>IFERROR(VLOOKUP(B232,'Notes écrit'!$A$3:$C$734,3,FALSE),"ABI")</f>
        <v>6.2220000000000004</v>
      </c>
      <c r="AI232" s="84">
        <v>6.2220000000000004</v>
      </c>
      <c r="AJ232" s="88">
        <f t="shared" si="85"/>
        <v>519</v>
      </c>
      <c r="AK232" s="136">
        <f t="shared" si="86"/>
        <v>8.7859999999999996</v>
      </c>
    </row>
    <row r="233" spans="1:37" s="96" customFormat="1" ht="16.5" customHeight="1" thickBot="1" x14ac:dyDescent="0.3">
      <c r="A233" s="110" t="s">
        <v>53</v>
      </c>
      <c r="B233" s="287">
        <v>22100150</v>
      </c>
      <c r="C233" s="266" t="s">
        <v>1175</v>
      </c>
      <c r="D233" s="269" t="s">
        <v>94</v>
      </c>
      <c r="E233" s="292">
        <f>VLOOKUP(B233,[2]END!$B$3:$G$734,6,FALSE)</f>
        <v>14</v>
      </c>
      <c r="F233" s="91">
        <f t="shared" si="70"/>
        <v>16.5</v>
      </c>
      <c r="G233" s="92">
        <f t="shared" si="71"/>
        <v>14</v>
      </c>
      <c r="H233" s="82">
        <f t="shared" si="72"/>
        <v>14</v>
      </c>
      <c r="I233" s="292">
        <f>VLOOKUP(B233,[2]VIT!$B$3:$F$734,5,FALSE)</f>
        <v>3.58</v>
      </c>
      <c r="J233" s="92">
        <f t="shared" si="73"/>
        <v>15</v>
      </c>
      <c r="K233" s="292">
        <f>VLOOKUP(B233,[2]VIT!$B$3:$G$734,6,FALSE)</f>
        <v>7.74</v>
      </c>
      <c r="L233" s="92">
        <f t="shared" si="74"/>
        <v>11</v>
      </c>
      <c r="M233" s="82">
        <f t="shared" si="88"/>
        <v>13</v>
      </c>
      <c r="N233" s="258">
        <f>VLOOKUP(B233,[2]DVC!$B$3:$G$734,6,FALSE)</f>
        <v>32</v>
      </c>
      <c r="O233" s="297">
        <f>VLOOKUP(B233,'[2]Taille-Poids'!$B$3:$G$734,6,FALSE)</f>
        <v>56</v>
      </c>
      <c r="P233" s="93">
        <f t="shared" si="75"/>
        <v>0.5714285714285714</v>
      </c>
      <c r="Q233" s="92">
        <f t="shared" si="76"/>
        <v>5.5</v>
      </c>
      <c r="R233" s="258">
        <f>VLOOKUP(B233,[2]DV!$B$3:$H$735,7,FALSE)</f>
        <v>36.299999999999997</v>
      </c>
      <c r="S233" s="92">
        <f t="shared" si="77"/>
        <v>6.5</v>
      </c>
      <c r="T233" s="82">
        <f t="shared" si="78"/>
        <v>12</v>
      </c>
      <c r="U233" s="259">
        <f>VLOOKUP(B233,[2]COORD!$B$3:$I$734,8,FALSE)</f>
        <v>24.23</v>
      </c>
      <c r="V233" s="92">
        <f t="shared" si="79"/>
        <v>6.75</v>
      </c>
      <c r="W233" s="292">
        <f>VLOOKUP(B233,[2]SOUP!$B$3:$F$734,5,FALSE)</f>
        <v>5</v>
      </c>
      <c r="X233" s="92">
        <f t="shared" si="80"/>
        <v>3.5</v>
      </c>
      <c r="Y233" s="292">
        <f>VLOOKUP(B233,[2]EQU!$B$3:$F$734,5,FALSE)</f>
        <v>3</v>
      </c>
      <c r="Z233" s="92">
        <f t="shared" si="81"/>
        <v>3.5</v>
      </c>
      <c r="AA233" s="82">
        <f t="shared" si="89"/>
        <v>13.75</v>
      </c>
      <c r="AB233" s="260">
        <f>VLOOKUP(B233,[2]Natation!$A$2:$E$610,5,FALSE)</f>
        <v>46.22</v>
      </c>
      <c r="AC233" s="92">
        <f t="shared" si="82"/>
        <v>10</v>
      </c>
      <c r="AD233" s="83">
        <f t="shared" si="87"/>
        <v>10</v>
      </c>
      <c r="AE233" s="294">
        <f t="shared" si="90"/>
        <v>12.55</v>
      </c>
      <c r="AF233" s="84">
        <v>12.55</v>
      </c>
      <c r="AG233" s="87">
        <f t="shared" si="84"/>
        <v>124</v>
      </c>
      <c r="AH233" s="75">
        <f>IFERROR(VLOOKUP(B233,'Notes écrit'!$A$3:$C$734,3,FALSE),"ABI")</f>
        <v>5.3330000000000002</v>
      </c>
      <c r="AI233" s="84">
        <v>5.3330000000000002</v>
      </c>
      <c r="AJ233" s="88">
        <f t="shared" si="85"/>
        <v>568</v>
      </c>
      <c r="AK233" s="136">
        <f t="shared" si="86"/>
        <v>8.9415000000000013</v>
      </c>
    </row>
    <row r="234" spans="1:37" s="96" customFormat="1" ht="16.5" customHeight="1" thickBot="1" x14ac:dyDescent="0.3">
      <c r="A234" s="110" t="s">
        <v>216</v>
      </c>
      <c r="B234" s="287">
        <v>22100199</v>
      </c>
      <c r="C234" s="266" t="s">
        <v>871</v>
      </c>
      <c r="D234" s="269" t="s">
        <v>872</v>
      </c>
      <c r="E234" s="292">
        <f>VLOOKUP(B234,[2]END!$B$3:$G$734,6,FALSE)</f>
        <v>14</v>
      </c>
      <c r="F234" s="91">
        <f t="shared" si="70"/>
        <v>16.5</v>
      </c>
      <c r="G234" s="92">
        <f t="shared" si="71"/>
        <v>11</v>
      </c>
      <c r="H234" s="82">
        <f t="shared" si="72"/>
        <v>11</v>
      </c>
      <c r="I234" s="292">
        <f>VLOOKUP(B234,[2]VIT!$B$3:$F$734,5,FALSE)</f>
        <v>3.24</v>
      </c>
      <c r="J234" s="92">
        <f t="shared" si="73"/>
        <v>16</v>
      </c>
      <c r="K234" s="292">
        <f>VLOOKUP(B234,[2]VIT!$B$3:$G$734,6,FALSE)</f>
        <v>7.2</v>
      </c>
      <c r="L234" s="92">
        <f t="shared" si="74"/>
        <v>8</v>
      </c>
      <c r="M234" s="82">
        <f t="shared" si="88"/>
        <v>12</v>
      </c>
      <c r="N234" s="258">
        <f>VLOOKUP(B234,[2]DVC!$B$3:$G$734,6,FALSE)</f>
        <v>90</v>
      </c>
      <c r="O234" s="297" t="str">
        <f>VLOOKUP(B234,'[2]Taille-Poids'!$B$3:$G$734,6,FALSE)</f>
        <v>ABI</v>
      </c>
      <c r="P234" s="93" t="str">
        <f t="shared" si="75"/>
        <v>POIDS</v>
      </c>
      <c r="Q234" s="92">
        <f t="shared" si="76"/>
        <v>0</v>
      </c>
      <c r="R234" s="258">
        <f>VLOOKUP(B234,[2]DV!$B$3:$H$735,7,FALSE)</f>
        <v>44.3</v>
      </c>
      <c r="S234" s="92">
        <f t="shared" si="77"/>
        <v>4</v>
      </c>
      <c r="T234" s="82">
        <f t="shared" si="78"/>
        <v>4</v>
      </c>
      <c r="U234" s="259">
        <f>VLOOKUP(B234,[2]COORD!$B$3:$I$734,8,FALSE)</f>
        <v>24.25</v>
      </c>
      <c r="V234" s="92">
        <f t="shared" si="79"/>
        <v>5.75</v>
      </c>
      <c r="W234" s="292">
        <f>VLOOKUP(B234,[2]SOUP!$B$3:$F$734,5,FALSE)</f>
        <v>6</v>
      </c>
      <c r="X234" s="92">
        <f t="shared" si="80"/>
        <v>3.5</v>
      </c>
      <c r="Y234" s="292">
        <f>VLOOKUP(B234,[2]EQU!$B$3:$F$734,5,FALSE)</f>
        <v>10</v>
      </c>
      <c r="Z234" s="92">
        <f t="shared" si="81"/>
        <v>0</v>
      </c>
      <c r="AA234" s="82">
        <f t="shared" si="89"/>
        <v>9.25</v>
      </c>
      <c r="AB234" s="260">
        <f>VLOOKUP(B234,[2]Natation!$A$2:$E$610,5,FALSE)</f>
        <v>43.36</v>
      </c>
      <c r="AC234" s="92">
        <f t="shared" si="82"/>
        <v>8</v>
      </c>
      <c r="AD234" s="83">
        <f t="shared" si="87"/>
        <v>8</v>
      </c>
      <c r="AE234" s="294">
        <f t="shared" si="90"/>
        <v>8.85</v>
      </c>
      <c r="AF234" s="84">
        <v>8.85</v>
      </c>
      <c r="AG234" s="87">
        <f t="shared" si="84"/>
        <v>512</v>
      </c>
      <c r="AH234" s="75">
        <f>IFERROR(VLOOKUP(B234,'Notes écrit'!$A$3:$C$734,3,FALSE),"ABI")</f>
        <v>8.4440000000000008</v>
      </c>
      <c r="AI234" s="84">
        <v>8.4440000000000008</v>
      </c>
      <c r="AJ234" s="88">
        <f t="shared" si="85"/>
        <v>274</v>
      </c>
      <c r="AK234" s="136">
        <f t="shared" si="86"/>
        <v>8.6470000000000002</v>
      </c>
    </row>
    <row r="235" spans="1:37" s="96" customFormat="1" ht="16.5" customHeight="1" thickBot="1" x14ac:dyDescent="0.3">
      <c r="A235" s="110" t="s">
        <v>53</v>
      </c>
      <c r="B235" s="287">
        <v>22100209</v>
      </c>
      <c r="C235" s="266" t="s">
        <v>908</v>
      </c>
      <c r="D235" s="269" t="s">
        <v>909</v>
      </c>
      <c r="E235" s="292">
        <f>VLOOKUP(B235,[2]END!$B$3:$G$734,6,FALSE)</f>
        <v>10</v>
      </c>
      <c r="F235" s="91">
        <f t="shared" si="70"/>
        <v>14.5</v>
      </c>
      <c r="G235" s="92">
        <f t="shared" si="71"/>
        <v>10</v>
      </c>
      <c r="H235" s="82">
        <f t="shared" si="72"/>
        <v>10</v>
      </c>
      <c r="I235" s="292">
        <f>VLOOKUP(B235,[2]VIT!$B$3:$F$734,5,FALSE)</f>
        <v>3.67</v>
      </c>
      <c r="J235" s="92">
        <f t="shared" si="73"/>
        <v>14</v>
      </c>
      <c r="K235" s="292">
        <f>VLOOKUP(B235,[2]VIT!$B$3:$G$734,6,FALSE)</f>
        <v>8.26</v>
      </c>
      <c r="L235" s="92">
        <f t="shared" si="74"/>
        <v>7</v>
      </c>
      <c r="M235" s="82">
        <f t="shared" si="88"/>
        <v>10.5</v>
      </c>
      <c r="N235" s="258">
        <f>VLOOKUP(B235,[2]DVC!$B$3:$G$734,6,FALSE)</f>
        <v>31</v>
      </c>
      <c r="O235" s="297">
        <f>VLOOKUP(B235,'[2]Taille-Poids'!$B$3:$G$734,6,FALSE)</f>
        <v>52</v>
      </c>
      <c r="P235" s="93">
        <f t="shared" si="75"/>
        <v>0.59615384615384615</v>
      </c>
      <c r="Q235" s="92">
        <f t="shared" si="76"/>
        <v>5.5</v>
      </c>
      <c r="R235" s="258">
        <f>VLOOKUP(B235,[2]DV!$B$3:$H$735,7,FALSE)</f>
        <v>30</v>
      </c>
      <c r="S235" s="92">
        <f t="shared" si="77"/>
        <v>5</v>
      </c>
      <c r="T235" s="82">
        <f t="shared" si="78"/>
        <v>10.5</v>
      </c>
      <c r="U235" s="259">
        <f>VLOOKUP(B235,[2]COORD!$B$3:$I$734,8,FALSE)</f>
        <v>26.15</v>
      </c>
      <c r="V235" s="92">
        <f t="shared" si="79"/>
        <v>5.75</v>
      </c>
      <c r="W235" s="292">
        <f>VLOOKUP(B235,[2]SOUP!$B$3:$F$734,5,FALSE)</f>
        <v>11</v>
      </c>
      <c r="X235" s="92">
        <f t="shared" si="80"/>
        <v>4.25</v>
      </c>
      <c r="Y235" s="292">
        <f>VLOOKUP(B235,[2]EQU!$B$3:$F$734,5,FALSE)</f>
        <v>3</v>
      </c>
      <c r="Z235" s="92">
        <f t="shared" si="81"/>
        <v>3.5</v>
      </c>
      <c r="AA235" s="82">
        <f t="shared" si="89"/>
        <v>13.5</v>
      </c>
      <c r="AB235" s="260">
        <f>VLOOKUP(B235,[2]Natation!$A$2:$E$610,5,FALSE)</f>
        <v>50.65</v>
      </c>
      <c r="AC235" s="92">
        <f t="shared" si="82"/>
        <v>8</v>
      </c>
      <c r="AD235" s="83">
        <f t="shared" si="87"/>
        <v>8</v>
      </c>
      <c r="AE235" s="294">
        <f t="shared" si="90"/>
        <v>10.5</v>
      </c>
      <c r="AF235" s="84">
        <v>10.5</v>
      </c>
      <c r="AG235" s="87">
        <f t="shared" si="84"/>
        <v>378</v>
      </c>
      <c r="AH235" s="75">
        <f>IFERROR(VLOOKUP(B235,'Notes écrit'!$A$3:$C$734,3,FALSE),"ABI")</f>
        <v>8</v>
      </c>
      <c r="AI235" s="84">
        <v>8</v>
      </c>
      <c r="AJ235" s="88">
        <f t="shared" si="85"/>
        <v>331</v>
      </c>
      <c r="AK235" s="136">
        <f t="shared" si="86"/>
        <v>9.25</v>
      </c>
    </row>
    <row r="236" spans="1:37" s="96" customFormat="1" ht="16.5" customHeight="1" thickBot="1" x14ac:dyDescent="0.3">
      <c r="A236" s="110" t="s">
        <v>216</v>
      </c>
      <c r="B236" s="287">
        <v>22100223</v>
      </c>
      <c r="C236" s="266" t="s">
        <v>1074</v>
      </c>
      <c r="D236" s="269" t="s">
        <v>1075</v>
      </c>
      <c r="E236" s="292">
        <f>VLOOKUP(B236,[2]END!$B$3:$G$734,6,FALSE)</f>
        <v>15</v>
      </c>
      <c r="F236" s="91">
        <f t="shared" si="70"/>
        <v>17</v>
      </c>
      <c r="G236" s="92">
        <f t="shared" si="71"/>
        <v>12</v>
      </c>
      <c r="H236" s="82">
        <f t="shared" si="72"/>
        <v>12</v>
      </c>
      <c r="I236" s="292">
        <f>VLOOKUP(B236,[2]VIT!$B$3:$F$734,5,FALSE)</f>
        <v>3.06</v>
      </c>
      <c r="J236" s="92">
        <f t="shared" si="73"/>
        <v>19</v>
      </c>
      <c r="K236" s="292">
        <f>VLOOKUP(B236,[2]VIT!$B$3:$G$734,6,FALSE)</f>
        <v>6.72</v>
      </c>
      <c r="L236" s="92">
        <f t="shared" si="74"/>
        <v>12</v>
      </c>
      <c r="M236" s="82">
        <f t="shared" si="88"/>
        <v>15.5</v>
      </c>
      <c r="N236" s="258">
        <f>VLOOKUP(B236,[2]DVC!$B$3:$G$734,6,FALSE)</f>
        <v>58</v>
      </c>
      <c r="O236" s="297">
        <f>VLOOKUP(B236,'[2]Taille-Poids'!$B$3:$G$734,6,FALSE)</f>
        <v>62</v>
      </c>
      <c r="P236" s="93">
        <f t="shared" si="75"/>
        <v>0.93548387096774188</v>
      </c>
      <c r="Q236" s="92">
        <f t="shared" si="76"/>
        <v>5</v>
      </c>
      <c r="R236" s="258">
        <f>VLOOKUP(B236,[2]DV!$B$3:$H$735,7,FALSE)</f>
        <v>41.8</v>
      </c>
      <c r="S236" s="92">
        <f t="shared" si="77"/>
        <v>3.5</v>
      </c>
      <c r="T236" s="82">
        <f t="shared" si="78"/>
        <v>8.5</v>
      </c>
      <c r="U236" s="259">
        <f>VLOOKUP(B236,[2]COORD!$B$3:$I$734,8,FALSE)</f>
        <v>23.97</v>
      </c>
      <c r="V236" s="92">
        <f t="shared" si="79"/>
        <v>6</v>
      </c>
      <c r="W236" s="292">
        <f>VLOOKUP(B236,[2]SOUP!$B$3:$F$734,5,FALSE)</f>
        <v>-3</v>
      </c>
      <c r="X236" s="92">
        <f t="shared" si="80"/>
        <v>1.75</v>
      </c>
      <c r="Y236" s="292">
        <f>VLOOKUP(B236,[2]EQU!$B$3:$F$734,5,FALSE)</f>
        <v>3</v>
      </c>
      <c r="Z236" s="92">
        <f t="shared" si="81"/>
        <v>3.5</v>
      </c>
      <c r="AA236" s="82">
        <f t="shared" si="89"/>
        <v>11.25</v>
      </c>
      <c r="AB236" s="260">
        <f>VLOOKUP(B236,[2]Natation!$A$2:$E$610,5,FALSE)</f>
        <v>35.340000000000003</v>
      </c>
      <c r="AC236" s="92">
        <f t="shared" si="82"/>
        <v>13</v>
      </c>
      <c r="AD236" s="83">
        <f t="shared" si="87"/>
        <v>13</v>
      </c>
      <c r="AE236" s="294">
        <f t="shared" si="90"/>
        <v>12.05</v>
      </c>
      <c r="AF236" s="84">
        <v>12.05</v>
      </c>
      <c r="AG236" s="87">
        <f t="shared" si="84"/>
        <v>186</v>
      </c>
      <c r="AH236" s="75">
        <f>IFERROR(VLOOKUP(B236,'Notes écrit'!$A$3:$C$734,3,FALSE),"ABI")</f>
        <v>11.111000000000001</v>
      </c>
      <c r="AI236" s="84">
        <v>11.111000000000001</v>
      </c>
      <c r="AJ236" s="88">
        <f t="shared" si="85"/>
        <v>62</v>
      </c>
      <c r="AK236" s="136">
        <f t="shared" si="86"/>
        <v>11.580500000000001</v>
      </c>
    </row>
    <row r="237" spans="1:37" s="96" customFormat="1" ht="16.5" customHeight="1" thickBot="1" x14ac:dyDescent="0.3">
      <c r="A237" s="110" t="s">
        <v>216</v>
      </c>
      <c r="B237" s="287">
        <v>22100234</v>
      </c>
      <c r="C237" s="286" t="s">
        <v>643</v>
      </c>
      <c r="D237" s="302" t="s">
        <v>644</v>
      </c>
      <c r="E237" s="293" t="s">
        <v>215</v>
      </c>
      <c r="F237" s="91" t="str">
        <f t="shared" si="70"/>
        <v>DSP</v>
      </c>
      <c r="G237" s="92" t="str">
        <f t="shared" si="71"/>
        <v>DSP</v>
      </c>
      <c r="H237" s="82" t="str">
        <f t="shared" si="72"/>
        <v>DSP</v>
      </c>
      <c r="I237" s="293" t="s">
        <v>215</v>
      </c>
      <c r="J237" s="92" t="str">
        <f t="shared" si="73"/>
        <v>DSP</v>
      </c>
      <c r="K237" s="293" t="s">
        <v>215</v>
      </c>
      <c r="L237" s="92" t="str">
        <f t="shared" si="74"/>
        <v>DSP</v>
      </c>
      <c r="M237" s="82" t="str">
        <f t="shared" si="88"/>
        <v>DSP</v>
      </c>
      <c r="N237" s="293" t="s">
        <v>215</v>
      </c>
      <c r="O237" s="298" t="s">
        <v>215</v>
      </c>
      <c r="P237" s="93">
        <f t="shared" si="75"/>
        <v>0</v>
      </c>
      <c r="Q237" s="92" t="str">
        <f t="shared" si="76"/>
        <v>DSP</v>
      </c>
      <c r="R237" s="293" t="s">
        <v>215</v>
      </c>
      <c r="S237" s="92" t="str">
        <f t="shared" si="77"/>
        <v>DSP</v>
      </c>
      <c r="T237" s="82" t="str">
        <f t="shared" si="78"/>
        <v>DSP</v>
      </c>
      <c r="U237" s="293" t="s">
        <v>215</v>
      </c>
      <c r="V237" s="92" t="str">
        <f t="shared" si="79"/>
        <v>DSP</v>
      </c>
      <c r="W237" s="293" t="s">
        <v>215</v>
      </c>
      <c r="X237" s="92" t="str">
        <f t="shared" si="80"/>
        <v>DSP</v>
      </c>
      <c r="Y237" s="293" t="s">
        <v>215</v>
      </c>
      <c r="Z237" s="92" t="str">
        <f t="shared" si="81"/>
        <v>DSP</v>
      </c>
      <c r="AA237" s="82" t="str">
        <f t="shared" si="89"/>
        <v>DSP</v>
      </c>
      <c r="AB237" s="260">
        <f>VLOOKUP(B237,[2]Natation!$A$2:$E$610,5,FALSE)</f>
        <v>35.479999999999997</v>
      </c>
      <c r="AC237" s="92">
        <f t="shared" si="82"/>
        <v>13</v>
      </c>
      <c r="AD237" s="83">
        <f t="shared" si="87"/>
        <v>13</v>
      </c>
      <c r="AE237" s="294">
        <f t="shared" si="90"/>
        <v>13</v>
      </c>
      <c r="AF237" s="84">
        <v>13</v>
      </c>
      <c r="AG237" s="87">
        <f t="shared" si="84"/>
        <v>76</v>
      </c>
      <c r="AH237" s="344">
        <f>IFERROR(VLOOKUP(B237,'Notes écrit'!$A$3:$C$734,3,FALSE),"ABI")</f>
        <v>11.555999999999999</v>
      </c>
      <c r="AI237" s="84">
        <v>11.555999999999999</v>
      </c>
      <c r="AJ237" s="88">
        <f t="shared" si="85"/>
        <v>45</v>
      </c>
      <c r="AK237" s="136">
        <f t="shared" si="86"/>
        <v>12.277999999999999</v>
      </c>
    </row>
    <row r="238" spans="1:37" s="96" customFormat="1" ht="16.5" customHeight="1" thickBot="1" x14ac:dyDescent="0.3">
      <c r="A238" s="110" t="s">
        <v>216</v>
      </c>
      <c r="B238" s="287">
        <v>22100244</v>
      </c>
      <c r="C238" s="266" t="s">
        <v>814</v>
      </c>
      <c r="D238" s="269" t="s">
        <v>815</v>
      </c>
      <c r="E238" s="292">
        <f>VLOOKUP(B238,[2]END!$B$3:$G$734,6,FALSE)</f>
        <v>12</v>
      </c>
      <c r="F238" s="91">
        <f t="shared" si="70"/>
        <v>15.5</v>
      </c>
      <c r="G238" s="92">
        <f t="shared" si="71"/>
        <v>9</v>
      </c>
      <c r="H238" s="82">
        <f t="shared" si="72"/>
        <v>9</v>
      </c>
      <c r="I238" s="292">
        <f>VLOOKUP(B238,[2]VIT!$B$3:$F$734,5,FALSE)</f>
        <v>3.18</v>
      </c>
      <c r="J238" s="92">
        <f t="shared" si="73"/>
        <v>17</v>
      </c>
      <c r="K238" s="292">
        <f>VLOOKUP(B238,[2]VIT!$B$3:$G$734,6,FALSE)</f>
        <v>6.97</v>
      </c>
      <c r="L238" s="92">
        <f t="shared" si="74"/>
        <v>10</v>
      </c>
      <c r="M238" s="82">
        <f t="shared" si="88"/>
        <v>13.5</v>
      </c>
      <c r="N238" s="258">
        <f>VLOOKUP(B238,[2]DVC!$B$3:$G$734,6,FALSE)</f>
        <v>41</v>
      </c>
      <c r="O238" s="297">
        <f>VLOOKUP(B238,'[2]Taille-Poids'!$B$3:$G$734,6,FALSE)</f>
        <v>56</v>
      </c>
      <c r="P238" s="93">
        <f t="shared" si="75"/>
        <v>0.7321428571428571</v>
      </c>
      <c r="Q238" s="92">
        <f t="shared" si="76"/>
        <v>4</v>
      </c>
      <c r="R238" s="258">
        <f>VLOOKUP(B238,[2]DV!$B$3:$H$735,7,FALSE)</f>
        <v>34.4</v>
      </c>
      <c r="S238" s="92">
        <f t="shared" si="77"/>
        <v>1.5</v>
      </c>
      <c r="T238" s="82">
        <f t="shared" si="78"/>
        <v>5.5</v>
      </c>
      <c r="U238" s="259">
        <f>VLOOKUP(B238,[2]COORD!$B$3:$I$734,8,FALSE)</f>
        <v>27.5</v>
      </c>
      <c r="V238" s="92">
        <f t="shared" si="79"/>
        <v>4</v>
      </c>
      <c r="W238" s="292">
        <f>VLOOKUP(B238,[2]SOUP!$B$3:$F$734,5,FALSE)</f>
        <v>2</v>
      </c>
      <c r="X238" s="92">
        <f t="shared" si="80"/>
        <v>3</v>
      </c>
      <c r="Y238" s="292">
        <f>VLOOKUP(B238,[2]EQU!$B$3:$F$734,5,FALSE)</f>
        <v>10</v>
      </c>
      <c r="Z238" s="92">
        <f t="shared" si="81"/>
        <v>0</v>
      </c>
      <c r="AA238" s="82">
        <f t="shared" si="89"/>
        <v>7</v>
      </c>
      <c r="AB238" s="260" t="str">
        <f>VLOOKUP(B238,[2]Natation!$A$2:$E$610,5,FALSE)</f>
        <v>ABI</v>
      </c>
      <c r="AC238" s="92">
        <f t="shared" si="82"/>
        <v>0</v>
      </c>
      <c r="AD238" s="83">
        <f t="shared" si="87"/>
        <v>0</v>
      </c>
      <c r="AE238" s="294">
        <f t="shared" si="90"/>
        <v>7</v>
      </c>
      <c r="AF238" s="84">
        <v>7</v>
      </c>
      <c r="AG238" s="87">
        <f t="shared" si="84"/>
        <v>589</v>
      </c>
      <c r="AH238" s="75">
        <f>IFERROR(VLOOKUP(B238,'Notes écrit'!$A$3:$C$734,3,FALSE),"ABI")</f>
        <v>6.2220000000000004</v>
      </c>
      <c r="AI238" s="84">
        <v>6.2220000000000004</v>
      </c>
      <c r="AJ238" s="88">
        <f t="shared" si="85"/>
        <v>519</v>
      </c>
      <c r="AK238" s="136">
        <f t="shared" si="86"/>
        <v>6.6110000000000007</v>
      </c>
    </row>
    <row r="239" spans="1:37" s="96" customFormat="1" ht="16.5" customHeight="1" thickBot="1" x14ac:dyDescent="0.3">
      <c r="A239" s="110" t="s">
        <v>216</v>
      </c>
      <c r="B239" s="287">
        <v>22100282</v>
      </c>
      <c r="C239" s="266" t="s">
        <v>688</v>
      </c>
      <c r="D239" s="269" t="s">
        <v>689</v>
      </c>
      <c r="E239" s="292">
        <f>VLOOKUP(B239,[2]END!$B$3:$G$734,6,FALSE)</f>
        <v>12</v>
      </c>
      <c r="F239" s="91">
        <f t="shared" si="70"/>
        <v>15.5</v>
      </c>
      <c r="G239" s="92">
        <f t="shared" si="71"/>
        <v>9</v>
      </c>
      <c r="H239" s="82">
        <f t="shared" si="72"/>
        <v>9</v>
      </c>
      <c r="I239" s="292">
        <f>VLOOKUP(B239,[2]VIT!$B$3:$F$734,5,FALSE)</f>
        <v>3.65</v>
      </c>
      <c r="J239" s="92">
        <f t="shared" si="73"/>
        <v>9</v>
      </c>
      <c r="K239" s="292">
        <f>VLOOKUP(B239,[2]VIT!$B$3:$G$734,6,FALSE)</f>
        <v>8.11</v>
      </c>
      <c r="L239" s="92">
        <f t="shared" si="74"/>
        <v>2</v>
      </c>
      <c r="M239" s="82">
        <f t="shared" si="88"/>
        <v>5.5</v>
      </c>
      <c r="N239" s="258">
        <f>VLOOKUP(B239,[2]DVC!$B$3:$G$734,6,FALSE)</f>
        <v>99</v>
      </c>
      <c r="O239" s="297">
        <f>VLOOKUP(B239,'[2]Taille-Poids'!$B$3:$G$734,6,FALSE)</f>
        <v>79</v>
      </c>
      <c r="P239" s="93">
        <f t="shared" si="75"/>
        <v>1.2531645569620253</v>
      </c>
      <c r="Q239" s="92">
        <f t="shared" si="76"/>
        <v>6.5</v>
      </c>
      <c r="R239" s="258">
        <f>VLOOKUP(B239,[2]DV!$B$3:$H$735,7,FALSE)</f>
        <v>43.5</v>
      </c>
      <c r="S239" s="92">
        <f t="shared" si="77"/>
        <v>4</v>
      </c>
      <c r="T239" s="82">
        <f t="shared" si="78"/>
        <v>10.5</v>
      </c>
      <c r="U239" s="259">
        <f>VLOOKUP(B239,[2]COORD!$B$3:$I$734,8,FALSE)</f>
        <v>32</v>
      </c>
      <c r="V239" s="92">
        <f t="shared" si="79"/>
        <v>1.75</v>
      </c>
      <c r="W239" s="292">
        <f>VLOOKUP(B239,[2]SOUP!$B$3:$F$734,5,FALSE)</f>
        <v>-5</v>
      </c>
      <c r="X239" s="92">
        <f t="shared" si="80"/>
        <v>1.5</v>
      </c>
      <c r="Y239" s="292">
        <f>VLOOKUP(B239,[2]EQU!$B$3:$F$734,5,FALSE)</f>
        <v>4</v>
      </c>
      <c r="Z239" s="92">
        <f t="shared" si="81"/>
        <v>3</v>
      </c>
      <c r="AA239" s="82">
        <f t="shared" si="89"/>
        <v>6.25</v>
      </c>
      <c r="AB239" s="260">
        <f>VLOOKUP(B239,[2]Natation!$A$2:$E$610,5,FALSE)</f>
        <v>98.4</v>
      </c>
      <c r="AC239" s="92">
        <f t="shared" si="82"/>
        <v>1</v>
      </c>
      <c r="AD239" s="83">
        <f t="shared" si="87"/>
        <v>1</v>
      </c>
      <c r="AE239" s="294">
        <f t="shared" si="90"/>
        <v>6.45</v>
      </c>
      <c r="AF239" s="84">
        <v>6.45</v>
      </c>
      <c r="AG239" s="87">
        <f t="shared" si="84"/>
        <v>599</v>
      </c>
      <c r="AH239" s="75">
        <f>IFERROR(VLOOKUP(B239,'Notes écrit'!$A$3:$C$734,3,FALSE),"ABI")</f>
        <v>9.3330000000000002</v>
      </c>
      <c r="AI239" s="84">
        <v>9.3330000000000002</v>
      </c>
      <c r="AJ239" s="88">
        <f t="shared" si="85"/>
        <v>194</v>
      </c>
      <c r="AK239" s="136">
        <f t="shared" si="86"/>
        <v>7.8915000000000006</v>
      </c>
    </row>
    <row r="240" spans="1:37" s="96" customFormat="1" ht="16.5" customHeight="1" thickBot="1" x14ac:dyDescent="0.3">
      <c r="A240" s="110" t="s">
        <v>216</v>
      </c>
      <c r="B240" s="287">
        <v>22100339</v>
      </c>
      <c r="C240" s="266" t="s">
        <v>1118</v>
      </c>
      <c r="D240" s="269" t="s">
        <v>116</v>
      </c>
      <c r="E240" s="292">
        <f>VLOOKUP(B240,[2]END!$B$3:$G$734,6,FALSE)</f>
        <v>22</v>
      </c>
      <c r="F240" s="91">
        <f t="shared" si="70"/>
        <v>20.5</v>
      </c>
      <c r="G240" s="92">
        <f t="shared" si="71"/>
        <v>19</v>
      </c>
      <c r="H240" s="82">
        <f t="shared" si="72"/>
        <v>19</v>
      </c>
      <c r="I240" s="292">
        <f>VLOOKUP(B240,[2]VIT!$B$3:$F$734,5,FALSE)</f>
        <v>2.92</v>
      </c>
      <c r="J240" s="92">
        <f t="shared" si="73"/>
        <v>20</v>
      </c>
      <c r="K240" s="292">
        <f>VLOOKUP(B240,[2]VIT!$B$3:$G$734,6,FALSE)</f>
        <v>6.5</v>
      </c>
      <c r="L240" s="92">
        <f t="shared" si="74"/>
        <v>13</v>
      </c>
      <c r="M240" s="82">
        <f t="shared" si="88"/>
        <v>16.5</v>
      </c>
      <c r="N240" s="258">
        <f>VLOOKUP(B240,[2]DVC!$B$3:$G$734,6,FALSE)</f>
        <v>48</v>
      </c>
      <c r="O240" s="297">
        <f>VLOOKUP(B240,'[2]Taille-Poids'!$B$3:$G$734,6,FALSE)</f>
        <v>53</v>
      </c>
      <c r="P240" s="93">
        <f t="shared" si="75"/>
        <v>0.90566037735849059</v>
      </c>
      <c r="Q240" s="92">
        <f t="shared" si="76"/>
        <v>5</v>
      </c>
      <c r="R240" s="258">
        <f>VLOOKUP(B240,[2]DV!$B$3:$H$735,7,FALSE)</f>
        <v>48.8</v>
      </c>
      <c r="S240" s="92">
        <f t="shared" si="77"/>
        <v>5</v>
      </c>
      <c r="T240" s="82">
        <f t="shared" si="78"/>
        <v>10</v>
      </c>
      <c r="U240" s="259">
        <f>VLOOKUP(B240,[2]COORD!$B$3:$I$734,8,FALSE)</f>
        <v>23.1</v>
      </c>
      <c r="V240" s="92">
        <f t="shared" si="79"/>
        <v>6.25</v>
      </c>
      <c r="W240" s="292">
        <f>VLOOKUP(B240,[2]SOUP!$B$3:$F$734,5,FALSE)</f>
        <v>-1</v>
      </c>
      <c r="X240" s="92">
        <f t="shared" si="80"/>
        <v>2.25</v>
      </c>
      <c r="Y240" s="292">
        <f>VLOOKUP(B240,[2]EQU!$B$3:$F$734,5,FALSE)</f>
        <v>0</v>
      </c>
      <c r="Z240" s="92">
        <f t="shared" si="81"/>
        <v>5</v>
      </c>
      <c r="AA240" s="82">
        <f t="shared" si="89"/>
        <v>13.5</v>
      </c>
      <c r="AB240" s="260">
        <f>VLOOKUP(B240,[2]Natation!$A$2:$E$610,5,FALSE)</f>
        <v>44.25</v>
      </c>
      <c r="AC240" s="92">
        <f t="shared" si="82"/>
        <v>8</v>
      </c>
      <c r="AD240" s="83">
        <f t="shared" si="87"/>
        <v>8</v>
      </c>
      <c r="AE240" s="294">
        <f t="shared" si="90"/>
        <v>13.4</v>
      </c>
      <c r="AF240" s="84">
        <v>13.4</v>
      </c>
      <c r="AG240" s="87">
        <f t="shared" si="84"/>
        <v>53</v>
      </c>
      <c r="AH240" s="75">
        <f>IFERROR(VLOOKUP(B240,'Notes écrit'!$A$3:$C$734,3,FALSE),"ABI")</f>
        <v>9.7780000000000005</v>
      </c>
      <c r="AI240" s="84">
        <v>9.7780000000000005</v>
      </c>
      <c r="AJ240" s="88">
        <f t="shared" si="85"/>
        <v>162</v>
      </c>
      <c r="AK240" s="136">
        <f t="shared" si="86"/>
        <v>11.589</v>
      </c>
    </row>
    <row r="241" spans="1:37" s="96" customFormat="1" ht="16.5" customHeight="1" thickBot="1" x14ac:dyDescent="0.3">
      <c r="A241" s="110" t="s">
        <v>216</v>
      </c>
      <c r="B241" s="287">
        <v>22101642</v>
      </c>
      <c r="C241" s="266" t="s">
        <v>879</v>
      </c>
      <c r="D241" s="269" t="s">
        <v>113</v>
      </c>
      <c r="E241" s="292">
        <f>VLOOKUP(B241,[2]END!$B$3:$G$734,6,FALSE)</f>
        <v>19</v>
      </c>
      <c r="F241" s="91">
        <f t="shared" si="70"/>
        <v>19</v>
      </c>
      <c r="G241" s="92">
        <f t="shared" si="71"/>
        <v>16</v>
      </c>
      <c r="H241" s="82">
        <f t="shared" si="72"/>
        <v>16</v>
      </c>
      <c r="I241" s="292">
        <f>VLOOKUP(B241,[2]VIT!$B$3:$F$734,5,FALSE)</f>
        <v>3.34</v>
      </c>
      <c r="J241" s="92">
        <f t="shared" si="73"/>
        <v>15</v>
      </c>
      <c r="K241" s="292">
        <f>VLOOKUP(B241,[2]VIT!$B$3:$G$734,6,FALSE)</f>
        <v>7.25</v>
      </c>
      <c r="L241" s="92">
        <f t="shared" si="74"/>
        <v>8</v>
      </c>
      <c r="M241" s="82">
        <f t="shared" si="88"/>
        <v>11.5</v>
      </c>
      <c r="N241" s="258">
        <f>VLOOKUP(B241,[2]DVC!$B$3:$G$734,6,FALSE)</f>
        <v>45</v>
      </c>
      <c r="O241" s="297">
        <f>VLOOKUP(B241,'[2]Taille-Poids'!$B$3:$G$734,6,FALSE)</f>
        <v>73</v>
      </c>
      <c r="P241" s="93">
        <f t="shared" si="75"/>
        <v>0.61643835616438358</v>
      </c>
      <c r="Q241" s="92">
        <f t="shared" si="76"/>
        <v>3.5</v>
      </c>
      <c r="R241" s="258">
        <f>VLOOKUP(B241,[2]DV!$B$3:$H$735,7,FALSE)</f>
        <v>41.2</v>
      </c>
      <c r="S241" s="92">
        <f t="shared" si="77"/>
        <v>3.5</v>
      </c>
      <c r="T241" s="82">
        <f t="shared" si="78"/>
        <v>7</v>
      </c>
      <c r="U241" s="259">
        <f>VLOOKUP(B241,[2]COORD!$B$3:$I$734,8,FALSE)</f>
        <v>24.78</v>
      </c>
      <c r="V241" s="92">
        <f t="shared" si="79"/>
        <v>5.5</v>
      </c>
      <c r="W241" s="292">
        <f>VLOOKUP(B241,[2]SOUP!$B$3:$F$734,5,FALSE)</f>
        <v>-9</v>
      </c>
      <c r="X241" s="92">
        <f t="shared" si="80"/>
        <v>1</v>
      </c>
      <c r="Y241" s="292">
        <f>VLOOKUP(B241,[2]EQU!$B$3:$F$734,5,FALSE)</f>
        <v>7</v>
      </c>
      <c r="Z241" s="92">
        <f t="shared" si="81"/>
        <v>1.5</v>
      </c>
      <c r="AA241" s="82">
        <f t="shared" si="89"/>
        <v>8</v>
      </c>
      <c r="AB241" s="260">
        <f>VLOOKUP(B241,[2]Natation!$A$2:$E$610,5,FALSE)</f>
        <v>35.31</v>
      </c>
      <c r="AC241" s="92">
        <f t="shared" si="82"/>
        <v>13</v>
      </c>
      <c r="AD241" s="83">
        <f t="shared" si="87"/>
        <v>13</v>
      </c>
      <c r="AE241" s="294">
        <f t="shared" si="90"/>
        <v>11.1</v>
      </c>
      <c r="AF241" s="84">
        <v>11.1</v>
      </c>
      <c r="AG241" s="87">
        <f t="shared" si="84"/>
        <v>309</v>
      </c>
      <c r="AH241" s="75">
        <f>IFERROR(VLOOKUP(B241,'Notes écrit'!$A$3:$C$734,3,FALSE),"ABI")</f>
        <v>8</v>
      </c>
      <c r="AI241" s="84">
        <v>8</v>
      </c>
      <c r="AJ241" s="88">
        <f t="shared" si="85"/>
        <v>331</v>
      </c>
      <c r="AK241" s="136">
        <f t="shared" si="86"/>
        <v>9.5500000000000007</v>
      </c>
    </row>
    <row r="242" spans="1:37" s="96" customFormat="1" ht="16.5" customHeight="1" thickBot="1" x14ac:dyDescent="0.3">
      <c r="A242" s="110" t="s">
        <v>216</v>
      </c>
      <c r="B242" s="287">
        <v>22101788</v>
      </c>
      <c r="C242" s="266" t="s">
        <v>514</v>
      </c>
      <c r="D242" s="269" t="s">
        <v>515</v>
      </c>
      <c r="E242" s="292">
        <f>VLOOKUP(B242,[2]END!$B$3:$G$734,6,FALSE)</f>
        <v>16</v>
      </c>
      <c r="F242" s="91">
        <f t="shared" si="70"/>
        <v>17.5</v>
      </c>
      <c r="G242" s="92">
        <f t="shared" si="71"/>
        <v>13</v>
      </c>
      <c r="H242" s="82">
        <f t="shared" si="72"/>
        <v>13</v>
      </c>
      <c r="I242" s="292">
        <f>VLOOKUP(B242,[2]VIT!$B$3:$F$734,5,FALSE)</f>
        <v>3.04</v>
      </c>
      <c r="J242" s="92">
        <f t="shared" si="73"/>
        <v>20</v>
      </c>
      <c r="K242" s="292">
        <f>VLOOKUP(B242,[2]VIT!$B$3:$G$734,6,FALSE)</f>
        <v>6.61</v>
      </c>
      <c r="L242" s="92">
        <f t="shared" si="74"/>
        <v>13</v>
      </c>
      <c r="M242" s="82">
        <f t="shared" si="88"/>
        <v>16.5</v>
      </c>
      <c r="N242" s="258">
        <f>VLOOKUP(B242,[2]DVC!$B$3:$G$734,6,FALSE)</f>
        <v>96</v>
      </c>
      <c r="O242" s="297">
        <f>VLOOKUP(B242,'[2]Taille-Poids'!$B$3:$G$734,6,FALSE)</f>
        <v>63</v>
      </c>
      <c r="P242" s="93">
        <f t="shared" si="75"/>
        <v>1.5238095238095237</v>
      </c>
      <c r="Q242" s="92">
        <f t="shared" si="76"/>
        <v>8</v>
      </c>
      <c r="R242" s="258">
        <f>VLOOKUP(B242,[2]DV!$B$3:$H$735,7,FALSE)</f>
        <v>51.3</v>
      </c>
      <c r="S242" s="92">
        <f t="shared" si="77"/>
        <v>6</v>
      </c>
      <c r="T242" s="82">
        <f t="shared" si="78"/>
        <v>14</v>
      </c>
      <c r="U242" s="259">
        <f>VLOOKUP(B242,[2]COORD!$B$3:$I$734,8,FALSE)</f>
        <v>22.3</v>
      </c>
      <c r="V242" s="92">
        <f t="shared" si="79"/>
        <v>6.75</v>
      </c>
      <c r="W242" s="292">
        <f>VLOOKUP(B242,[2]SOUP!$B$3:$F$734,5,FALSE)</f>
        <v>2</v>
      </c>
      <c r="X242" s="92">
        <f t="shared" si="80"/>
        <v>3</v>
      </c>
      <c r="Y242" s="292">
        <f>VLOOKUP(B242,[2]EQU!$B$3:$F$734,5,FALSE)</f>
        <v>2</v>
      </c>
      <c r="Z242" s="92">
        <f t="shared" si="81"/>
        <v>4</v>
      </c>
      <c r="AA242" s="82">
        <f t="shared" si="89"/>
        <v>13.75</v>
      </c>
      <c r="AB242" s="260" t="s">
        <v>215</v>
      </c>
      <c r="AC242" s="92" t="str">
        <f t="shared" si="82"/>
        <v>DSP</v>
      </c>
      <c r="AD242" s="83" t="str">
        <f t="shared" si="87"/>
        <v>DSP</v>
      </c>
      <c r="AE242" s="294">
        <f t="shared" si="90"/>
        <v>14.3125</v>
      </c>
      <c r="AF242" s="84">
        <v>14.3125</v>
      </c>
      <c r="AG242" s="87">
        <f t="shared" si="84"/>
        <v>13</v>
      </c>
      <c r="AH242" s="75">
        <v>5.7779999999999996</v>
      </c>
      <c r="AI242" s="84">
        <v>5.7779999999999996</v>
      </c>
      <c r="AJ242" s="88">
        <f t="shared" si="85"/>
        <v>551</v>
      </c>
      <c r="AK242" s="136">
        <f t="shared" si="86"/>
        <v>10.045249999999999</v>
      </c>
    </row>
    <row r="243" spans="1:37" s="96" customFormat="1" ht="16.5" customHeight="1" thickBot="1" x14ac:dyDescent="0.3">
      <c r="A243" s="110" t="s">
        <v>216</v>
      </c>
      <c r="B243" s="287">
        <v>22101971</v>
      </c>
      <c r="C243" s="266" t="s">
        <v>737</v>
      </c>
      <c r="D243" s="269" t="s">
        <v>413</v>
      </c>
      <c r="E243" s="292">
        <f>VLOOKUP(B243,[2]END!$B$3:$G$734,6,FALSE)</f>
        <v>16</v>
      </c>
      <c r="F243" s="91">
        <f t="shared" si="70"/>
        <v>17.5</v>
      </c>
      <c r="G243" s="92">
        <f t="shared" si="71"/>
        <v>13</v>
      </c>
      <c r="H243" s="82">
        <f t="shared" si="72"/>
        <v>13</v>
      </c>
      <c r="I243" s="292">
        <f>VLOOKUP(B243,[2]VIT!$B$3:$F$734,5,FALSE)</f>
        <v>3.14</v>
      </c>
      <c r="J243" s="92">
        <f t="shared" si="73"/>
        <v>18</v>
      </c>
      <c r="K243" s="292">
        <f>VLOOKUP(B243,[2]VIT!$B$3:$G$734,6,FALSE)</f>
        <v>6.66</v>
      </c>
      <c r="L243" s="92">
        <f t="shared" si="74"/>
        <v>12</v>
      </c>
      <c r="M243" s="82">
        <f t="shared" si="88"/>
        <v>15</v>
      </c>
      <c r="N243" s="258">
        <f>VLOOKUP(B243,[2]DVC!$B$3:$G$734,6,FALSE)</f>
        <v>50</v>
      </c>
      <c r="O243" s="297">
        <f>VLOOKUP(B243,'[2]Taille-Poids'!$B$3:$G$734,6,FALSE)</f>
        <v>83</v>
      </c>
      <c r="P243" s="93">
        <f t="shared" si="75"/>
        <v>0.60240963855421692</v>
      </c>
      <c r="Q243" s="92">
        <f t="shared" si="76"/>
        <v>3.5</v>
      </c>
      <c r="R243" s="258">
        <f>VLOOKUP(B243,[2]DV!$B$3:$H$735,7,FALSE)</f>
        <v>44.7</v>
      </c>
      <c r="S243" s="92">
        <f t="shared" si="77"/>
        <v>4</v>
      </c>
      <c r="T243" s="82">
        <f t="shared" si="78"/>
        <v>7.5</v>
      </c>
      <c r="U243" s="259">
        <f>VLOOKUP(B243,[2]COORD!$B$3:$I$734,8,FALSE)</f>
        <v>26.7</v>
      </c>
      <c r="V243" s="92">
        <f t="shared" si="79"/>
        <v>4.5</v>
      </c>
      <c r="W243" s="292">
        <f>VLOOKUP(B243,[2]SOUP!$B$3:$F$734,5,FALSE)</f>
        <v>-35</v>
      </c>
      <c r="X243" s="92">
        <f t="shared" si="80"/>
        <v>0</v>
      </c>
      <c r="Y243" s="292">
        <f>VLOOKUP(B243,[2]EQU!$B$3:$F$734,5,FALSE)</f>
        <v>10</v>
      </c>
      <c r="Z243" s="92">
        <f t="shared" si="81"/>
        <v>0</v>
      </c>
      <c r="AA243" s="82">
        <f t="shared" si="89"/>
        <v>4.5</v>
      </c>
      <c r="AB243" s="260">
        <f>VLOOKUP(B243,[2]Natation!$A$2:$E$610,5,FALSE)</f>
        <v>40.369999999999997</v>
      </c>
      <c r="AC243" s="92">
        <f t="shared" si="82"/>
        <v>10</v>
      </c>
      <c r="AD243" s="83">
        <f t="shared" si="87"/>
        <v>10</v>
      </c>
      <c r="AE243" s="294">
        <f t="shared" si="90"/>
        <v>10</v>
      </c>
      <c r="AF243" s="84">
        <v>10</v>
      </c>
      <c r="AG243" s="87">
        <f t="shared" si="84"/>
        <v>433</v>
      </c>
      <c r="AH243" s="75">
        <f>IFERROR(VLOOKUP(B243,'Notes écrit'!$A$3:$C$734,3,FALSE),"ABI")</f>
        <v>7.556</v>
      </c>
      <c r="AI243" s="84">
        <v>7.556</v>
      </c>
      <c r="AJ243" s="88">
        <f t="shared" si="85"/>
        <v>384</v>
      </c>
      <c r="AK243" s="136">
        <f t="shared" si="86"/>
        <v>8.7780000000000005</v>
      </c>
    </row>
    <row r="244" spans="1:37" s="96" customFormat="1" ht="16.5" customHeight="1" thickBot="1" x14ac:dyDescent="0.3">
      <c r="A244" s="110" t="s">
        <v>216</v>
      </c>
      <c r="B244" s="287">
        <v>22102043</v>
      </c>
      <c r="C244" s="266" t="s">
        <v>309</v>
      </c>
      <c r="D244" s="269" t="s">
        <v>128</v>
      </c>
      <c r="E244" s="292">
        <f>VLOOKUP(B244,[2]END!$B$3:$G$734,6,FALSE)</f>
        <v>18</v>
      </c>
      <c r="F244" s="91">
        <f t="shared" si="70"/>
        <v>18.5</v>
      </c>
      <c r="G244" s="92">
        <f t="shared" si="71"/>
        <v>15</v>
      </c>
      <c r="H244" s="82">
        <f t="shared" si="72"/>
        <v>15</v>
      </c>
      <c r="I244" s="292">
        <f>VLOOKUP(B244,[2]VIT!$B$3:$F$734,5,FALSE)</f>
        <v>3.24</v>
      </c>
      <c r="J244" s="92">
        <f t="shared" si="73"/>
        <v>16</v>
      </c>
      <c r="K244" s="292">
        <f>VLOOKUP(B244,[2]VIT!$B$3:$G$734,6,FALSE)</f>
        <v>6.76</v>
      </c>
      <c r="L244" s="92">
        <f t="shared" si="74"/>
        <v>11</v>
      </c>
      <c r="M244" s="82">
        <f t="shared" si="88"/>
        <v>13.5</v>
      </c>
      <c r="N244" s="258">
        <f>VLOOKUP(B244,[2]DVC!$B$3:$G$734,6,FALSE)</f>
        <v>46</v>
      </c>
      <c r="O244" s="297">
        <f>VLOOKUP(B244,'[2]Taille-Poids'!$B$3:$G$734,6,FALSE)</f>
        <v>56</v>
      </c>
      <c r="P244" s="93">
        <f t="shared" si="75"/>
        <v>0.8214285714285714</v>
      </c>
      <c r="Q244" s="92">
        <f t="shared" si="76"/>
        <v>4.5</v>
      </c>
      <c r="R244" s="258">
        <f>VLOOKUP(B244,[2]DV!$B$3:$H$735,7,FALSE)</f>
        <v>45.2</v>
      </c>
      <c r="S244" s="92">
        <f t="shared" si="77"/>
        <v>4.5</v>
      </c>
      <c r="T244" s="82">
        <f t="shared" si="78"/>
        <v>9</v>
      </c>
      <c r="U244" s="259">
        <f>VLOOKUP(B244,[2]COORD!$B$3:$I$734,8,FALSE)</f>
        <v>21.9</v>
      </c>
      <c r="V244" s="92">
        <f t="shared" si="79"/>
        <v>7</v>
      </c>
      <c r="W244" s="292">
        <f>VLOOKUP(B244,[2]SOUP!$B$3:$F$734,5,FALSE)</f>
        <v>2</v>
      </c>
      <c r="X244" s="92">
        <f t="shared" si="80"/>
        <v>3</v>
      </c>
      <c r="Y244" s="292">
        <f>VLOOKUP(B244,[2]EQU!$B$3:$F$734,5,FALSE)</f>
        <v>2</v>
      </c>
      <c r="Z244" s="92">
        <f t="shared" si="81"/>
        <v>4</v>
      </c>
      <c r="AA244" s="82">
        <f t="shared" si="89"/>
        <v>14</v>
      </c>
      <c r="AB244" s="260">
        <f>VLOOKUP(B244,[2]Natation!$A$2:$E$610,5,FALSE)</f>
        <v>36.630000000000003</v>
      </c>
      <c r="AC244" s="92">
        <f t="shared" si="82"/>
        <v>12</v>
      </c>
      <c r="AD244" s="83">
        <f t="shared" si="87"/>
        <v>12</v>
      </c>
      <c r="AE244" s="294">
        <f t="shared" si="90"/>
        <v>12.7</v>
      </c>
      <c r="AF244" s="84">
        <v>12.7</v>
      </c>
      <c r="AG244" s="87">
        <f t="shared" si="84"/>
        <v>103</v>
      </c>
      <c r="AH244" s="75">
        <f>IFERROR(VLOOKUP(B244,'Notes écrit'!$A$3:$C$734,3,FALSE),"ABI")</f>
        <v>8.8889999999999993</v>
      </c>
      <c r="AI244" s="84">
        <v>8.8889999999999993</v>
      </c>
      <c r="AJ244" s="88">
        <f t="shared" si="85"/>
        <v>231</v>
      </c>
      <c r="AK244" s="136">
        <f t="shared" si="86"/>
        <v>10.794499999999999</v>
      </c>
    </row>
    <row r="245" spans="1:37" s="96" customFormat="1" ht="16.5" customHeight="1" thickBot="1" x14ac:dyDescent="0.3">
      <c r="A245" s="110" t="s">
        <v>53</v>
      </c>
      <c r="B245" s="287">
        <v>22102067</v>
      </c>
      <c r="C245" s="266" t="s">
        <v>1126</v>
      </c>
      <c r="D245" s="269" t="s">
        <v>366</v>
      </c>
      <c r="E245" s="292">
        <f>VLOOKUP(B245,[2]END!$B$3:$G$734,6,FALSE)</f>
        <v>14</v>
      </c>
      <c r="F245" s="91">
        <f t="shared" si="70"/>
        <v>16.5</v>
      </c>
      <c r="G245" s="92">
        <f t="shared" si="71"/>
        <v>14</v>
      </c>
      <c r="H245" s="82">
        <f t="shared" si="72"/>
        <v>14</v>
      </c>
      <c r="I245" s="292">
        <f>VLOOKUP(B245,[2]VIT!$B$3:$F$734,5,FALSE)</f>
        <v>3.57</v>
      </c>
      <c r="J245" s="92">
        <f t="shared" si="73"/>
        <v>15</v>
      </c>
      <c r="K245" s="292">
        <f>VLOOKUP(B245,[2]VIT!$B$3:$G$734,6,FALSE)</f>
        <v>7.89</v>
      </c>
      <c r="L245" s="92">
        <f t="shared" si="74"/>
        <v>10</v>
      </c>
      <c r="M245" s="82">
        <f t="shared" si="88"/>
        <v>12.5</v>
      </c>
      <c r="N245" s="258">
        <f>VLOOKUP(B245,[2]DVC!$B$3:$G$734,6,FALSE)</f>
        <v>35</v>
      </c>
      <c r="O245" s="297">
        <f>VLOOKUP(B245,'[2]Taille-Poids'!$B$3:$G$734,6,FALSE)</f>
        <v>53</v>
      </c>
      <c r="P245" s="93">
        <f t="shared" si="75"/>
        <v>0.660377358490566</v>
      </c>
      <c r="Q245" s="92">
        <f t="shared" si="76"/>
        <v>6</v>
      </c>
      <c r="R245" s="258">
        <f>VLOOKUP(B245,[2]DV!$B$3:$H$735,7,FALSE)</f>
        <v>35.5</v>
      </c>
      <c r="S245" s="92">
        <f t="shared" si="77"/>
        <v>6</v>
      </c>
      <c r="T245" s="82">
        <f t="shared" si="78"/>
        <v>12</v>
      </c>
      <c r="U245" s="259">
        <f>VLOOKUP(B245,[2]COORD!$B$3:$I$734,8,FALSE)</f>
        <v>24.05</v>
      </c>
      <c r="V245" s="92">
        <f t="shared" si="79"/>
        <v>6.75</v>
      </c>
      <c r="W245" s="292">
        <f>VLOOKUP(B245,[2]SOUP!$B$3:$F$734,5,FALSE)</f>
        <v>0</v>
      </c>
      <c r="X245" s="92">
        <f t="shared" si="80"/>
        <v>2.5</v>
      </c>
      <c r="Y245" s="292">
        <f>VLOOKUP(B245,[2]EQU!$B$3:$F$734,5,FALSE)</f>
        <v>1</v>
      </c>
      <c r="Z245" s="92">
        <f t="shared" si="81"/>
        <v>4.5</v>
      </c>
      <c r="AA245" s="82">
        <f t="shared" si="89"/>
        <v>13.75</v>
      </c>
      <c r="AB245" s="260">
        <f>VLOOKUP(B245,[2]Natation!$A$2:$E$610,5,FALSE)</f>
        <v>44.4</v>
      </c>
      <c r="AC245" s="92">
        <f t="shared" si="82"/>
        <v>11</v>
      </c>
      <c r="AD245" s="83">
        <f t="shared" si="87"/>
        <v>11</v>
      </c>
      <c r="AE245" s="294">
        <f t="shared" si="90"/>
        <v>12.65</v>
      </c>
      <c r="AF245" s="84">
        <v>12.65</v>
      </c>
      <c r="AG245" s="87">
        <f t="shared" si="84"/>
        <v>109</v>
      </c>
      <c r="AH245" s="75">
        <f>IFERROR(VLOOKUP(B245,'Notes écrit'!$A$3:$C$734,3,FALSE),"ABI")</f>
        <v>11.111000000000001</v>
      </c>
      <c r="AI245" s="84">
        <v>11.111000000000001</v>
      </c>
      <c r="AJ245" s="88">
        <f t="shared" si="85"/>
        <v>62</v>
      </c>
      <c r="AK245" s="136">
        <f t="shared" si="86"/>
        <v>11.880500000000001</v>
      </c>
    </row>
    <row r="246" spans="1:37" s="96" customFormat="1" ht="16.5" customHeight="1" thickBot="1" x14ac:dyDescent="0.3">
      <c r="A246" s="110" t="s">
        <v>216</v>
      </c>
      <c r="B246" s="287">
        <v>22102117</v>
      </c>
      <c r="C246" s="266" t="s">
        <v>930</v>
      </c>
      <c r="D246" s="269" t="s">
        <v>931</v>
      </c>
      <c r="E246" s="292">
        <f>VLOOKUP(B246,[2]END!$B$3:$G$734,6,FALSE)</f>
        <v>15</v>
      </c>
      <c r="F246" s="91">
        <f t="shared" si="70"/>
        <v>17</v>
      </c>
      <c r="G246" s="92">
        <f t="shared" si="71"/>
        <v>12</v>
      </c>
      <c r="H246" s="82">
        <f t="shared" si="72"/>
        <v>12</v>
      </c>
      <c r="I246" s="292">
        <f>VLOOKUP(B246,[2]VIT!$B$3:$F$734,5,FALSE)</f>
        <v>3.26</v>
      </c>
      <c r="J246" s="92">
        <f t="shared" si="73"/>
        <v>16</v>
      </c>
      <c r="K246" s="292">
        <f>VLOOKUP(B246,[2]VIT!$B$3:$G$734,6,FALSE)</f>
        <v>7.03</v>
      </c>
      <c r="L246" s="92">
        <f t="shared" si="74"/>
        <v>10</v>
      </c>
      <c r="M246" s="82">
        <f t="shared" si="88"/>
        <v>13</v>
      </c>
      <c r="N246" s="258">
        <f>VLOOKUP(B246,[2]DVC!$B$3:$G$734,6,FALSE)</f>
        <v>82</v>
      </c>
      <c r="O246" s="297">
        <f>VLOOKUP(B246,'[2]Taille-Poids'!$B$3:$G$734,6,FALSE)</f>
        <v>81</v>
      </c>
      <c r="P246" s="93">
        <f t="shared" si="75"/>
        <v>1.0123456790123457</v>
      </c>
      <c r="Q246" s="92">
        <f t="shared" si="76"/>
        <v>5.5</v>
      </c>
      <c r="R246" s="258">
        <f>VLOOKUP(B246,[2]DV!$B$3:$H$735,7,FALSE)</f>
        <v>47.4</v>
      </c>
      <c r="S246" s="92">
        <f t="shared" si="77"/>
        <v>5</v>
      </c>
      <c r="T246" s="82">
        <f t="shared" si="78"/>
        <v>10.5</v>
      </c>
      <c r="U246" s="259">
        <f>VLOOKUP(B246,[2]COORD!$B$3:$I$734,8,FALSE)</f>
        <v>24.1</v>
      </c>
      <c r="V246" s="92">
        <f t="shared" si="79"/>
        <v>5.75</v>
      </c>
      <c r="W246" s="292">
        <f>VLOOKUP(B246,[2]SOUP!$B$3:$F$734,5,FALSE)</f>
        <v>4</v>
      </c>
      <c r="X246" s="92">
        <f t="shared" si="80"/>
        <v>3.25</v>
      </c>
      <c r="Y246" s="292">
        <f>VLOOKUP(B246,[2]EQU!$B$3:$F$734,5,FALSE)</f>
        <v>2</v>
      </c>
      <c r="Z246" s="92">
        <f t="shared" si="81"/>
        <v>4</v>
      </c>
      <c r="AA246" s="82">
        <f t="shared" si="89"/>
        <v>13</v>
      </c>
      <c r="AB246" s="260">
        <f>VLOOKUP(B246,[2]Natation!$A$2:$E$610,5,FALSE)</f>
        <v>32.9</v>
      </c>
      <c r="AC246" s="92">
        <f t="shared" si="82"/>
        <v>15</v>
      </c>
      <c r="AD246" s="83">
        <f t="shared" si="87"/>
        <v>15</v>
      </c>
      <c r="AE246" s="294">
        <f t="shared" si="90"/>
        <v>12.7</v>
      </c>
      <c r="AF246" s="84">
        <v>12.7</v>
      </c>
      <c r="AG246" s="87">
        <f t="shared" si="84"/>
        <v>103</v>
      </c>
      <c r="AH246" s="75">
        <f>IFERROR(VLOOKUP(B246,'Notes écrit'!$A$3:$C$734,3,FALSE),"ABI")</f>
        <v>11.111000000000001</v>
      </c>
      <c r="AI246" s="84">
        <v>11.111000000000001</v>
      </c>
      <c r="AJ246" s="88">
        <f t="shared" si="85"/>
        <v>62</v>
      </c>
      <c r="AK246" s="136">
        <f t="shared" si="86"/>
        <v>11.9055</v>
      </c>
    </row>
    <row r="247" spans="1:37" s="96" customFormat="1" ht="16.5" customHeight="1" thickBot="1" x14ac:dyDescent="0.3">
      <c r="A247" s="110" t="s">
        <v>53</v>
      </c>
      <c r="B247" s="287">
        <v>22102162</v>
      </c>
      <c r="C247" s="266" t="s">
        <v>68</v>
      </c>
      <c r="D247" s="269" t="s">
        <v>30</v>
      </c>
      <c r="E247" s="292">
        <f>VLOOKUP(B247,[2]END!$B$3:$G$734,6,FALSE)</f>
        <v>14</v>
      </c>
      <c r="F247" s="91">
        <f t="shared" si="70"/>
        <v>16.5</v>
      </c>
      <c r="G247" s="92">
        <f t="shared" si="71"/>
        <v>14</v>
      </c>
      <c r="H247" s="82">
        <f t="shared" si="72"/>
        <v>14</v>
      </c>
      <c r="I247" s="292">
        <f>VLOOKUP(B247,[2]VIT!$B$3:$F$734,5,FALSE)</f>
        <v>3.41</v>
      </c>
      <c r="J247" s="92">
        <f t="shared" si="73"/>
        <v>18</v>
      </c>
      <c r="K247" s="292">
        <f>VLOOKUP(B247,[2]VIT!$B$3:$G$734,6,FALSE)</f>
        <v>7.34</v>
      </c>
      <c r="L247" s="92">
        <f t="shared" si="74"/>
        <v>14</v>
      </c>
      <c r="M247" s="82">
        <f t="shared" si="88"/>
        <v>16</v>
      </c>
      <c r="N247" s="258">
        <f>VLOOKUP(B247,[2]DVC!$B$3:$G$734,6,FALSE)</f>
        <v>46</v>
      </c>
      <c r="O247" s="297">
        <f>VLOOKUP(B247,'[2]Taille-Poids'!$B$3:$G$734,6,FALSE)</f>
        <v>57</v>
      </c>
      <c r="P247" s="93">
        <f t="shared" si="75"/>
        <v>0.80701754385964908</v>
      </c>
      <c r="Q247" s="92">
        <f t="shared" si="76"/>
        <v>7</v>
      </c>
      <c r="R247" s="258">
        <f>VLOOKUP(B247,[2]DV!$B$3:$H$735,7,FALSE)</f>
        <v>39</v>
      </c>
      <c r="S247" s="92">
        <f t="shared" si="77"/>
        <v>7</v>
      </c>
      <c r="T247" s="82">
        <f t="shared" si="78"/>
        <v>14</v>
      </c>
      <c r="U247" s="259">
        <f>VLOOKUP(B247,[2]COORD!$B$3:$I$734,8,FALSE)</f>
        <v>25</v>
      </c>
      <c r="V247" s="92">
        <f t="shared" si="79"/>
        <v>6.25</v>
      </c>
      <c r="W247" s="292">
        <f>VLOOKUP(B247,[2]SOUP!$B$3:$F$734,5,FALSE)</f>
        <v>5</v>
      </c>
      <c r="X247" s="92">
        <f t="shared" si="80"/>
        <v>3.5</v>
      </c>
      <c r="Y247" s="292">
        <f>VLOOKUP(B247,[2]EQU!$B$3:$F$734,5,FALSE)</f>
        <v>4</v>
      </c>
      <c r="Z247" s="92">
        <f t="shared" si="81"/>
        <v>3</v>
      </c>
      <c r="AA247" s="82">
        <f t="shared" si="89"/>
        <v>12.75</v>
      </c>
      <c r="AB247" s="260">
        <f>VLOOKUP(B247,[2]Natation!$A$2:$E$610,5,FALSE)</f>
        <v>37.83</v>
      </c>
      <c r="AC247" s="92">
        <f t="shared" si="82"/>
        <v>15</v>
      </c>
      <c r="AD247" s="83">
        <f t="shared" si="87"/>
        <v>15</v>
      </c>
      <c r="AE247" s="294">
        <f t="shared" si="90"/>
        <v>14.35</v>
      </c>
      <c r="AF247" s="84">
        <v>14.35</v>
      </c>
      <c r="AG247" s="87">
        <f t="shared" si="84"/>
        <v>12</v>
      </c>
      <c r="AH247" s="75">
        <f>IFERROR(VLOOKUP(B247,'Notes écrit'!$A$3:$C$734,3,FALSE),"ABI")</f>
        <v>11.111000000000001</v>
      </c>
      <c r="AI247" s="84">
        <v>11.111000000000001</v>
      </c>
      <c r="AJ247" s="88">
        <f t="shared" si="85"/>
        <v>62</v>
      </c>
      <c r="AK247" s="136">
        <f t="shared" si="86"/>
        <v>12.730499999999999</v>
      </c>
    </row>
    <row r="248" spans="1:37" s="96" customFormat="1" ht="16.5" customHeight="1" thickBot="1" x14ac:dyDescent="0.3">
      <c r="A248" s="110" t="s">
        <v>216</v>
      </c>
      <c r="B248" s="287">
        <v>22102255</v>
      </c>
      <c r="C248" s="266" t="s">
        <v>348</v>
      </c>
      <c r="D248" s="269" t="s">
        <v>33</v>
      </c>
      <c r="E248" s="292" t="str">
        <f>VLOOKUP(B248,[2]END!$B$3:$G$734,6,FALSE)</f>
        <v>ABI</v>
      </c>
      <c r="F248" s="91" t="str">
        <f t="shared" si="70"/>
        <v>ABI</v>
      </c>
      <c r="G248" s="92">
        <f t="shared" si="71"/>
        <v>0</v>
      </c>
      <c r="H248" s="82">
        <f t="shared" si="72"/>
        <v>0</v>
      </c>
      <c r="I248" s="292" t="str">
        <f>VLOOKUP(B248,[2]VIT!$B$3:$F$734,5,FALSE)</f>
        <v>ABI</v>
      </c>
      <c r="J248" s="92">
        <f t="shared" si="73"/>
        <v>0</v>
      </c>
      <c r="K248" s="292" t="str">
        <f>VLOOKUP(B248,[2]VIT!$B$3:$G$734,6,FALSE)</f>
        <v>ABI</v>
      </c>
      <c r="L248" s="92">
        <f t="shared" si="74"/>
        <v>0</v>
      </c>
      <c r="M248" s="82">
        <f t="shared" si="88"/>
        <v>0</v>
      </c>
      <c r="N248" s="258" t="str">
        <f>VLOOKUP(B248,[2]DVC!$B$3:$G$734,6,FALSE)</f>
        <v>ABI</v>
      </c>
      <c r="O248" s="297" t="str">
        <f>VLOOKUP(B248,'[2]Taille-Poids'!$B$3:$G$734,6,FALSE)</f>
        <v>ABI</v>
      </c>
      <c r="P248" s="93" t="str">
        <f t="shared" si="75"/>
        <v>POIDS</v>
      </c>
      <c r="Q248" s="92">
        <f t="shared" si="76"/>
        <v>0</v>
      </c>
      <c r="R248" s="258" t="str">
        <f>VLOOKUP(B248,[2]DV!$B$3:$H$735,7,FALSE)</f>
        <v>ABI</v>
      </c>
      <c r="S248" s="92">
        <f t="shared" si="77"/>
        <v>0</v>
      </c>
      <c r="T248" s="82">
        <f t="shared" si="78"/>
        <v>0</v>
      </c>
      <c r="U248" s="259" t="str">
        <f>VLOOKUP(B248,[2]COORD!$B$3:$I$734,8,FALSE)</f>
        <v>ABI</v>
      </c>
      <c r="V248" s="92">
        <f t="shared" si="79"/>
        <v>0</v>
      </c>
      <c r="W248" s="292" t="str">
        <f>VLOOKUP(B248,[2]SOUP!$B$3:$F$734,5,FALSE)</f>
        <v>ABI</v>
      </c>
      <c r="X248" s="92">
        <f t="shared" si="80"/>
        <v>0</v>
      </c>
      <c r="Y248" s="292" t="str">
        <f>VLOOKUP(B248,[2]EQU!$B$3:$F$734,5,FALSE)</f>
        <v>ABI</v>
      </c>
      <c r="Z248" s="92">
        <f t="shared" si="81"/>
        <v>0</v>
      </c>
      <c r="AA248" s="82">
        <f t="shared" si="89"/>
        <v>0</v>
      </c>
      <c r="AB248" s="260" t="str">
        <f>VLOOKUP(B248,[2]Natation!$A$2:$E$610,5,FALSE)</f>
        <v>ABI</v>
      </c>
      <c r="AC248" s="92">
        <f t="shared" si="82"/>
        <v>0</v>
      </c>
      <c r="AD248" s="83">
        <f t="shared" si="87"/>
        <v>0</v>
      </c>
      <c r="AE248" s="294">
        <f t="shared" si="90"/>
        <v>0</v>
      </c>
      <c r="AF248" s="84">
        <v>0</v>
      </c>
      <c r="AG248" s="87">
        <f t="shared" si="84"/>
        <v>621</v>
      </c>
      <c r="AH248" s="75" t="str">
        <f>IFERROR(VLOOKUP(B248,'Notes écrit'!$A$3:$C$734,3,FALSE),"ABI")</f>
        <v>ABI</v>
      </c>
      <c r="AI248" s="84" t="s">
        <v>157</v>
      </c>
      <c r="AJ248" s="88">
        <f t="shared" si="85"/>
        <v>599</v>
      </c>
      <c r="AK248" s="136" t="str">
        <f t="shared" si="86"/>
        <v>DEF</v>
      </c>
    </row>
    <row r="249" spans="1:37" s="96" customFormat="1" ht="16.5" customHeight="1" thickBot="1" x14ac:dyDescent="0.3">
      <c r="A249" s="110" t="s">
        <v>216</v>
      </c>
      <c r="B249" s="287">
        <v>22102327</v>
      </c>
      <c r="C249" s="266" t="s">
        <v>277</v>
      </c>
      <c r="D249" s="269" t="s">
        <v>88</v>
      </c>
      <c r="E249" s="292">
        <f>VLOOKUP(B249,[2]END!$B$3:$G$734,6,FALSE)</f>
        <v>19</v>
      </c>
      <c r="F249" s="91">
        <f t="shared" si="70"/>
        <v>19</v>
      </c>
      <c r="G249" s="92">
        <f t="shared" si="71"/>
        <v>16</v>
      </c>
      <c r="H249" s="82">
        <f t="shared" si="72"/>
        <v>16</v>
      </c>
      <c r="I249" s="292">
        <f>VLOOKUP(B249,[2]VIT!$B$3:$F$734,5,FALSE)</f>
        <v>2.97</v>
      </c>
      <c r="J249" s="92">
        <f t="shared" si="73"/>
        <v>20</v>
      </c>
      <c r="K249" s="292">
        <f>VLOOKUP(B249,[2]VIT!$B$3:$G$734,6,FALSE)</f>
        <v>6.69</v>
      </c>
      <c r="L249" s="92">
        <f t="shared" si="74"/>
        <v>12</v>
      </c>
      <c r="M249" s="82">
        <f t="shared" si="88"/>
        <v>16</v>
      </c>
      <c r="N249" s="258">
        <f>VLOOKUP(B249,[2]DVC!$B$3:$G$734,6,FALSE)</f>
        <v>50</v>
      </c>
      <c r="O249" s="297">
        <f>VLOOKUP(B249,'[2]Taille-Poids'!$B$3:$G$734,6,FALSE)</f>
        <v>54</v>
      </c>
      <c r="P249" s="93">
        <f t="shared" si="75"/>
        <v>0.92592592592592593</v>
      </c>
      <c r="Q249" s="92">
        <f t="shared" si="76"/>
        <v>5</v>
      </c>
      <c r="R249" s="258">
        <f>VLOOKUP(B249,[2]DV!$B$3:$H$735,7,FALSE)</f>
        <v>42.4</v>
      </c>
      <c r="S249" s="92">
        <f t="shared" si="77"/>
        <v>3.5</v>
      </c>
      <c r="T249" s="82">
        <f t="shared" si="78"/>
        <v>8.5</v>
      </c>
      <c r="U249" s="259">
        <f>VLOOKUP(B249,[2]COORD!$B$3:$I$734,8,FALSE)</f>
        <v>22.35</v>
      </c>
      <c r="V249" s="92">
        <f t="shared" si="79"/>
        <v>6.75</v>
      </c>
      <c r="W249" s="292">
        <f>VLOOKUP(B249,[2]SOUP!$B$3:$F$734,5,FALSE)</f>
        <v>-1</v>
      </c>
      <c r="X249" s="92">
        <f t="shared" si="80"/>
        <v>2.25</v>
      </c>
      <c r="Y249" s="292">
        <f>VLOOKUP(B249,[2]EQU!$B$3:$F$734,5,FALSE)</f>
        <v>5</v>
      </c>
      <c r="Z249" s="92">
        <f t="shared" si="81"/>
        <v>2.5</v>
      </c>
      <c r="AA249" s="82">
        <f t="shared" si="89"/>
        <v>11.5</v>
      </c>
      <c r="AB249" s="260">
        <f>VLOOKUP(B249,[2]Natation!$A$2:$E$610,5,FALSE)</f>
        <v>40.479999999999997</v>
      </c>
      <c r="AC249" s="92">
        <f t="shared" si="82"/>
        <v>10</v>
      </c>
      <c r="AD249" s="83">
        <f t="shared" si="87"/>
        <v>10</v>
      </c>
      <c r="AE249" s="294">
        <f t="shared" si="90"/>
        <v>12.4</v>
      </c>
      <c r="AF249" s="84">
        <v>12.4</v>
      </c>
      <c r="AG249" s="87">
        <f t="shared" si="84"/>
        <v>140</v>
      </c>
      <c r="AH249" s="75">
        <f>IFERROR(VLOOKUP(B249,'Notes écrit'!$A$3:$C$734,3,FALSE),"ABI")</f>
        <v>7.556</v>
      </c>
      <c r="AI249" s="84">
        <v>7.556</v>
      </c>
      <c r="AJ249" s="88">
        <f t="shared" si="85"/>
        <v>384</v>
      </c>
      <c r="AK249" s="136">
        <f t="shared" si="86"/>
        <v>9.9779999999999998</v>
      </c>
    </row>
    <row r="250" spans="1:37" s="96" customFormat="1" ht="16.5" customHeight="1" thickBot="1" x14ac:dyDescent="0.3">
      <c r="A250" s="110" t="s">
        <v>216</v>
      </c>
      <c r="B250" s="287">
        <v>22102375</v>
      </c>
      <c r="C250" s="266" t="s">
        <v>855</v>
      </c>
      <c r="D250" s="269" t="s">
        <v>856</v>
      </c>
      <c r="E250" s="293" t="s">
        <v>215</v>
      </c>
      <c r="F250" s="91" t="str">
        <f t="shared" si="70"/>
        <v>DSP</v>
      </c>
      <c r="G250" s="92" t="str">
        <f t="shared" si="71"/>
        <v>DSP</v>
      </c>
      <c r="H250" s="82" t="str">
        <f t="shared" si="72"/>
        <v>DSP</v>
      </c>
      <c r="I250" s="293" t="s">
        <v>215</v>
      </c>
      <c r="J250" s="92" t="str">
        <f t="shared" si="73"/>
        <v>DSP</v>
      </c>
      <c r="K250" s="293" t="s">
        <v>215</v>
      </c>
      <c r="L250" s="92" t="str">
        <f t="shared" si="74"/>
        <v>DSP</v>
      </c>
      <c r="M250" s="82" t="str">
        <f t="shared" si="88"/>
        <v>DSP</v>
      </c>
      <c r="N250" s="293" t="s">
        <v>215</v>
      </c>
      <c r="O250" s="298" t="s">
        <v>215</v>
      </c>
      <c r="P250" s="93">
        <f t="shared" si="75"/>
        <v>0</v>
      </c>
      <c r="Q250" s="92" t="str">
        <f t="shared" si="76"/>
        <v>DSP</v>
      </c>
      <c r="R250" s="293" t="s">
        <v>215</v>
      </c>
      <c r="S250" s="92" t="str">
        <f t="shared" si="77"/>
        <v>DSP</v>
      </c>
      <c r="T250" s="82" t="str">
        <f t="shared" si="78"/>
        <v>DSP</v>
      </c>
      <c r="U250" s="293" t="s">
        <v>215</v>
      </c>
      <c r="V250" s="92" t="str">
        <f t="shared" si="79"/>
        <v>DSP</v>
      </c>
      <c r="W250" s="293" t="s">
        <v>215</v>
      </c>
      <c r="X250" s="92" t="str">
        <f t="shared" si="80"/>
        <v>DSP</v>
      </c>
      <c r="Y250" s="293" t="s">
        <v>215</v>
      </c>
      <c r="Z250" s="92" t="str">
        <f t="shared" si="81"/>
        <v>DSP</v>
      </c>
      <c r="AA250" s="82" t="str">
        <f t="shared" si="89"/>
        <v>DSP</v>
      </c>
      <c r="AB250" s="260" t="s">
        <v>215</v>
      </c>
      <c r="AC250" s="92" t="str">
        <f t="shared" si="82"/>
        <v>DSP</v>
      </c>
      <c r="AD250" s="83" t="str">
        <f t="shared" si="87"/>
        <v>DSP</v>
      </c>
      <c r="AE250" s="294" t="str">
        <f t="shared" si="90"/>
        <v>DSP</v>
      </c>
      <c r="AF250" s="84" t="s">
        <v>215</v>
      </c>
      <c r="AG250" s="87">
        <f t="shared" si="84"/>
        <v>611</v>
      </c>
      <c r="AH250" s="75">
        <f>IFERROR(VLOOKUP(B250,'Notes écrit'!$A$3:$C$734,3,FALSE),"ABI")</f>
        <v>10.667</v>
      </c>
      <c r="AI250" s="84">
        <v>10.667</v>
      </c>
      <c r="AJ250" s="88">
        <f t="shared" si="85"/>
        <v>85</v>
      </c>
      <c r="AK250" s="136">
        <f t="shared" si="86"/>
        <v>10.667</v>
      </c>
    </row>
    <row r="251" spans="1:37" s="96" customFormat="1" ht="16.5" customHeight="1" thickBot="1" x14ac:dyDescent="0.3">
      <c r="A251" s="110" t="s">
        <v>216</v>
      </c>
      <c r="B251" s="287">
        <v>22102438</v>
      </c>
      <c r="C251" s="266" t="s">
        <v>717</v>
      </c>
      <c r="D251" s="269" t="s">
        <v>718</v>
      </c>
      <c r="E251" s="292">
        <f>VLOOKUP(B251,[2]END!$B$3:$G$734,6,FALSE)</f>
        <v>14</v>
      </c>
      <c r="F251" s="91">
        <f t="shared" si="70"/>
        <v>16.5</v>
      </c>
      <c r="G251" s="92">
        <f t="shared" si="71"/>
        <v>11</v>
      </c>
      <c r="H251" s="82">
        <f t="shared" si="72"/>
        <v>11</v>
      </c>
      <c r="I251" s="292">
        <f>VLOOKUP(B251,[2]VIT!$B$3:$F$734,5,FALSE)</f>
        <v>3.11</v>
      </c>
      <c r="J251" s="92">
        <f t="shared" si="73"/>
        <v>18</v>
      </c>
      <c r="K251" s="292">
        <f>VLOOKUP(B251,[2]VIT!$B$3:$G$734,6,FALSE)</f>
        <v>6.61</v>
      </c>
      <c r="L251" s="92">
        <f t="shared" si="74"/>
        <v>13</v>
      </c>
      <c r="M251" s="82">
        <f t="shared" si="88"/>
        <v>15.5</v>
      </c>
      <c r="N251" s="258">
        <f>VLOOKUP(B251,[2]DVC!$B$3:$G$734,6,FALSE)</f>
        <v>60</v>
      </c>
      <c r="O251" s="297">
        <f>VLOOKUP(B251,'[2]Taille-Poids'!$B$3:$G$734,6,FALSE)</f>
        <v>79</v>
      </c>
      <c r="P251" s="93">
        <f t="shared" si="75"/>
        <v>0.759493670886076</v>
      </c>
      <c r="Q251" s="92">
        <f t="shared" si="76"/>
        <v>4</v>
      </c>
      <c r="R251" s="258">
        <f>VLOOKUP(B251,[2]DV!$B$3:$H$735,7,FALSE)</f>
        <v>41.5</v>
      </c>
      <c r="S251" s="92">
        <f t="shared" si="77"/>
        <v>3.5</v>
      </c>
      <c r="T251" s="82">
        <f t="shared" si="78"/>
        <v>7.5</v>
      </c>
      <c r="U251" s="259">
        <f>VLOOKUP(B251,[2]COORD!$B$3:$I$734,8,FALSE)</f>
        <v>23.65</v>
      </c>
      <c r="V251" s="92">
        <f t="shared" si="79"/>
        <v>6</v>
      </c>
      <c r="W251" s="292">
        <f>VLOOKUP(B251,[2]SOUP!$B$3:$F$734,5,FALSE)</f>
        <v>-14</v>
      </c>
      <c r="X251" s="92">
        <f t="shared" si="80"/>
        <v>0.25</v>
      </c>
      <c r="Y251" s="292">
        <f>VLOOKUP(B251,[2]EQU!$B$3:$F$734,5,FALSE)</f>
        <v>6</v>
      </c>
      <c r="Z251" s="92">
        <f t="shared" si="81"/>
        <v>2</v>
      </c>
      <c r="AA251" s="82">
        <f t="shared" si="89"/>
        <v>8.25</v>
      </c>
      <c r="AB251" s="260">
        <f>VLOOKUP(B251,[2]Natation!$A$2:$E$610,5,FALSE)</f>
        <v>42.09</v>
      </c>
      <c r="AC251" s="92">
        <f t="shared" si="82"/>
        <v>9</v>
      </c>
      <c r="AD251" s="83">
        <f t="shared" si="87"/>
        <v>9</v>
      </c>
      <c r="AE251" s="294">
        <f t="shared" si="90"/>
        <v>10.25</v>
      </c>
      <c r="AF251" s="84">
        <v>10.25</v>
      </c>
      <c r="AG251" s="87">
        <f t="shared" si="84"/>
        <v>406</v>
      </c>
      <c r="AH251" s="75">
        <f>IFERROR(VLOOKUP(B251,'Notes écrit'!$A$3:$C$734,3,FALSE),"ABI")</f>
        <v>5.7779999999999996</v>
      </c>
      <c r="AI251" s="84">
        <v>5.7779999999999996</v>
      </c>
      <c r="AJ251" s="88">
        <f t="shared" si="85"/>
        <v>551</v>
      </c>
      <c r="AK251" s="136">
        <f t="shared" si="86"/>
        <v>8.0139999999999993</v>
      </c>
    </row>
    <row r="252" spans="1:37" s="96" customFormat="1" ht="16.5" customHeight="1" thickBot="1" x14ac:dyDescent="0.3">
      <c r="A252" s="110" t="s">
        <v>216</v>
      </c>
      <c r="B252" s="287">
        <v>22102602</v>
      </c>
      <c r="C252" s="266" t="s">
        <v>701</v>
      </c>
      <c r="D252" s="269" t="s">
        <v>403</v>
      </c>
      <c r="E252" s="292">
        <f>VLOOKUP(B252,[2]END!$B$3:$G$734,6,FALSE)</f>
        <v>13</v>
      </c>
      <c r="F252" s="91">
        <f t="shared" si="70"/>
        <v>16</v>
      </c>
      <c r="G252" s="92">
        <f t="shared" si="71"/>
        <v>10</v>
      </c>
      <c r="H252" s="82">
        <f t="shared" si="72"/>
        <v>10</v>
      </c>
      <c r="I252" s="292">
        <f>VLOOKUP(B252,[2]VIT!$B$3:$F$734,5,FALSE)</f>
        <v>3.26</v>
      </c>
      <c r="J252" s="92">
        <f t="shared" si="73"/>
        <v>16</v>
      </c>
      <c r="K252" s="292">
        <f>VLOOKUP(B252,[2]VIT!$B$3:$G$734,6,FALSE)</f>
        <v>7.14</v>
      </c>
      <c r="L252" s="92">
        <f t="shared" si="74"/>
        <v>9</v>
      </c>
      <c r="M252" s="82">
        <f t="shared" si="88"/>
        <v>12.5</v>
      </c>
      <c r="N252" s="258">
        <f>VLOOKUP(B252,[2]DVC!$B$3:$G$734,6,FALSE)</f>
        <v>65</v>
      </c>
      <c r="O252" s="297">
        <f>VLOOKUP(B252,'[2]Taille-Poids'!$B$3:$G$734,6,FALSE)</f>
        <v>85</v>
      </c>
      <c r="P252" s="93">
        <f t="shared" si="75"/>
        <v>0.76470588235294112</v>
      </c>
      <c r="Q252" s="92">
        <f t="shared" si="76"/>
        <v>4</v>
      </c>
      <c r="R252" s="258">
        <f>VLOOKUP(B252,[2]DV!$B$3:$H$735,7,FALSE)</f>
        <v>48</v>
      </c>
      <c r="S252" s="92">
        <f t="shared" si="77"/>
        <v>5</v>
      </c>
      <c r="T252" s="82">
        <f t="shared" si="78"/>
        <v>9</v>
      </c>
      <c r="U252" s="259">
        <f>VLOOKUP(B252,[2]COORD!$B$3:$I$734,8,FALSE)</f>
        <v>24</v>
      </c>
      <c r="V252" s="92">
        <f t="shared" si="79"/>
        <v>5.75</v>
      </c>
      <c r="W252" s="292">
        <f>VLOOKUP(B252,[2]SOUP!$B$3:$F$734,5,FALSE)</f>
        <v>-3</v>
      </c>
      <c r="X252" s="92">
        <f t="shared" si="80"/>
        <v>1.75</v>
      </c>
      <c r="Y252" s="292">
        <f>VLOOKUP(B252,[2]EQU!$B$3:$F$734,5,FALSE)</f>
        <v>6</v>
      </c>
      <c r="Z252" s="92">
        <f t="shared" si="81"/>
        <v>2</v>
      </c>
      <c r="AA252" s="82">
        <f t="shared" si="89"/>
        <v>9.5</v>
      </c>
      <c r="AB252" s="260">
        <f>VLOOKUP(B252,[2]Natation!$A$2:$E$610,5,FALSE)</f>
        <v>37.090000000000003</v>
      </c>
      <c r="AC252" s="92">
        <f t="shared" si="82"/>
        <v>12</v>
      </c>
      <c r="AD252" s="83">
        <f t="shared" si="87"/>
        <v>12</v>
      </c>
      <c r="AE252" s="294">
        <f t="shared" si="90"/>
        <v>10.6</v>
      </c>
      <c r="AF252" s="84">
        <v>10.6</v>
      </c>
      <c r="AG252" s="87">
        <f t="shared" si="84"/>
        <v>363</v>
      </c>
      <c r="AH252" s="75">
        <f>IFERROR(VLOOKUP(B252,'Notes écrit'!$A$3:$C$734,3,FALSE),"ABI")</f>
        <v>8.4440000000000008</v>
      </c>
      <c r="AI252" s="84">
        <v>8.4440000000000008</v>
      </c>
      <c r="AJ252" s="88">
        <f t="shared" si="85"/>
        <v>274</v>
      </c>
      <c r="AK252" s="136">
        <f t="shared" si="86"/>
        <v>9.5220000000000002</v>
      </c>
    </row>
    <row r="253" spans="1:37" s="96" customFormat="1" ht="16.5" customHeight="1" thickBot="1" x14ac:dyDescent="0.3">
      <c r="A253" s="110" t="s">
        <v>216</v>
      </c>
      <c r="B253" s="287">
        <v>22102671</v>
      </c>
      <c r="C253" s="266" t="s">
        <v>836</v>
      </c>
      <c r="D253" s="269" t="s">
        <v>84</v>
      </c>
      <c r="E253" s="293" t="s">
        <v>215</v>
      </c>
      <c r="F253" s="91" t="str">
        <f t="shared" si="70"/>
        <v>DSP</v>
      </c>
      <c r="G253" s="92" t="str">
        <f t="shared" si="71"/>
        <v>DSP</v>
      </c>
      <c r="H253" s="82" t="str">
        <f t="shared" si="72"/>
        <v>DSP</v>
      </c>
      <c r="I253" s="293" t="s">
        <v>215</v>
      </c>
      <c r="J253" s="92" t="str">
        <f t="shared" si="73"/>
        <v>DSP</v>
      </c>
      <c r="K253" s="293" t="s">
        <v>215</v>
      </c>
      <c r="L253" s="92" t="str">
        <f t="shared" si="74"/>
        <v>DSP</v>
      </c>
      <c r="M253" s="82" t="str">
        <f t="shared" si="88"/>
        <v>DSP</v>
      </c>
      <c r="N253" s="258" t="s">
        <v>215</v>
      </c>
      <c r="O253" s="299" t="s">
        <v>215</v>
      </c>
      <c r="P253" s="93">
        <f t="shared" si="75"/>
        <v>0</v>
      </c>
      <c r="Q253" s="92" t="str">
        <f t="shared" si="76"/>
        <v>DSP</v>
      </c>
      <c r="R253" s="293" t="s">
        <v>215</v>
      </c>
      <c r="S253" s="92" t="str">
        <f t="shared" si="77"/>
        <v>DSP</v>
      </c>
      <c r="T253" s="82" t="str">
        <f t="shared" si="78"/>
        <v>DSP</v>
      </c>
      <c r="U253" s="293" t="s">
        <v>215</v>
      </c>
      <c r="V253" s="92" t="str">
        <f t="shared" si="79"/>
        <v>DSP</v>
      </c>
      <c r="W253" s="293" t="s">
        <v>215</v>
      </c>
      <c r="X253" s="92" t="str">
        <f t="shared" si="80"/>
        <v>DSP</v>
      </c>
      <c r="Y253" s="293" t="s">
        <v>215</v>
      </c>
      <c r="Z253" s="92" t="str">
        <f t="shared" si="81"/>
        <v>DSP</v>
      </c>
      <c r="AA253" s="82" t="str">
        <f t="shared" si="89"/>
        <v>DSP</v>
      </c>
      <c r="AB253" s="260" t="s">
        <v>215</v>
      </c>
      <c r="AC253" s="92" t="str">
        <f t="shared" si="82"/>
        <v>DSP</v>
      </c>
      <c r="AD253" s="83" t="str">
        <f t="shared" si="87"/>
        <v>DSP</v>
      </c>
      <c r="AE253" s="294" t="str">
        <f t="shared" si="90"/>
        <v>DSP</v>
      </c>
      <c r="AF253" s="84" t="s">
        <v>215</v>
      </c>
      <c r="AG253" s="87">
        <f t="shared" si="84"/>
        <v>611</v>
      </c>
      <c r="AH253" s="75">
        <f>IFERROR(VLOOKUP(B253,'Notes écrit'!$A$3:$C$734,3,FALSE),"ABI")</f>
        <v>4.444</v>
      </c>
      <c r="AI253" s="84">
        <v>4.444</v>
      </c>
      <c r="AJ253" s="88">
        <f t="shared" si="85"/>
        <v>601</v>
      </c>
      <c r="AK253" s="136">
        <f t="shared" si="86"/>
        <v>4.444</v>
      </c>
    </row>
    <row r="254" spans="1:37" s="96" customFormat="1" ht="16.5" customHeight="1" thickBot="1" x14ac:dyDescent="0.3">
      <c r="A254" s="110" t="s">
        <v>216</v>
      </c>
      <c r="B254" s="287">
        <v>22102676</v>
      </c>
      <c r="C254" s="266" t="s">
        <v>628</v>
      </c>
      <c r="D254" s="269" t="s">
        <v>82</v>
      </c>
      <c r="E254" s="292">
        <f>VLOOKUP(B254,[2]END!$B$3:$G$734,6,FALSE)</f>
        <v>14</v>
      </c>
      <c r="F254" s="91">
        <f t="shared" si="70"/>
        <v>16.5</v>
      </c>
      <c r="G254" s="92">
        <f t="shared" si="71"/>
        <v>11</v>
      </c>
      <c r="H254" s="82">
        <f t="shared" si="72"/>
        <v>11</v>
      </c>
      <c r="I254" s="292">
        <f>VLOOKUP(B254,[2]VIT!$B$3:$F$734,5,FALSE)</f>
        <v>3.2</v>
      </c>
      <c r="J254" s="92">
        <f t="shared" si="73"/>
        <v>17</v>
      </c>
      <c r="K254" s="292">
        <f>VLOOKUP(B254,[2]VIT!$B$3:$G$734,6,FALSE)</f>
        <v>6.54</v>
      </c>
      <c r="L254" s="92">
        <f t="shared" si="74"/>
        <v>13</v>
      </c>
      <c r="M254" s="82">
        <f t="shared" si="88"/>
        <v>15</v>
      </c>
      <c r="N254" s="258">
        <f>VLOOKUP(B254,[2]DVC!$B$3:$G$734,6,FALSE)</f>
        <v>65</v>
      </c>
      <c r="O254" s="297">
        <f>VLOOKUP(B254,'[2]Taille-Poids'!$B$3:$G$734,6,FALSE)</f>
        <v>67</v>
      </c>
      <c r="P254" s="93">
        <f t="shared" si="75"/>
        <v>0.97014925373134331</v>
      </c>
      <c r="Q254" s="92">
        <f t="shared" si="76"/>
        <v>5</v>
      </c>
      <c r="R254" s="258">
        <f>VLOOKUP(B254,[2]DV!$B$3:$H$735,7,FALSE)</f>
        <v>41.4</v>
      </c>
      <c r="S254" s="92">
        <f t="shared" si="77"/>
        <v>3.5</v>
      </c>
      <c r="T254" s="82">
        <f t="shared" si="78"/>
        <v>8.5</v>
      </c>
      <c r="U254" s="259">
        <f>VLOOKUP(B254,[2]COORD!$B$3:$I$734,8,FALSE)</f>
        <v>23.45</v>
      </c>
      <c r="V254" s="92">
        <f t="shared" si="79"/>
        <v>6.25</v>
      </c>
      <c r="W254" s="292">
        <f>VLOOKUP(B254,[2]SOUP!$B$3:$F$734,5,FALSE)</f>
        <v>0</v>
      </c>
      <c r="X254" s="92">
        <f t="shared" si="80"/>
        <v>2.5</v>
      </c>
      <c r="Y254" s="292">
        <f>VLOOKUP(B254,[2]EQU!$B$3:$F$734,5,FALSE)</f>
        <v>1</v>
      </c>
      <c r="Z254" s="92">
        <f t="shared" si="81"/>
        <v>4.5</v>
      </c>
      <c r="AA254" s="82">
        <f t="shared" si="89"/>
        <v>13.25</v>
      </c>
      <c r="AB254" s="260">
        <f>VLOOKUP(B254,[2]Natation!$A$2:$E$610,5,FALSE)</f>
        <v>43.16</v>
      </c>
      <c r="AC254" s="92">
        <f t="shared" si="82"/>
        <v>9</v>
      </c>
      <c r="AD254" s="83">
        <f t="shared" si="87"/>
        <v>9</v>
      </c>
      <c r="AE254" s="294">
        <f t="shared" si="90"/>
        <v>11.35</v>
      </c>
      <c r="AF254" s="84">
        <v>11.35</v>
      </c>
      <c r="AG254" s="87">
        <f t="shared" si="84"/>
        <v>278</v>
      </c>
      <c r="AH254" s="75">
        <f>IFERROR(VLOOKUP(B254,'Notes écrit'!$A$3:$C$734,3,FALSE),"ABI")</f>
        <v>8</v>
      </c>
      <c r="AI254" s="84">
        <v>8</v>
      </c>
      <c r="AJ254" s="88">
        <f t="shared" si="85"/>
        <v>331</v>
      </c>
      <c r="AK254" s="136">
        <f t="shared" si="86"/>
        <v>9.6750000000000007</v>
      </c>
    </row>
    <row r="255" spans="1:37" s="96" customFormat="1" ht="16.5" customHeight="1" thickBot="1" x14ac:dyDescent="0.3">
      <c r="A255" s="110" t="s">
        <v>53</v>
      </c>
      <c r="B255" s="287">
        <v>22102681</v>
      </c>
      <c r="C255" s="286" t="s">
        <v>577</v>
      </c>
      <c r="D255" s="302" t="s">
        <v>578</v>
      </c>
      <c r="E255" s="293" t="s">
        <v>215</v>
      </c>
      <c r="F255" s="91" t="str">
        <f t="shared" si="70"/>
        <v>DSP</v>
      </c>
      <c r="G255" s="92" t="str">
        <f t="shared" si="71"/>
        <v>DSP</v>
      </c>
      <c r="H255" s="82" t="str">
        <f t="shared" si="72"/>
        <v>DSP</v>
      </c>
      <c r="I255" s="293" t="s">
        <v>215</v>
      </c>
      <c r="J255" s="92" t="str">
        <f t="shared" si="73"/>
        <v>DSP</v>
      </c>
      <c r="K255" s="293" t="s">
        <v>215</v>
      </c>
      <c r="L255" s="92" t="str">
        <f t="shared" si="74"/>
        <v>DSP</v>
      </c>
      <c r="M255" s="82" t="str">
        <f t="shared" si="88"/>
        <v>DSP</v>
      </c>
      <c r="N255" s="293" t="s">
        <v>215</v>
      </c>
      <c r="O255" s="299" t="s">
        <v>215</v>
      </c>
      <c r="P255" s="93">
        <f t="shared" si="75"/>
        <v>0</v>
      </c>
      <c r="Q255" s="92" t="str">
        <f t="shared" si="76"/>
        <v>DSP</v>
      </c>
      <c r="R255" s="293" t="s">
        <v>215</v>
      </c>
      <c r="S255" s="92" t="str">
        <f t="shared" si="77"/>
        <v>DSP</v>
      </c>
      <c r="T255" s="82" t="str">
        <f t="shared" si="78"/>
        <v>DSP</v>
      </c>
      <c r="U255" s="293" t="s">
        <v>215</v>
      </c>
      <c r="V255" s="92" t="str">
        <f t="shared" si="79"/>
        <v>DSP</v>
      </c>
      <c r="W255" s="293" t="s">
        <v>215</v>
      </c>
      <c r="X255" s="92" t="str">
        <f t="shared" si="80"/>
        <v>DSP</v>
      </c>
      <c r="Y255" s="293" t="s">
        <v>215</v>
      </c>
      <c r="Z255" s="92" t="str">
        <f t="shared" si="81"/>
        <v>DSP</v>
      </c>
      <c r="AA255" s="82" t="str">
        <f t="shared" si="89"/>
        <v>DSP</v>
      </c>
      <c r="AB255" s="293" t="s">
        <v>215</v>
      </c>
      <c r="AC255" s="92" t="str">
        <f t="shared" si="82"/>
        <v>DSP</v>
      </c>
      <c r="AD255" s="83" t="str">
        <f t="shared" si="87"/>
        <v>DSP</v>
      </c>
      <c r="AE255" s="294" t="str">
        <f t="shared" si="90"/>
        <v>DSP</v>
      </c>
      <c r="AF255" s="84" t="s">
        <v>215</v>
      </c>
      <c r="AG255" s="87">
        <f t="shared" si="84"/>
        <v>611</v>
      </c>
      <c r="AH255" s="75">
        <f>IFERROR(VLOOKUP(B255,'Notes écrit'!$A$3:$C$734,3,FALSE),"ABI")</f>
        <v>8</v>
      </c>
      <c r="AI255" s="84">
        <v>8</v>
      </c>
      <c r="AJ255" s="88">
        <f t="shared" si="85"/>
        <v>331</v>
      </c>
      <c r="AK255" s="136">
        <f t="shared" si="86"/>
        <v>8</v>
      </c>
    </row>
    <row r="256" spans="1:37" s="96" customFormat="1" ht="16.5" customHeight="1" thickBot="1" x14ac:dyDescent="0.3">
      <c r="A256" s="110" t="s">
        <v>216</v>
      </c>
      <c r="B256" s="287">
        <v>22102895</v>
      </c>
      <c r="C256" s="266" t="s">
        <v>695</v>
      </c>
      <c r="D256" s="269" t="s">
        <v>85</v>
      </c>
      <c r="E256" s="292">
        <f>VLOOKUP(B256,[2]END!$B$3:$G$734,6,FALSE)</f>
        <v>18</v>
      </c>
      <c r="F256" s="91">
        <f t="shared" si="70"/>
        <v>18.5</v>
      </c>
      <c r="G256" s="92">
        <f t="shared" si="71"/>
        <v>15</v>
      </c>
      <c r="H256" s="82">
        <f t="shared" si="72"/>
        <v>15</v>
      </c>
      <c r="I256" s="292">
        <f>VLOOKUP(B256,[2]VIT!$B$3:$F$734,5,FALSE)</f>
        <v>3.15</v>
      </c>
      <c r="J256" s="92">
        <f t="shared" si="73"/>
        <v>18</v>
      </c>
      <c r="K256" s="292">
        <f>VLOOKUP(B256,[2]VIT!$B$3:$G$734,6,FALSE)</f>
        <v>6.79</v>
      </c>
      <c r="L256" s="92">
        <f t="shared" si="74"/>
        <v>11</v>
      </c>
      <c r="M256" s="82">
        <f t="shared" si="88"/>
        <v>14.5</v>
      </c>
      <c r="N256" s="258">
        <f>VLOOKUP(B256,[2]DVC!$B$3:$G$734,6,FALSE)</f>
        <v>49</v>
      </c>
      <c r="O256" s="297">
        <f>VLOOKUP(B256,'[2]Taille-Poids'!$B$3:$G$734,6,FALSE)</f>
        <v>64</v>
      </c>
      <c r="P256" s="93">
        <f t="shared" si="75"/>
        <v>0.765625</v>
      </c>
      <c r="Q256" s="92">
        <f t="shared" si="76"/>
        <v>4</v>
      </c>
      <c r="R256" s="258">
        <f>VLOOKUP(B256,[2]DV!$B$3:$H$735,7,FALSE)</f>
        <v>37.1</v>
      </c>
      <c r="S256" s="92">
        <f t="shared" si="77"/>
        <v>2.5</v>
      </c>
      <c r="T256" s="82">
        <f t="shared" si="78"/>
        <v>6.5</v>
      </c>
      <c r="U256" s="259">
        <f>VLOOKUP(B256,[2]COORD!$B$3:$I$734,8,FALSE)</f>
        <v>25.28</v>
      </c>
      <c r="V256" s="92">
        <f t="shared" si="79"/>
        <v>5.25</v>
      </c>
      <c r="W256" s="292">
        <f>VLOOKUP(B256,[2]SOUP!$B$3:$F$734,5,FALSE)</f>
        <v>-18</v>
      </c>
      <c r="X256" s="92">
        <f t="shared" si="80"/>
        <v>0</v>
      </c>
      <c r="Y256" s="292">
        <f>VLOOKUP(B256,[2]EQU!$B$3:$F$734,5,FALSE)</f>
        <v>5</v>
      </c>
      <c r="Z256" s="92">
        <f t="shared" si="81"/>
        <v>2.5</v>
      </c>
      <c r="AA256" s="82">
        <f t="shared" si="89"/>
        <v>7.75</v>
      </c>
      <c r="AB256" s="260">
        <f>VLOOKUP(B256,[2]Natation!$A$2:$E$610,5,FALSE)</f>
        <v>41.91</v>
      </c>
      <c r="AC256" s="92">
        <f t="shared" si="82"/>
        <v>9</v>
      </c>
      <c r="AD256" s="83">
        <f t="shared" si="87"/>
        <v>9</v>
      </c>
      <c r="AE256" s="294">
        <f t="shared" si="90"/>
        <v>10.55</v>
      </c>
      <c r="AF256" s="84">
        <v>10.55</v>
      </c>
      <c r="AG256" s="87">
        <f t="shared" si="84"/>
        <v>373</v>
      </c>
      <c r="AH256" s="75">
        <f>IFERROR(VLOOKUP(B256,'Notes écrit'!$A$3:$C$734,3,FALSE),"ABI")</f>
        <v>10.667</v>
      </c>
      <c r="AI256" s="84">
        <v>10.667</v>
      </c>
      <c r="AJ256" s="88">
        <f t="shared" si="85"/>
        <v>85</v>
      </c>
      <c r="AK256" s="136">
        <f t="shared" si="86"/>
        <v>10.608499999999999</v>
      </c>
    </row>
    <row r="257" spans="1:37" s="96" customFormat="1" ht="16.5" customHeight="1" thickBot="1" x14ac:dyDescent="0.3">
      <c r="A257" s="110" t="s">
        <v>53</v>
      </c>
      <c r="B257" s="287">
        <v>22102896</v>
      </c>
      <c r="C257" s="266" t="s">
        <v>598</v>
      </c>
      <c r="D257" s="269" t="s">
        <v>599</v>
      </c>
      <c r="E257" s="292">
        <f>VLOOKUP(B257,[2]END!$B$3:$G$734,6,FALSE)</f>
        <v>10</v>
      </c>
      <c r="F257" s="91">
        <f t="shared" si="70"/>
        <v>14.5</v>
      </c>
      <c r="G257" s="92">
        <f t="shared" si="71"/>
        <v>10</v>
      </c>
      <c r="H257" s="82">
        <f t="shared" si="72"/>
        <v>10</v>
      </c>
      <c r="I257" s="292">
        <f>VLOOKUP(B257,[2]VIT!$B$3:$F$734,5,FALSE)</f>
        <v>3.57</v>
      </c>
      <c r="J257" s="92">
        <f t="shared" si="73"/>
        <v>15</v>
      </c>
      <c r="K257" s="292">
        <f>VLOOKUP(B257,[2]VIT!$B$3:$G$734,6,FALSE)</f>
        <v>7.79</v>
      </c>
      <c r="L257" s="92">
        <f t="shared" si="74"/>
        <v>10</v>
      </c>
      <c r="M257" s="82">
        <f t="shared" si="88"/>
        <v>12.5</v>
      </c>
      <c r="N257" s="258">
        <f>VLOOKUP(B257,[2]DVC!$B$3:$G$734,6,FALSE)</f>
        <v>35</v>
      </c>
      <c r="O257" s="297">
        <f>VLOOKUP(B257,'[2]Taille-Poids'!$B$3:$G$734,6,FALSE)</f>
        <v>66</v>
      </c>
      <c r="P257" s="93">
        <f t="shared" si="75"/>
        <v>0.53030303030303028</v>
      </c>
      <c r="Q257" s="92">
        <f t="shared" si="76"/>
        <v>5</v>
      </c>
      <c r="R257" s="258">
        <f>VLOOKUP(B257,[2]DV!$B$3:$H$735,7,FALSE)</f>
        <v>29.9</v>
      </c>
      <c r="S257" s="92">
        <f t="shared" si="77"/>
        <v>4.5</v>
      </c>
      <c r="T257" s="82">
        <f t="shared" si="78"/>
        <v>9.5</v>
      </c>
      <c r="U257" s="259">
        <f>VLOOKUP(B257,[2]COORD!$B$3:$I$734,8,FALSE)</f>
        <v>26.55</v>
      </c>
      <c r="V257" s="92">
        <f t="shared" si="79"/>
        <v>5.5</v>
      </c>
      <c r="W257" s="292">
        <f>VLOOKUP(B257,[2]SOUP!$B$3:$F$734,5,FALSE)</f>
        <v>1</v>
      </c>
      <c r="X257" s="92">
        <f t="shared" si="80"/>
        <v>2.75</v>
      </c>
      <c r="Y257" s="292">
        <f>VLOOKUP(B257,[2]EQU!$B$3:$F$734,5,FALSE)</f>
        <v>5</v>
      </c>
      <c r="Z257" s="92">
        <f t="shared" si="81"/>
        <v>2.5</v>
      </c>
      <c r="AA257" s="82">
        <f t="shared" si="89"/>
        <v>10.75</v>
      </c>
      <c r="AB257" s="260">
        <f>VLOOKUP(B257,[2]Natation!$A$2:$E$610,5,FALSE)</f>
        <v>53.54</v>
      </c>
      <c r="AC257" s="92">
        <f t="shared" si="82"/>
        <v>7</v>
      </c>
      <c r="AD257" s="83">
        <f t="shared" si="87"/>
        <v>7</v>
      </c>
      <c r="AE257" s="294">
        <f t="shared" si="90"/>
        <v>9.9499999999999993</v>
      </c>
      <c r="AF257" s="84">
        <v>9.9499999999999993</v>
      </c>
      <c r="AG257" s="87">
        <f t="shared" si="84"/>
        <v>439</v>
      </c>
      <c r="AH257" s="75">
        <f>IFERROR(VLOOKUP(B257,'Notes écrit'!$A$3:$C$734,3,FALSE),"ABI")</f>
        <v>7.556</v>
      </c>
      <c r="AI257" s="84">
        <v>7.556</v>
      </c>
      <c r="AJ257" s="88">
        <f t="shared" si="85"/>
        <v>384</v>
      </c>
      <c r="AK257" s="136">
        <f t="shared" si="86"/>
        <v>8.7530000000000001</v>
      </c>
    </row>
    <row r="258" spans="1:37" s="96" customFormat="1" ht="16.5" customHeight="1" thickBot="1" x14ac:dyDescent="0.3">
      <c r="A258" s="110" t="s">
        <v>216</v>
      </c>
      <c r="B258" s="287">
        <v>22102926</v>
      </c>
      <c r="C258" s="266" t="s">
        <v>893</v>
      </c>
      <c r="D258" s="269" t="s">
        <v>126</v>
      </c>
      <c r="E258" s="292">
        <f>VLOOKUP(B258,[2]END!$B$3:$G$734,6,FALSE)</f>
        <v>16</v>
      </c>
      <c r="F258" s="91">
        <f t="shared" si="70"/>
        <v>17.5</v>
      </c>
      <c r="G258" s="92">
        <f t="shared" si="71"/>
        <v>13</v>
      </c>
      <c r="H258" s="82">
        <f t="shared" si="72"/>
        <v>13</v>
      </c>
      <c r="I258" s="292">
        <f>VLOOKUP(B258,[2]VIT!$B$3:$F$734,5,FALSE)</f>
        <v>3.34</v>
      </c>
      <c r="J258" s="92">
        <f t="shared" si="73"/>
        <v>15</v>
      </c>
      <c r="K258" s="292">
        <f>VLOOKUP(B258,[2]VIT!$B$3:$G$734,6,FALSE)</f>
        <v>7.16</v>
      </c>
      <c r="L258" s="92">
        <f t="shared" si="74"/>
        <v>9</v>
      </c>
      <c r="M258" s="82">
        <f t="shared" si="88"/>
        <v>12</v>
      </c>
      <c r="N258" s="258">
        <f>VLOOKUP(B258,[2]DVC!$B$3:$G$734,6,FALSE)</f>
        <v>64</v>
      </c>
      <c r="O258" s="297">
        <f>VLOOKUP(B258,'[2]Taille-Poids'!$B$3:$G$734,6,FALSE)</f>
        <v>80</v>
      </c>
      <c r="P258" s="93">
        <f t="shared" si="75"/>
        <v>0.8</v>
      </c>
      <c r="Q258" s="92">
        <f t="shared" si="76"/>
        <v>4.5</v>
      </c>
      <c r="R258" s="258">
        <f>VLOOKUP(B258,[2]DV!$B$3:$H$735,7,FALSE)</f>
        <v>41.4</v>
      </c>
      <c r="S258" s="92">
        <f t="shared" si="77"/>
        <v>3.5</v>
      </c>
      <c r="T258" s="82">
        <f t="shared" si="78"/>
        <v>8</v>
      </c>
      <c r="U258" s="259">
        <f>VLOOKUP(B258,[2]COORD!$B$3:$I$734,8,FALSE)</f>
        <v>25.22</v>
      </c>
      <c r="V258" s="92">
        <f t="shared" si="79"/>
        <v>5.25</v>
      </c>
      <c r="W258" s="292" t="s">
        <v>157</v>
      </c>
      <c r="X258" s="92">
        <f t="shared" si="80"/>
        <v>0</v>
      </c>
      <c r="Y258" s="292">
        <f>VLOOKUP(B258,[2]EQU!$B$3:$F$734,5,FALSE)</f>
        <v>7</v>
      </c>
      <c r="Z258" s="92">
        <f t="shared" si="81"/>
        <v>1.5</v>
      </c>
      <c r="AA258" s="82">
        <f t="shared" si="89"/>
        <v>6.75</v>
      </c>
      <c r="AB258" s="260">
        <f>VLOOKUP(B258,[2]Natation!$A$2:$E$610,5,FALSE)</f>
        <v>33.93</v>
      </c>
      <c r="AC258" s="92">
        <f t="shared" si="82"/>
        <v>14</v>
      </c>
      <c r="AD258" s="83">
        <f t="shared" si="87"/>
        <v>14</v>
      </c>
      <c r="AE258" s="294">
        <f t="shared" si="90"/>
        <v>10.75</v>
      </c>
      <c r="AF258" s="84">
        <v>10.75</v>
      </c>
      <c r="AG258" s="87">
        <f t="shared" si="84"/>
        <v>346</v>
      </c>
      <c r="AH258" s="75">
        <f>IFERROR(VLOOKUP(B258,'Notes écrit'!$A$3:$C$734,3,FALSE),"ABI")</f>
        <v>6.2220000000000004</v>
      </c>
      <c r="AI258" s="84">
        <v>6.2220000000000004</v>
      </c>
      <c r="AJ258" s="88">
        <f t="shared" si="85"/>
        <v>519</v>
      </c>
      <c r="AK258" s="136">
        <f t="shared" si="86"/>
        <v>8.4860000000000007</v>
      </c>
    </row>
    <row r="259" spans="1:37" s="96" customFormat="1" ht="16.5" customHeight="1" thickBot="1" x14ac:dyDescent="0.3">
      <c r="A259" s="110" t="s">
        <v>216</v>
      </c>
      <c r="B259" s="287">
        <v>22103003</v>
      </c>
      <c r="C259" s="266" t="s">
        <v>767</v>
      </c>
      <c r="D259" s="269" t="s">
        <v>109</v>
      </c>
      <c r="E259" s="292">
        <f>VLOOKUP(B259,[2]END!$B$3:$G$734,6,FALSE)</f>
        <v>19</v>
      </c>
      <c r="F259" s="91">
        <f t="shared" ref="F259:F322" si="91">IF(E259="ABJ", "ABJ",IF(E259="ABI","ABI",IF(E259="DSP","DSP",IF(E259="VAL","VAL",(VLOOKUP(E259,tpstest,2))))))</f>
        <v>19</v>
      </c>
      <c r="G259" s="92">
        <f t="shared" ref="G259:G322" si="92">IF(F259="ABJ","ABJ",IF(F259="ABI",0,IF(F259="DSP","DSP",IF(F259="VAL","VAL",(IF(A259="F",VLOOKUP(F259,endurfille,2),VLOOKUP(F259,endurgarçon,2)))))))</f>
        <v>16</v>
      </c>
      <c r="H259" s="82">
        <f t="shared" ref="H259:H322" si="93">IF(G259="VAL","VALIDÉ",G259)</f>
        <v>16</v>
      </c>
      <c r="I259" s="292">
        <f>VLOOKUP(B259,[2]VIT!$B$3:$F$734,5,FALSE)</f>
        <v>3.28</v>
      </c>
      <c r="J259" s="92">
        <f t="shared" ref="J259:J322" si="94">IF(I259="ABJ","ABJ",IF(I259="ABI",0,IF(I259="DSP","DSP",IF(I259="VAL","VAL",(IF(A259="F",VLOOKUP(I259,VIT20MF,2),VLOOKUP(I259,Vit20MG,2)))))))</f>
        <v>16</v>
      </c>
      <c r="K259" s="292">
        <f>VLOOKUP(B259,[2]VIT!$B$3:$G$734,6,FALSE)</f>
        <v>7.16</v>
      </c>
      <c r="L259" s="92">
        <f t="shared" ref="L259:L322" si="95">IF(K259="ABJ","ABJ",IF(K259="ABI",0,IF(K259="DSP","DSP",IF(K259="VAL","VAL",(IF(A259="F",VLOOKUP(K259,vit50mf,2),VLOOKUP(K259,vit50mg,2)))))))</f>
        <v>9</v>
      </c>
      <c r="M259" s="82">
        <f t="shared" si="88"/>
        <v>12.5</v>
      </c>
      <c r="N259" s="258">
        <f>VLOOKUP(B259,[2]DVC!$B$3:$G$734,6,FALSE)</f>
        <v>58</v>
      </c>
      <c r="O259" s="297">
        <f>VLOOKUP(B259,'[2]Taille-Poids'!$B$3:$G$734,6,FALSE)</f>
        <v>53</v>
      </c>
      <c r="P259" s="93">
        <f t="shared" ref="P259:P322" si="96">IF(O259="ABI", "POIDS",IF(N259="COVID","COVID",IF(OR(N259="DSP",N259="ABI",N259="VAL",N259=0),0,N259/O259)))</f>
        <v>1.0943396226415094</v>
      </c>
      <c r="Q259" s="92">
        <f t="shared" ref="Q259:Q322" si="97">IF(N259="ABJ","ABJ",IF(N259="DSP","DSP",IF(N259="ABI",0,IF(P259="POIDS",0,IF(N259="VAL","VAL",IF(A259="F",VLOOKUP(P259,forcefille,2),VLOOKUP(P259,forcegarçon,2)))))))</f>
        <v>5.5</v>
      </c>
      <c r="R259" s="258">
        <f>VLOOKUP(B259,[2]DV!$B$3:$H$735,7,FALSE)</f>
        <v>51.3</v>
      </c>
      <c r="S259" s="92">
        <f t="shared" ref="S259:S322" si="98">IF(R259="ABJ","ABJ",IF(R259="ABI",0,IF(R259="DSP","DSP",IF(R259="VAL","VAL",IF(A259="F",VLOOKUP(R259,détfille,2),VLOOKUP(R259,détgarçon,2))))))</f>
        <v>6</v>
      </c>
      <c r="T259" s="82">
        <f t="shared" ref="T259:T322" si="99">IF(OR(Q259="ABJ",S259="ABJ"),"ABJ",IF(OR(Q259="VAL",S259="VAL"),"VALIDÉ",IF(AND(Q259="DSP",S259="DSP"),"DSP",IF(Q259="DSP",S259*2,IF(S259="DSP",Q259*2,(Q259+S259))))))</f>
        <v>11.5</v>
      </c>
      <c r="U259" s="259">
        <f>VLOOKUP(B259,[2]COORD!$B$3:$I$734,8,FALSE)</f>
        <v>23.5</v>
      </c>
      <c r="V259" s="92">
        <f t="shared" ref="V259:V322" si="100">IF(U259="ABJ","ABJ",IF(U259="ABI",0,IF(U259="DSP","DSP",IF(U259="VAL","VAL",IF(A259="F",VLOOKUP(U259,coorfille,2),VLOOKUP(U259,coorgarçon,2))))))</f>
        <v>6</v>
      </c>
      <c r="W259" s="292">
        <f>VLOOKUP(B259,[2]SOUP!$B$3:$F$734,5,FALSE)</f>
        <v>2</v>
      </c>
      <c r="X259" s="92">
        <f t="shared" ref="X259:X322" si="101">IF(W259="ABJ","ABJ",IF(W259="ABI",0,IF(W259="DSP","DSP",IF(W259="VAL","VAL",IF(A259="F",VLOOKUP(W259,SouplesseFille,2),VLOOKUP(W259,SouplesseGarçon,2))))))</f>
        <v>3</v>
      </c>
      <c r="Y259" s="292">
        <f>VLOOKUP(B259,[2]EQU!$B$3:$F$734,5,FALSE)</f>
        <v>2</v>
      </c>
      <c r="Z259" s="92">
        <f t="shared" ref="Z259:Z322" si="102">IF(Y259="ABJ","ABJ",IF(Y259="ABI",0,IF(Y259="DSP","DSP",IF(Y259="VAL","VAL",IF(A259="F",VLOOKUP(Y259,eqfille,2),VLOOKUP(Y259,eqgarçon,2))))))</f>
        <v>4</v>
      </c>
      <c r="AA259" s="82">
        <f t="shared" si="89"/>
        <v>13</v>
      </c>
      <c r="AB259" s="260">
        <f>VLOOKUP(B259,[2]Natation!$A$2:$E$610,5,FALSE)</f>
        <v>58.1</v>
      </c>
      <c r="AC259" s="92">
        <f t="shared" ref="AC259:AC322" si="103">IF(AB259="ABJ","ABJ",IF(AB259="ABI",0,IF(AB259="DNF",0,IF(AB259="DSP","DSP",IF(AB259="VAL","VAL",(IF(A259="F",VLOOKUP(AB259,nagefille,2),VLOOKUP(AB259,nagegarçon,2))))))))</f>
        <v>2</v>
      </c>
      <c r="AD259" s="83">
        <f t="shared" si="87"/>
        <v>2</v>
      </c>
      <c r="AE259" s="294">
        <f t="shared" si="90"/>
        <v>11</v>
      </c>
      <c r="AF259" s="84">
        <v>11</v>
      </c>
      <c r="AG259" s="87">
        <f t="shared" ref="AG259:AG322" si="104">IFERROR(RANK(AF259,$AF$3:$AF$734,0),611)</f>
        <v>318</v>
      </c>
      <c r="AH259" s="344">
        <f>IFERROR(VLOOKUP(B259,'Notes écrit'!$A$3:$C$734,3,FALSE),"ABI")</f>
        <v>8.8889999999999993</v>
      </c>
      <c r="AI259" s="84">
        <v>8.8889999999999993</v>
      </c>
      <c r="AJ259" s="88">
        <f t="shared" ref="AJ259:AJ322" si="105">IFERROR(RANK(AI259,$AI$3:$AI$734,0),599)</f>
        <v>231</v>
      </c>
      <c r="AK259" s="136">
        <f t="shared" si="86"/>
        <v>9.9444999999999997</v>
      </c>
    </row>
    <row r="260" spans="1:37" s="96" customFormat="1" ht="16.5" customHeight="1" thickBot="1" x14ac:dyDescent="0.3">
      <c r="A260" s="110" t="s">
        <v>53</v>
      </c>
      <c r="B260" s="287">
        <v>22103144</v>
      </c>
      <c r="C260" s="266" t="s">
        <v>953</v>
      </c>
      <c r="D260" s="269" t="s">
        <v>954</v>
      </c>
      <c r="E260" s="293" t="s">
        <v>215</v>
      </c>
      <c r="F260" s="91" t="str">
        <f t="shared" si="91"/>
        <v>DSP</v>
      </c>
      <c r="G260" s="92" t="str">
        <f t="shared" si="92"/>
        <v>DSP</v>
      </c>
      <c r="H260" s="82" t="str">
        <f t="shared" si="93"/>
        <v>DSP</v>
      </c>
      <c r="I260" s="293" t="s">
        <v>215</v>
      </c>
      <c r="J260" s="92" t="str">
        <f t="shared" si="94"/>
        <v>DSP</v>
      </c>
      <c r="K260" s="293" t="s">
        <v>215</v>
      </c>
      <c r="L260" s="92" t="str">
        <f t="shared" si="95"/>
        <v>DSP</v>
      </c>
      <c r="M260" s="82" t="str">
        <f t="shared" si="88"/>
        <v>DSP</v>
      </c>
      <c r="N260" s="293" t="s">
        <v>215</v>
      </c>
      <c r="O260" s="299" t="s">
        <v>215</v>
      </c>
      <c r="P260" s="93">
        <f t="shared" si="96"/>
        <v>0</v>
      </c>
      <c r="Q260" s="92" t="str">
        <f t="shared" si="97"/>
        <v>DSP</v>
      </c>
      <c r="R260" s="293" t="s">
        <v>215</v>
      </c>
      <c r="S260" s="92" t="str">
        <f t="shared" si="98"/>
        <v>DSP</v>
      </c>
      <c r="T260" s="82" t="str">
        <f t="shared" si="99"/>
        <v>DSP</v>
      </c>
      <c r="U260" s="293" t="s">
        <v>215</v>
      </c>
      <c r="V260" s="92" t="str">
        <f t="shared" si="100"/>
        <v>DSP</v>
      </c>
      <c r="W260" s="293" t="s">
        <v>215</v>
      </c>
      <c r="X260" s="92" t="str">
        <f t="shared" si="101"/>
        <v>DSP</v>
      </c>
      <c r="Y260" s="293" t="s">
        <v>215</v>
      </c>
      <c r="Z260" s="92" t="str">
        <f t="shared" si="102"/>
        <v>DSP</v>
      </c>
      <c r="AA260" s="82" t="str">
        <f t="shared" si="89"/>
        <v>DSP</v>
      </c>
      <c r="AB260" s="293" t="s">
        <v>215</v>
      </c>
      <c r="AC260" s="92" t="str">
        <f t="shared" si="103"/>
        <v>DSP</v>
      </c>
      <c r="AD260" s="83" t="str">
        <f t="shared" si="87"/>
        <v>DSP</v>
      </c>
      <c r="AE260" s="294" t="str">
        <f t="shared" si="90"/>
        <v>DSP</v>
      </c>
      <c r="AF260" s="84" t="s">
        <v>215</v>
      </c>
      <c r="AG260" s="87">
        <f t="shared" si="104"/>
        <v>611</v>
      </c>
      <c r="AH260" s="75">
        <f>IFERROR(VLOOKUP(B260,'Notes écrit'!$A$3:$C$734,3,FALSE),"ABI")</f>
        <v>14.667</v>
      </c>
      <c r="AI260" s="84">
        <v>14.667</v>
      </c>
      <c r="AJ260" s="88">
        <f t="shared" si="105"/>
        <v>3</v>
      </c>
      <c r="AK260" s="136">
        <f t="shared" si="86"/>
        <v>14.667</v>
      </c>
    </row>
    <row r="261" spans="1:37" s="96" customFormat="1" ht="16.5" customHeight="1" thickBot="1" x14ac:dyDescent="0.3">
      <c r="A261" s="110" t="s">
        <v>216</v>
      </c>
      <c r="B261" s="267">
        <v>22103157</v>
      </c>
      <c r="C261" s="266" t="s">
        <v>367</v>
      </c>
      <c r="D261" s="266" t="s">
        <v>188</v>
      </c>
      <c r="E261" s="292">
        <f>VLOOKUP(B261,[2]END!$B$3:$G$734,6,FALSE)</f>
        <v>18</v>
      </c>
      <c r="F261" s="91">
        <f t="shared" si="91"/>
        <v>18.5</v>
      </c>
      <c r="G261" s="92">
        <f t="shared" si="92"/>
        <v>15</v>
      </c>
      <c r="H261" s="82">
        <f t="shared" si="93"/>
        <v>15</v>
      </c>
      <c r="I261" s="292">
        <f>VLOOKUP(B261,[2]VIT!$B$3:$F$734,5,FALSE)</f>
        <v>3.35</v>
      </c>
      <c r="J261" s="92">
        <f t="shared" si="94"/>
        <v>14</v>
      </c>
      <c r="K261" s="292">
        <f>VLOOKUP(B261,[2]VIT!$B$3:$G$734,6,FALSE)</f>
        <v>7.25</v>
      </c>
      <c r="L261" s="92">
        <f t="shared" si="95"/>
        <v>8</v>
      </c>
      <c r="M261" s="82">
        <f t="shared" si="88"/>
        <v>11</v>
      </c>
      <c r="N261" s="258">
        <f>VLOOKUP(B261,[2]DVC!$B$3:$G$734,6,FALSE)</f>
        <v>51</v>
      </c>
      <c r="O261" s="297">
        <f>VLOOKUP(B261,'[2]Taille-Poids'!$B$3:$G$734,6,FALSE)</f>
        <v>69</v>
      </c>
      <c r="P261" s="93">
        <f t="shared" si="96"/>
        <v>0.73913043478260865</v>
      </c>
      <c r="Q261" s="92">
        <f t="shared" si="97"/>
        <v>4</v>
      </c>
      <c r="R261" s="258">
        <f>VLOOKUP(B261,[2]DV!$B$3:$H$735,7,FALSE)</f>
        <v>36.1</v>
      </c>
      <c r="S261" s="92">
        <f t="shared" si="98"/>
        <v>2</v>
      </c>
      <c r="T261" s="82">
        <f t="shared" si="99"/>
        <v>6</v>
      </c>
      <c r="U261" s="259">
        <f>VLOOKUP(B261,[2]COORD!$B$3:$I$734,8,FALSE)</f>
        <v>27.1</v>
      </c>
      <c r="V261" s="92">
        <f t="shared" si="100"/>
        <v>4.25</v>
      </c>
      <c r="W261" s="292">
        <f>VLOOKUP(B261,[2]SOUP!$B$3:$F$734,5,FALSE)</f>
        <v>0</v>
      </c>
      <c r="X261" s="92">
        <f t="shared" si="101"/>
        <v>2.5</v>
      </c>
      <c r="Y261" s="292">
        <f>VLOOKUP(B261,[2]EQU!$B$3:$F$734,5,FALSE)</f>
        <v>7</v>
      </c>
      <c r="Z261" s="92">
        <f t="shared" si="102"/>
        <v>1.5</v>
      </c>
      <c r="AA261" s="82">
        <f t="shared" si="89"/>
        <v>8.25</v>
      </c>
      <c r="AB261" s="260">
        <f>VLOOKUP(B261,[2]Natation!$A$2:$E$610,5,FALSE)</f>
        <v>41.7</v>
      </c>
      <c r="AC261" s="92">
        <f t="shared" si="103"/>
        <v>9</v>
      </c>
      <c r="AD261" s="83">
        <f t="shared" si="87"/>
        <v>9</v>
      </c>
      <c r="AE261" s="294">
        <f t="shared" si="90"/>
        <v>9.85</v>
      </c>
      <c r="AF261" s="84">
        <v>9.85</v>
      </c>
      <c r="AG261" s="87">
        <f t="shared" si="104"/>
        <v>445</v>
      </c>
      <c r="AH261" s="75">
        <f>IFERROR(VLOOKUP(B261,'Notes écrit'!$A$3:$C$734,3,FALSE),"ABI")</f>
        <v>9.7780000000000005</v>
      </c>
      <c r="AI261" s="84">
        <v>9.7780000000000005</v>
      </c>
      <c r="AJ261" s="88">
        <f t="shared" si="105"/>
        <v>162</v>
      </c>
      <c r="AK261" s="136">
        <f t="shared" si="86"/>
        <v>9.8140000000000001</v>
      </c>
    </row>
    <row r="262" spans="1:37" s="96" customFormat="1" ht="16.5" customHeight="1" thickBot="1" x14ac:dyDescent="0.3">
      <c r="A262" s="110" t="s">
        <v>53</v>
      </c>
      <c r="B262" s="267">
        <v>22103243</v>
      </c>
      <c r="C262" s="266" t="s">
        <v>268</v>
      </c>
      <c r="D262" s="266" t="s">
        <v>618</v>
      </c>
      <c r="E262" s="292" t="s">
        <v>157</v>
      </c>
      <c r="F262" s="91" t="str">
        <f t="shared" si="91"/>
        <v>ABI</v>
      </c>
      <c r="G262" s="92">
        <f t="shared" si="92"/>
        <v>0</v>
      </c>
      <c r="H262" s="82">
        <f t="shared" si="93"/>
        <v>0</v>
      </c>
      <c r="I262" s="292" t="s">
        <v>157</v>
      </c>
      <c r="J262" s="92">
        <f t="shared" si="94"/>
        <v>0</v>
      </c>
      <c r="K262" s="292" t="s">
        <v>157</v>
      </c>
      <c r="L262" s="92">
        <f t="shared" si="95"/>
        <v>0</v>
      </c>
      <c r="M262" s="82">
        <f t="shared" si="88"/>
        <v>0</v>
      </c>
      <c r="N262" s="258" t="s">
        <v>157</v>
      </c>
      <c r="O262" s="297" t="s">
        <v>157</v>
      </c>
      <c r="P262" s="93" t="str">
        <f t="shared" si="96"/>
        <v>POIDS</v>
      </c>
      <c r="Q262" s="92">
        <f t="shared" si="97"/>
        <v>0</v>
      </c>
      <c r="R262" s="258" t="str">
        <f>VLOOKUP(B262,[2]DV!$B$3:$H$735,7,FALSE)</f>
        <v>ABI</v>
      </c>
      <c r="S262" s="92">
        <f t="shared" si="98"/>
        <v>0</v>
      </c>
      <c r="T262" s="82">
        <f t="shared" si="99"/>
        <v>0</v>
      </c>
      <c r="U262" s="259" t="s">
        <v>157</v>
      </c>
      <c r="V262" s="92">
        <f t="shared" si="100"/>
        <v>0</v>
      </c>
      <c r="W262" s="292" t="s">
        <v>157</v>
      </c>
      <c r="X262" s="92">
        <f t="shared" si="101"/>
        <v>0</v>
      </c>
      <c r="Y262" s="292" t="s">
        <v>157</v>
      </c>
      <c r="Z262" s="92">
        <f t="shared" si="102"/>
        <v>0</v>
      </c>
      <c r="AA262" s="82">
        <f t="shared" si="89"/>
        <v>0</v>
      </c>
      <c r="AB262" s="260" t="str">
        <f>VLOOKUP(B262,[2]Natation!$A$2:$E$610,5,FALSE)</f>
        <v>ABI</v>
      </c>
      <c r="AC262" s="92">
        <f t="shared" si="103"/>
        <v>0</v>
      </c>
      <c r="AD262" s="83">
        <f t="shared" si="87"/>
        <v>0</v>
      </c>
      <c r="AE262" s="294">
        <f t="shared" si="90"/>
        <v>0</v>
      </c>
      <c r="AF262" s="84">
        <v>0</v>
      </c>
      <c r="AG262" s="87">
        <f t="shared" si="104"/>
        <v>621</v>
      </c>
      <c r="AH262" s="75" t="str">
        <f>IFERROR(VLOOKUP(B262,'Notes écrit'!$A$3:$C$734,3,FALSE),"ABI")</f>
        <v>ABI</v>
      </c>
      <c r="AI262" s="84" t="s">
        <v>157</v>
      </c>
      <c r="AJ262" s="88">
        <f t="shared" si="105"/>
        <v>599</v>
      </c>
      <c r="AK262" s="136" t="str">
        <f t="shared" si="86"/>
        <v>DEF</v>
      </c>
    </row>
    <row r="263" spans="1:37" s="96" customFormat="1" ht="16.5" customHeight="1" thickBot="1" x14ac:dyDescent="0.3">
      <c r="A263" s="110" t="s">
        <v>216</v>
      </c>
      <c r="B263" s="267">
        <v>22103245</v>
      </c>
      <c r="C263" s="266" t="s">
        <v>1155</v>
      </c>
      <c r="D263" s="266" t="s">
        <v>108</v>
      </c>
      <c r="E263" s="292" t="str">
        <f>VLOOKUP(B263,[2]END!$B$3:$G$734,6,FALSE)</f>
        <v>ABI</v>
      </c>
      <c r="F263" s="91" t="str">
        <f t="shared" si="91"/>
        <v>ABI</v>
      </c>
      <c r="G263" s="92">
        <f t="shared" si="92"/>
        <v>0</v>
      </c>
      <c r="H263" s="82">
        <f t="shared" si="93"/>
        <v>0</v>
      </c>
      <c r="I263" s="292" t="str">
        <f>VLOOKUP(B263,[2]VIT!$B$3:$F$734,5,FALSE)</f>
        <v>ABI</v>
      </c>
      <c r="J263" s="92">
        <f t="shared" si="94"/>
        <v>0</v>
      </c>
      <c r="K263" s="292" t="str">
        <f>VLOOKUP(B263,[2]VIT!$B$3:$G$734,6,FALSE)</f>
        <v>ABI</v>
      </c>
      <c r="L263" s="92">
        <f t="shared" si="95"/>
        <v>0</v>
      </c>
      <c r="M263" s="82">
        <f t="shared" si="88"/>
        <v>0</v>
      </c>
      <c r="N263" s="258" t="str">
        <f>VLOOKUP(B263,[2]DVC!$B$3:$G$734,6,FALSE)</f>
        <v>ABI</v>
      </c>
      <c r="O263" s="297" t="str">
        <f>VLOOKUP(B263,'[2]Taille-Poids'!$B$3:$G$734,6,FALSE)</f>
        <v>ABI</v>
      </c>
      <c r="P263" s="93" t="str">
        <f t="shared" si="96"/>
        <v>POIDS</v>
      </c>
      <c r="Q263" s="92">
        <f t="shared" si="97"/>
        <v>0</v>
      </c>
      <c r="R263" s="258" t="str">
        <f>VLOOKUP(B263,[2]DV!$B$3:$H$735,7,FALSE)</f>
        <v>ABI</v>
      </c>
      <c r="S263" s="92">
        <f t="shared" si="98"/>
        <v>0</v>
      </c>
      <c r="T263" s="82">
        <f t="shared" si="99"/>
        <v>0</v>
      </c>
      <c r="U263" s="259" t="str">
        <f>VLOOKUP(B263,[2]COORD!$B$3:$I$734,8,FALSE)</f>
        <v>ABI</v>
      </c>
      <c r="V263" s="92">
        <f t="shared" si="100"/>
        <v>0</v>
      </c>
      <c r="W263" s="292" t="str">
        <f>VLOOKUP(B263,[2]SOUP!$B$3:$F$734,5,FALSE)</f>
        <v>ABI</v>
      </c>
      <c r="X263" s="92">
        <f t="shared" si="101"/>
        <v>0</v>
      </c>
      <c r="Y263" s="292" t="str">
        <f>VLOOKUP(B263,[2]EQU!$B$3:$F$734,5,FALSE)</f>
        <v>ABI</v>
      </c>
      <c r="Z263" s="92">
        <f t="shared" si="102"/>
        <v>0</v>
      </c>
      <c r="AA263" s="82">
        <f t="shared" si="89"/>
        <v>0</v>
      </c>
      <c r="AB263" s="260" t="str">
        <f>VLOOKUP(B263,[2]Natation!$A$2:$E$610,5,FALSE)</f>
        <v>ABI</v>
      </c>
      <c r="AC263" s="92">
        <f t="shared" si="103"/>
        <v>0</v>
      </c>
      <c r="AD263" s="83">
        <f t="shared" si="87"/>
        <v>0</v>
      </c>
      <c r="AE263" s="294">
        <f t="shared" si="90"/>
        <v>0</v>
      </c>
      <c r="AF263" s="84">
        <v>0</v>
      </c>
      <c r="AG263" s="87">
        <f t="shared" si="104"/>
        <v>621</v>
      </c>
      <c r="AH263" s="75" t="str">
        <f>IFERROR(VLOOKUP(B263,'Notes écrit'!$A$3:$C$734,3,FALSE),"ABI")</f>
        <v>ABI</v>
      </c>
      <c r="AI263" s="84" t="s">
        <v>157</v>
      </c>
      <c r="AJ263" s="88">
        <f t="shared" si="105"/>
        <v>599</v>
      </c>
      <c r="AK263" s="136" t="str">
        <f t="shared" si="86"/>
        <v>DEF</v>
      </c>
    </row>
    <row r="264" spans="1:37" s="96" customFormat="1" ht="16.5" customHeight="1" thickBot="1" x14ac:dyDescent="0.3">
      <c r="A264" s="110" t="s">
        <v>216</v>
      </c>
      <c r="B264" s="267">
        <v>22103270</v>
      </c>
      <c r="C264" s="266" t="s">
        <v>890</v>
      </c>
      <c r="D264" s="266" t="s">
        <v>72</v>
      </c>
      <c r="E264" s="292">
        <f>VLOOKUP(B264,[2]END!$B$3:$G$734,6,FALSE)</f>
        <v>20</v>
      </c>
      <c r="F264" s="91">
        <f t="shared" si="91"/>
        <v>19.5</v>
      </c>
      <c r="G264" s="92">
        <f t="shared" si="92"/>
        <v>17</v>
      </c>
      <c r="H264" s="82">
        <f t="shared" si="93"/>
        <v>17</v>
      </c>
      <c r="I264" s="292">
        <f>VLOOKUP(B264,[2]VIT!$B$3:$F$734,5,FALSE)</f>
        <v>3.14</v>
      </c>
      <c r="J264" s="92">
        <f t="shared" si="94"/>
        <v>18</v>
      </c>
      <c r="K264" s="292">
        <f>VLOOKUP(B264,[2]VIT!$B$3:$G$734,6,FALSE)</f>
        <v>6.72</v>
      </c>
      <c r="L264" s="92">
        <f t="shared" si="95"/>
        <v>12</v>
      </c>
      <c r="M264" s="82">
        <f t="shared" si="88"/>
        <v>15</v>
      </c>
      <c r="N264" s="258">
        <f>VLOOKUP(B264,[2]DVC!$B$3:$G$734,6,FALSE)</f>
        <v>52</v>
      </c>
      <c r="O264" s="297">
        <f>VLOOKUP(B264,'[2]Taille-Poids'!$B$3:$G$734,6,FALSE)</f>
        <v>66</v>
      </c>
      <c r="P264" s="93">
        <f t="shared" si="96"/>
        <v>0.78787878787878785</v>
      </c>
      <c r="Q264" s="92">
        <f t="shared" si="97"/>
        <v>4</v>
      </c>
      <c r="R264" s="258">
        <f>VLOOKUP(B264,[2]DV!$B$3:$H$735,7,FALSE)</f>
        <v>43.4</v>
      </c>
      <c r="S264" s="92">
        <f t="shared" si="98"/>
        <v>4</v>
      </c>
      <c r="T264" s="82">
        <f t="shared" si="99"/>
        <v>8</v>
      </c>
      <c r="U264" s="259">
        <f>VLOOKUP(B264,[2]COORD!$B$3:$I$734,8,FALSE)</f>
        <v>22.26</v>
      </c>
      <c r="V264" s="92">
        <f t="shared" si="100"/>
        <v>6.75</v>
      </c>
      <c r="W264" s="292">
        <f>VLOOKUP(B264,[2]SOUP!$B$3:$F$734,5,FALSE)</f>
        <v>-13</v>
      </c>
      <c r="X264" s="92">
        <f t="shared" si="101"/>
        <v>0.5</v>
      </c>
      <c r="Y264" s="292">
        <f>VLOOKUP(B264,[2]EQU!$B$3:$F$734,5,FALSE)</f>
        <v>8</v>
      </c>
      <c r="Z264" s="92">
        <f t="shared" si="102"/>
        <v>1</v>
      </c>
      <c r="AA264" s="82">
        <f t="shared" si="89"/>
        <v>8.25</v>
      </c>
      <c r="AB264" s="260" t="str">
        <f>VLOOKUP(B264,[2]Natation!$A$2:$E$610,5,FALSE)</f>
        <v>ABI</v>
      </c>
      <c r="AC264" s="92">
        <f t="shared" si="103"/>
        <v>0</v>
      </c>
      <c r="AD264" s="83">
        <f t="shared" si="87"/>
        <v>0</v>
      </c>
      <c r="AE264" s="294">
        <f t="shared" si="90"/>
        <v>9.65</v>
      </c>
      <c r="AF264" s="84">
        <v>9.65</v>
      </c>
      <c r="AG264" s="87">
        <f t="shared" si="104"/>
        <v>459</v>
      </c>
      <c r="AH264" s="75" t="str">
        <f>IFERROR(VLOOKUP(B264,'Notes écrit'!$A$3:$C$734,3,FALSE),"ABI")</f>
        <v>ABI</v>
      </c>
      <c r="AI264" s="84" t="s">
        <v>157</v>
      </c>
      <c r="AJ264" s="88">
        <f t="shared" si="105"/>
        <v>599</v>
      </c>
      <c r="AK264" s="136" t="str">
        <f t="shared" si="86"/>
        <v>DEF</v>
      </c>
    </row>
    <row r="265" spans="1:37" s="96" customFormat="1" ht="16.5" customHeight="1" thickBot="1" x14ac:dyDescent="0.3">
      <c r="A265" s="110" t="s">
        <v>53</v>
      </c>
      <c r="B265" s="267">
        <v>22103277</v>
      </c>
      <c r="C265" s="266" t="s">
        <v>800</v>
      </c>
      <c r="D265" s="266" t="s">
        <v>801</v>
      </c>
      <c r="E265" s="292">
        <f>VLOOKUP(B265,[2]END!$B$3:$G$734,6,FALSE)</f>
        <v>16</v>
      </c>
      <c r="F265" s="91">
        <f t="shared" si="91"/>
        <v>17.5</v>
      </c>
      <c r="G265" s="92">
        <f t="shared" si="92"/>
        <v>16</v>
      </c>
      <c r="H265" s="82">
        <f t="shared" si="93"/>
        <v>16</v>
      </c>
      <c r="I265" s="292">
        <f>VLOOKUP(B265,[2]VIT!$B$3:$F$734,5,FALSE)</f>
        <v>3.33</v>
      </c>
      <c r="J265" s="92">
        <f t="shared" si="94"/>
        <v>19</v>
      </c>
      <c r="K265" s="292">
        <f>VLOOKUP(B265,[2]VIT!$B$3:$G$734,6,FALSE)</f>
        <v>7.24</v>
      </c>
      <c r="L265" s="92">
        <f t="shared" si="95"/>
        <v>14</v>
      </c>
      <c r="M265" s="82">
        <f t="shared" si="88"/>
        <v>16.5</v>
      </c>
      <c r="N265" s="258">
        <f>VLOOKUP(B265,[2]DVC!$B$3:$G$734,6,FALSE)</f>
        <v>52</v>
      </c>
      <c r="O265" s="297">
        <f>VLOOKUP(B265,'[2]Taille-Poids'!$B$3:$G$734,6,FALSE)</f>
        <v>70</v>
      </c>
      <c r="P265" s="93">
        <f t="shared" si="96"/>
        <v>0.74285714285714288</v>
      </c>
      <c r="Q265" s="92">
        <f t="shared" si="97"/>
        <v>6.5</v>
      </c>
      <c r="R265" s="258">
        <f>VLOOKUP(B265,[2]DV!$B$3:$H$735,7,FALSE)</f>
        <v>42.7</v>
      </c>
      <c r="S265" s="92">
        <f t="shared" si="98"/>
        <v>8</v>
      </c>
      <c r="T265" s="82">
        <f t="shared" si="99"/>
        <v>14.5</v>
      </c>
      <c r="U265" s="259">
        <f>VLOOKUP(B265,[2]COORD!$B$3:$I$734,8,FALSE)</f>
        <v>27.5</v>
      </c>
      <c r="V265" s="92">
        <f t="shared" si="100"/>
        <v>5</v>
      </c>
      <c r="W265" s="292">
        <f>VLOOKUP(B265,[2]SOUP!$B$3:$F$734,5,FALSE)</f>
        <v>7</v>
      </c>
      <c r="X265" s="92">
        <f t="shared" si="101"/>
        <v>3.75</v>
      </c>
      <c r="Y265" s="292">
        <f>VLOOKUP(B265,[2]EQU!$B$3:$F$734,5,FALSE)</f>
        <v>1</v>
      </c>
      <c r="Z265" s="92">
        <f t="shared" si="102"/>
        <v>4.5</v>
      </c>
      <c r="AA265" s="82">
        <f t="shared" si="89"/>
        <v>13.25</v>
      </c>
      <c r="AB265" s="260" t="s">
        <v>215</v>
      </c>
      <c r="AC265" s="92" t="str">
        <f t="shared" si="103"/>
        <v>DSP</v>
      </c>
      <c r="AD265" s="83" t="str">
        <f t="shared" si="87"/>
        <v>DSP</v>
      </c>
      <c r="AE265" s="294">
        <f t="shared" si="90"/>
        <v>15.0625</v>
      </c>
      <c r="AF265" s="84">
        <v>15.0625</v>
      </c>
      <c r="AG265" s="87">
        <f t="shared" si="104"/>
        <v>3</v>
      </c>
      <c r="AH265" s="75">
        <f>IFERROR(VLOOKUP(B265,'Notes écrit'!$A$3:$C$734,3,FALSE),"ABI")</f>
        <v>8.4440000000000008</v>
      </c>
      <c r="AI265" s="84">
        <v>8.4440000000000008</v>
      </c>
      <c r="AJ265" s="88">
        <f t="shared" si="105"/>
        <v>274</v>
      </c>
      <c r="AK265" s="136">
        <f t="shared" si="86"/>
        <v>11.753250000000001</v>
      </c>
    </row>
    <row r="266" spans="1:37" s="96" customFormat="1" ht="16.5" customHeight="1" thickBot="1" x14ac:dyDescent="0.3">
      <c r="A266" s="110" t="s">
        <v>216</v>
      </c>
      <c r="B266" s="267">
        <v>22103342</v>
      </c>
      <c r="C266" s="266" t="s">
        <v>513</v>
      </c>
      <c r="D266" s="266" t="s">
        <v>111</v>
      </c>
      <c r="E266" s="292">
        <f>VLOOKUP(B266,[2]END!$B$3:$G$734,6,FALSE)</f>
        <v>15</v>
      </c>
      <c r="F266" s="91">
        <f t="shared" si="91"/>
        <v>17</v>
      </c>
      <c r="G266" s="92">
        <f t="shared" si="92"/>
        <v>12</v>
      </c>
      <c r="H266" s="82">
        <f t="shared" si="93"/>
        <v>12</v>
      </c>
      <c r="I266" s="292">
        <f>VLOOKUP(B266,[2]VIT!$B$3:$F$734,5,FALSE)</f>
        <v>2.99</v>
      </c>
      <c r="J266" s="92">
        <f t="shared" si="94"/>
        <v>20</v>
      </c>
      <c r="K266" s="292">
        <f>VLOOKUP(B266,[2]VIT!$B$3:$G$734,6,FALSE)</f>
        <v>6.56</v>
      </c>
      <c r="L266" s="92">
        <f t="shared" si="95"/>
        <v>13</v>
      </c>
      <c r="M266" s="82">
        <f t="shared" si="88"/>
        <v>16.5</v>
      </c>
      <c r="N266" s="258">
        <f>VLOOKUP(B266,[2]DVC!$B$3:$G$734,6,FALSE)</f>
        <v>96</v>
      </c>
      <c r="O266" s="297">
        <f>VLOOKUP(B266,'[2]Taille-Poids'!$B$3:$G$734,6,FALSE)</f>
        <v>70</v>
      </c>
      <c r="P266" s="93">
        <f t="shared" si="96"/>
        <v>1.3714285714285714</v>
      </c>
      <c r="Q266" s="92">
        <f t="shared" si="97"/>
        <v>7</v>
      </c>
      <c r="R266" s="258">
        <f>VLOOKUP(B266,[2]DV!$B$3:$H$735,7,FALSE)</f>
        <v>50.8</v>
      </c>
      <c r="S266" s="92">
        <f t="shared" si="98"/>
        <v>5.5</v>
      </c>
      <c r="T266" s="82">
        <f t="shared" si="99"/>
        <v>12.5</v>
      </c>
      <c r="U266" s="259">
        <f>VLOOKUP(B266,[2]COORD!$B$3:$I$734,8,FALSE)</f>
        <v>24.4</v>
      </c>
      <c r="V266" s="92">
        <f t="shared" si="100"/>
        <v>5.75</v>
      </c>
      <c r="W266" s="292">
        <f>VLOOKUP(B266,[2]SOUP!$B$3:$F$734,5,FALSE)</f>
        <v>-20</v>
      </c>
      <c r="X266" s="92">
        <f t="shared" si="101"/>
        <v>0</v>
      </c>
      <c r="Y266" s="292">
        <f>VLOOKUP(B266,[2]EQU!$B$3:$F$734,5,FALSE)</f>
        <v>10</v>
      </c>
      <c r="Z266" s="92">
        <f t="shared" si="102"/>
        <v>0</v>
      </c>
      <c r="AA266" s="82">
        <f t="shared" si="89"/>
        <v>5.75</v>
      </c>
      <c r="AB266" s="260">
        <f>VLOOKUP(B266,[2]Natation!$A$2:$E$610,5,FALSE)</f>
        <v>45.31</v>
      </c>
      <c r="AC266" s="92">
        <f t="shared" si="103"/>
        <v>7</v>
      </c>
      <c r="AD266" s="83">
        <f t="shared" si="87"/>
        <v>7</v>
      </c>
      <c r="AE266" s="294">
        <f t="shared" si="90"/>
        <v>10.75</v>
      </c>
      <c r="AF266" s="84">
        <v>10.75</v>
      </c>
      <c r="AG266" s="87">
        <f t="shared" si="104"/>
        <v>346</v>
      </c>
      <c r="AH266" s="75">
        <f>IFERROR(VLOOKUP(B266,'Notes écrit'!$A$3:$C$734,3,FALSE),"ABI")</f>
        <v>10.222</v>
      </c>
      <c r="AI266" s="84">
        <v>10.222</v>
      </c>
      <c r="AJ266" s="88">
        <f t="shared" si="105"/>
        <v>123</v>
      </c>
      <c r="AK266" s="136">
        <f t="shared" si="86"/>
        <v>10.486000000000001</v>
      </c>
    </row>
    <row r="267" spans="1:37" s="96" customFormat="1" ht="16.5" customHeight="1" thickBot="1" x14ac:dyDescent="0.3">
      <c r="A267" s="110" t="s">
        <v>216</v>
      </c>
      <c r="B267" s="267">
        <v>22103391</v>
      </c>
      <c r="C267" s="266" t="s">
        <v>789</v>
      </c>
      <c r="D267" s="266" t="s">
        <v>113</v>
      </c>
      <c r="E267" s="292">
        <f>VLOOKUP(B267,[2]END!$B$3:$G$734,6,FALSE)</f>
        <v>18</v>
      </c>
      <c r="F267" s="91">
        <f t="shared" si="91"/>
        <v>18.5</v>
      </c>
      <c r="G267" s="92">
        <f t="shared" si="92"/>
        <v>15</v>
      </c>
      <c r="H267" s="82">
        <f t="shared" si="93"/>
        <v>15</v>
      </c>
      <c r="I267" s="292">
        <f>VLOOKUP(B267,[2]VIT!$B$3:$F$734,5,FALSE)</f>
        <v>3.14</v>
      </c>
      <c r="J267" s="92">
        <f t="shared" si="94"/>
        <v>18</v>
      </c>
      <c r="K267" s="292">
        <f>VLOOKUP(B267,[2]VIT!$B$3:$G$734,6,FALSE)</f>
        <v>6.68</v>
      </c>
      <c r="L267" s="92">
        <f t="shared" si="95"/>
        <v>12</v>
      </c>
      <c r="M267" s="82">
        <f t="shared" si="88"/>
        <v>15</v>
      </c>
      <c r="N267" s="258">
        <f>VLOOKUP(B267,[2]DVC!$B$3:$G$734,6,FALSE)</f>
        <v>52</v>
      </c>
      <c r="O267" s="297">
        <f>VLOOKUP(B267,'[2]Taille-Poids'!$B$3:$G$734,6,FALSE)</f>
        <v>57</v>
      </c>
      <c r="P267" s="93">
        <f t="shared" si="96"/>
        <v>0.91228070175438591</v>
      </c>
      <c r="Q267" s="92">
        <f t="shared" si="97"/>
        <v>5</v>
      </c>
      <c r="R267" s="258">
        <f>VLOOKUP(B267,[2]DV!$B$3:$H$735,7,FALSE)</f>
        <v>47.1</v>
      </c>
      <c r="S267" s="92">
        <f t="shared" si="98"/>
        <v>5</v>
      </c>
      <c r="T267" s="82">
        <f t="shared" si="99"/>
        <v>10</v>
      </c>
      <c r="U267" s="259">
        <f>VLOOKUP(B267,[2]COORD!$B$3:$I$734,8,FALSE)</f>
        <v>25.25</v>
      </c>
      <c r="V267" s="92">
        <f t="shared" si="100"/>
        <v>5.25</v>
      </c>
      <c r="W267" s="292">
        <f>VLOOKUP(B267,[2]SOUP!$B$3:$F$734,5,FALSE)</f>
        <v>-3</v>
      </c>
      <c r="X267" s="92">
        <f t="shared" si="101"/>
        <v>1.75</v>
      </c>
      <c r="Y267" s="292">
        <f>VLOOKUP(B267,[2]EQU!$B$3:$F$734,5,FALSE)</f>
        <v>10</v>
      </c>
      <c r="Z267" s="92">
        <f t="shared" si="102"/>
        <v>0</v>
      </c>
      <c r="AA267" s="82">
        <f t="shared" si="89"/>
        <v>7</v>
      </c>
      <c r="AB267" s="260">
        <f>VLOOKUP(B267,[2]Natation!$A$2:$E$610,5,FALSE)</f>
        <v>38.75</v>
      </c>
      <c r="AC267" s="92">
        <f t="shared" si="103"/>
        <v>11</v>
      </c>
      <c r="AD267" s="83">
        <f t="shared" si="87"/>
        <v>11</v>
      </c>
      <c r="AE267" s="294">
        <f t="shared" si="90"/>
        <v>11.6</v>
      </c>
      <c r="AF267" s="84">
        <v>11.6</v>
      </c>
      <c r="AG267" s="87">
        <f t="shared" si="104"/>
        <v>246</v>
      </c>
      <c r="AH267" s="75">
        <f>IFERROR(VLOOKUP(B267,'Notes écrit'!$A$3:$C$734,3,FALSE),"ABI")</f>
        <v>5.7779999999999996</v>
      </c>
      <c r="AI267" s="84">
        <v>5.7779999999999996</v>
      </c>
      <c r="AJ267" s="88">
        <f t="shared" si="105"/>
        <v>551</v>
      </c>
      <c r="AK267" s="136">
        <f t="shared" si="86"/>
        <v>8.6890000000000001</v>
      </c>
    </row>
    <row r="268" spans="1:37" s="96" customFormat="1" ht="16.5" customHeight="1" thickBot="1" x14ac:dyDescent="0.3">
      <c r="A268" s="110" t="s">
        <v>216</v>
      </c>
      <c r="B268" s="267">
        <v>22103438</v>
      </c>
      <c r="C268" s="266" t="s">
        <v>791</v>
      </c>
      <c r="D268" s="266" t="s">
        <v>72</v>
      </c>
      <c r="E268" s="292" t="str">
        <f>VLOOKUP(B268,[2]END!$B$3:$G$734,6,FALSE)</f>
        <v>ABI</v>
      </c>
      <c r="F268" s="91" t="str">
        <f t="shared" si="91"/>
        <v>ABI</v>
      </c>
      <c r="G268" s="92">
        <f t="shared" si="92"/>
        <v>0</v>
      </c>
      <c r="H268" s="82">
        <f t="shared" si="93"/>
        <v>0</v>
      </c>
      <c r="I268" s="292" t="str">
        <f>VLOOKUP(B268,[2]VIT!$B$3:$F$734,5,FALSE)</f>
        <v>ABI</v>
      </c>
      <c r="J268" s="92">
        <f t="shared" si="94"/>
        <v>0</v>
      </c>
      <c r="K268" s="292" t="str">
        <f>VLOOKUP(B268,[2]VIT!$B$3:$G$734,6,FALSE)</f>
        <v>ABI</v>
      </c>
      <c r="L268" s="92">
        <f t="shared" si="95"/>
        <v>0</v>
      </c>
      <c r="M268" s="82">
        <f t="shared" si="88"/>
        <v>0</v>
      </c>
      <c r="N268" s="258" t="str">
        <f>VLOOKUP(B268,[2]DVC!$B$3:$G$734,6,FALSE)</f>
        <v>ABI</v>
      </c>
      <c r="O268" s="297" t="str">
        <f>VLOOKUP(B268,'[2]Taille-Poids'!$B$3:$G$734,6,FALSE)</f>
        <v>ABI</v>
      </c>
      <c r="P268" s="93" t="str">
        <f t="shared" si="96"/>
        <v>POIDS</v>
      </c>
      <c r="Q268" s="92">
        <f t="shared" si="97"/>
        <v>0</v>
      </c>
      <c r="R268" s="258" t="str">
        <f>VLOOKUP(B268,[2]DV!$B$3:$H$735,7,FALSE)</f>
        <v>ABI</v>
      </c>
      <c r="S268" s="92">
        <f t="shared" si="98"/>
        <v>0</v>
      </c>
      <c r="T268" s="82">
        <f t="shared" si="99"/>
        <v>0</v>
      </c>
      <c r="U268" s="259" t="str">
        <f>VLOOKUP(B268,[2]COORD!$B$3:$I$734,8,FALSE)</f>
        <v>ABI</v>
      </c>
      <c r="V268" s="92">
        <f t="shared" si="100"/>
        <v>0</v>
      </c>
      <c r="W268" s="292" t="str">
        <f>VLOOKUP(B268,[2]SOUP!$B$3:$F$734,5,FALSE)</f>
        <v>ABI</v>
      </c>
      <c r="X268" s="92">
        <f t="shared" si="101"/>
        <v>0</v>
      </c>
      <c r="Y268" s="292" t="str">
        <f>VLOOKUP(B268,[2]EQU!$B$3:$F$734,5,FALSE)</f>
        <v>ABI</v>
      </c>
      <c r="Z268" s="92">
        <f t="shared" si="102"/>
        <v>0</v>
      </c>
      <c r="AA268" s="82">
        <f t="shared" si="89"/>
        <v>0</v>
      </c>
      <c r="AB268" s="260" t="str">
        <f>VLOOKUP(B268,[2]Natation!$A$2:$E$610,5,FALSE)</f>
        <v>ABI</v>
      </c>
      <c r="AC268" s="92">
        <f t="shared" si="103"/>
        <v>0</v>
      </c>
      <c r="AD268" s="83">
        <f t="shared" si="87"/>
        <v>0</v>
      </c>
      <c r="AE268" s="294">
        <f t="shared" si="90"/>
        <v>0</v>
      </c>
      <c r="AF268" s="84">
        <v>0</v>
      </c>
      <c r="AG268" s="87">
        <f t="shared" si="104"/>
        <v>621</v>
      </c>
      <c r="AH268" s="75" t="str">
        <f>IFERROR(VLOOKUP(B268,'Notes écrit'!$A$3:$C$734,3,FALSE),"ABI")</f>
        <v>ABI</v>
      </c>
      <c r="AI268" s="84" t="s">
        <v>157</v>
      </c>
      <c r="AJ268" s="88">
        <f t="shared" si="105"/>
        <v>599</v>
      </c>
      <c r="AK268" s="136" t="str">
        <f t="shared" si="86"/>
        <v>DEF</v>
      </c>
    </row>
    <row r="269" spans="1:37" s="96" customFormat="1" ht="16.5" customHeight="1" thickBot="1" x14ac:dyDescent="0.3">
      <c r="A269" s="110" t="s">
        <v>53</v>
      </c>
      <c r="B269" s="267">
        <v>22103538</v>
      </c>
      <c r="C269" s="266" t="s">
        <v>969</v>
      </c>
      <c r="D269" s="266" t="s">
        <v>105</v>
      </c>
      <c r="E269" s="292">
        <f>VLOOKUP(B269,[2]END!$B$3:$G$734,6,FALSE)</f>
        <v>9</v>
      </c>
      <c r="F269" s="91">
        <f t="shared" si="91"/>
        <v>14</v>
      </c>
      <c r="G269" s="92">
        <f t="shared" si="92"/>
        <v>9</v>
      </c>
      <c r="H269" s="82">
        <f t="shared" si="93"/>
        <v>9</v>
      </c>
      <c r="I269" s="292">
        <f>VLOOKUP(B269,[2]VIT!$B$3:$F$734,5,FALSE)</f>
        <v>3.68</v>
      </c>
      <c r="J269" s="92">
        <f t="shared" si="94"/>
        <v>13</v>
      </c>
      <c r="K269" s="292">
        <f>VLOOKUP(B269,[2]VIT!$B$3:$G$734,6,FALSE)</f>
        <v>8.1999999999999993</v>
      </c>
      <c r="L269" s="92">
        <f t="shared" si="95"/>
        <v>7</v>
      </c>
      <c r="M269" s="82">
        <f t="shared" si="88"/>
        <v>10</v>
      </c>
      <c r="N269" s="258">
        <f>VLOOKUP(B269,[2]DVC!$B$3:$G$734,6,FALSE)</f>
        <v>20</v>
      </c>
      <c r="O269" s="297">
        <f>VLOOKUP(B269,'[2]Taille-Poids'!$B$3:$G$734,6,FALSE)</f>
        <v>53</v>
      </c>
      <c r="P269" s="93">
        <f t="shared" si="96"/>
        <v>0.37735849056603776</v>
      </c>
      <c r="Q269" s="92">
        <f t="shared" si="97"/>
        <v>3.5</v>
      </c>
      <c r="R269" s="258">
        <f>VLOOKUP(B269,[2]DV!$B$3:$H$735,7,FALSE)</f>
        <v>26.9</v>
      </c>
      <c r="S269" s="92">
        <f t="shared" si="98"/>
        <v>4</v>
      </c>
      <c r="T269" s="82">
        <f t="shared" si="99"/>
        <v>7.5</v>
      </c>
      <c r="U269" s="259">
        <f>VLOOKUP(B269,[2]COORD!$B$3:$I$734,8,FALSE)</f>
        <v>29.45</v>
      </c>
      <c r="V269" s="92">
        <f t="shared" si="100"/>
        <v>4.25</v>
      </c>
      <c r="W269" s="292">
        <f>VLOOKUP(B269,[2]SOUP!$B$3:$F$734,5,FALSE)</f>
        <v>0</v>
      </c>
      <c r="X269" s="92">
        <f t="shared" si="101"/>
        <v>2.5</v>
      </c>
      <c r="Y269" s="292">
        <f>VLOOKUP(B269,[2]EQU!$B$3:$F$734,5,FALSE)</f>
        <v>5</v>
      </c>
      <c r="Z269" s="92">
        <f t="shared" si="102"/>
        <v>2.5</v>
      </c>
      <c r="AA269" s="82">
        <f t="shared" si="89"/>
        <v>9.25</v>
      </c>
      <c r="AB269" s="260">
        <f>VLOOKUP(B269,[2]Natation!$A$2:$E$610,5,FALSE)</f>
        <v>37.82</v>
      </c>
      <c r="AC269" s="92">
        <f t="shared" si="103"/>
        <v>15</v>
      </c>
      <c r="AD269" s="83">
        <f t="shared" si="87"/>
        <v>15</v>
      </c>
      <c r="AE269" s="294">
        <f t="shared" si="90"/>
        <v>10.15</v>
      </c>
      <c r="AF269" s="84">
        <v>10.15</v>
      </c>
      <c r="AG269" s="87">
        <f t="shared" si="104"/>
        <v>413</v>
      </c>
      <c r="AH269" s="75">
        <f>IFERROR(VLOOKUP(B269,'Notes écrit'!$A$3:$C$734,3,FALSE),"ABI")</f>
        <v>6.6669999999999998</v>
      </c>
      <c r="AI269" s="84">
        <v>6.6669999999999998</v>
      </c>
      <c r="AJ269" s="88">
        <f t="shared" si="105"/>
        <v>483</v>
      </c>
      <c r="AK269" s="136">
        <f t="shared" si="86"/>
        <v>8.4085000000000001</v>
      </c>
    </row>
    <row r="270" spans="1:37" s="96" customFormat="1" ht="16.5" customHeight="1" thickBot="1" x14ac:dyDescent="0.3">
      <c r="A270" s="110" t="s">
        <v>216</v>
      </c>
      <c r="B270" s="267">
        <v>22103564</v>
      </c>
      <c r="C270" s="266" t="s">
        <v>1078</v>
      </c>
      <c r="D270" s="266" t="s">
        <v>146</v>
      </c>
      <c r="E270" s="292">
        <f>VLOOKUP(B270,[2]END!$B$3:$G$734,6,FALSE)</f>
        <v>15</v>
      </c>
      <c r="F270" s="91">
        <f t="shared" si="91"/>
        <v>17</v>
      </c>
      <c r="G270" s="92">
        <f t="shared" si="92"/>
        <v>12</v>
      </c>
      <c r="H270" s="82">
        <f t="shared" si="93"/>
        <v>12</v>
      </c>
      <c r="I270" s="292">
        <f>VLOOKUP(B270,[2]VIT!$B$3:$F$734,5,FALSE)</f>
        <v>3.05</v>
      </c>
      <c r="J270" s="92">
        <f t="shared" si="94"/>
        <v>19</v>
      </c>
      <c r="K270" s="292">
        <f>VLOOKUP(B270,[2]VIT!$B$3:$G$734,6,FALSE)</f>
        <v>6.87</v>
      </c>
      <c r="L270" s="92">
        <f t="shared" si="95"/>
        <v>11</v>
      </c>
      <c r="M270" s="82">
        <f t="shared" si="88"/>
        <v>15</v>
      </c>
      <c r="N270" s="258">
        <f>VLOOKUP(B270,[2]DVC!$B$3:$G$734,6,FALSE)</f>
        <v>49</v>
      </c>
      <c r="O270" s="297">
        <f>VLOOKUP(B270,'[2]Taille-Poids'!$B$3:$G$734,6,FALSE)</f>
        <v>62</v>
      </c>
      <c r="P270" s="93">
        <f t="shared" si="96"/>
        <v>0.79032258064516125</v>
      </c>
      <c r="Q270" s="92">
        <f t="shared" si="97"/>
        <v>4</v>
      </c>
      <c r="R270" s="258">
        <f>VLOOKUP(B270,[2]DV!$B$3:$H$735,7,FALSE)</f>
        <v>54.4</v>
      </c>
      <c r="S270" s="92">
        <f t="shared" si="98"/>
        <v>6.5</v>
      </c>
      <c r="T270" s="82">
        <f t="shared" si="99"/>
        <v>10.5</v>
      </c>
      <c r="U270" s="259">
        <f>VLOOKUP(B270,[2]COORD!$B$3:$I$734,8,FALSE)</f>
        <v>23.37</v>
      </c>
      <c r="V270" s="92">
        <f t="shared" si="100"/>
        <v>6.25</v>
      </c>
      <c r="W270" s="292">
        <f>VLOOKUP(B270,[2]SOUP!$B$3:$F$734,5,FALSE)</f>
        <v>1</v>
      </c>
      <c r="X270" s="92">
        <f t="shared" si="101"/>
        <v>2.75</v>
      </c>
      <c r="Y270" s="292">
        <f>VLOOKUP(B270,[2]EQU!$B$3:$F$734,5,FALSE)</f>
        <v>4</v>
      </c>
      <c r="Z270" s="92">
        <f t="shared" si="102"/>
        <v>3</v>
      </c>
      <c r="AA270" s="82">
        <f t="shared" si="89"/>
        <v>12</v>
      </c>
      <c r="AB270" s="260">
        <f>VLOOKUP(B270,[2]Natation!$A$2:$E$610,5,FALSE)</f>
        <v>40.72</v>
      </c>
      <c r="AC270" s="92">
        <f t="shared" si="103"/>
        <v>10</v>
      </c>
      <c r="AD270" s="83">
        <f t="shared" si="87"/>
        <v>10</v>
      </c>
      <c r="AE270" s="294">
        <f t="shared" si="90"/>
        <v>11.9</v>
      </c>
      <c r="AF270" s="84">
        <v>11.9</v>
      </c>
      <c r="AG270" s="87">
        <f t="shared" si="104"/>
        <v>206</v>
      </c>
      <c r="AH270" s="75">
        <f>IFERROR(VLOOKUP(B270,'Notes écrit'!$A$3:$C$734,3,FALSE),"ABI")</f>
        <v>12</v>
      </c>
      <c r="AI270" s="84">
        <v>12</v>
      </c>
      <c r="AJ270" s="88">
        <f t="shared" si="105"/>
        <v>31</v>
      </c>
      <c r="AK270" s="136">
        <f t="shared" si="86"/>
        <v>11.95</v>
      </c>
    </row>
    <row r="271" spans="1:37" s="96" customFormat="1" ht="16.5" customHeight="1" thickBot="1" x14ac:dyDescent="0.3">
      <c r="A271" s="110" t="s">
        <v>216</v>
      </c>
      <c r="B271" s="267">
        <v>22103595</v>
      </c>
      <c r="C271" s="266" t="s">
        <v>518</v>
      </c>
      <c r="D271" s="266" t="s">
        <v>519</v>
      </c>
      <c r="E271" s="292">
        <f>VLOOKUP(B271,[2]END!$B$3:$G$734,6,FALSE)</f>
        <v>15</v>
      </c>
      <c r="F271" s="91">
        <f t="shared" si="91"/>
        <v>17</v>
      </c>
      <c r="G271" s="92">
        <f t="shared" si="92"/>
        <v>12</v>
      </c>
      <c r="H271" s="82">
        <f t="shared" si="93"/>
        <v>12</v>
      </c>
      <c r="I271" s="292">
        <f>VLOOKUP(B271,[2]VIT!$B$3:$F$734,5,FALSE)</f>
        <v>3.27</v>
      </c>
      <c r="J271" s="92">
        <f t="shared" si="94"/>
        <v>16</v>
      </c>
      <c r="K271" s="292">
        <f>VLOOKUP(B271,[2]VIT!$B$3:$G$734,6,FALSE)</f>
        <v>7.09</v>
      </c>
      <c r="L271" s="92">
        <f t="shared" si="95"/>
        <v>9</v>
      </c>
      <c r="M271" s="82">
        <f t="shared" si="88"/>
        <v>12.5</v>
      </c>
      <c r="N271" s="258">
        <f>VLOOKUP(B271,[2]DVC!$B$3:$G$734,6,FALSE)</f>
        <v>62</v>
      </c>
      <c r="O271" s="297">
        <f>VLOOKUP(B271,'[2]Taille-Poids'!$B$3:$G$734,6,FALSE)</f>
        <v>69</v>
      </c>
      <c r="P271" s="93">
        <f t="shared" si="96"/>
        <v>0.89855072463768115</v>
      </c>
      <c r="Q271" s="92">
        <f t="shared" si="97"/>
        <v>4.5</v>
      </c>
      <c r="R271" s="258">
        <f>VLOOKUP(B271,[2]DV!$B$3:$H$735,7,FALSE)</f>
        <v>37.4</v>
      </c>
      <c r="S271" s="92">
        <f t="shared" si="98"/>
        <v>2.5</v>
      </c>
      <c r="T271" s="82">
        <f t="shared" si="99"/>
        <v>7</v>
      </c>
      <c r="U271" s="259">
        <f>VLOOKUP(B271,[2]COORD!$B$3:$I$734,8,FALSE)</f>
        <v>27</v>
      </c>
      <c r="V271" s="92">
        <f t="shared" si="100"/>
        <v>4.25</v>
      </c>
      <c r="W271" s="292">
        <f>VLOOKUP(B271,[2]SOUP!$B$3:$F$734,5,FALSE)</f>
        <v>-24</v>
      </c>
      <c r="X271" s="92">
        <f t="shared" si="101"/>
        <v>0</v>
      </c>
      <c r="Y271" s="292">
        <f>VLOOKUP(B271,[2]EQU!$B$3:$F$734,5,FALSE)</f>
        <v>9</v>
      </c>
      <c r="Z271" s="92">
        <f t="shared" si="102"/>
        <v>0.5</v>
      </c>
      <c r="AA271" s="82">
        <f t="shared" si="89"/>
        <v>4.75</v>
      </c>
      <c r="AB271" s="260">
        <f>VLOOKUP(B271,[2]Natation!$A$2:$E$610,5,FALSE)</f>
        <v>38.1</v>
      </c>
      <c r="AC271" s="92">
        <f t="shared" si="103"/>
        <v>11</v>
      </c>
      <c r="AD271" s="83">
        <f t="shared" si="87"/>
        <v>11</v>
      </c>
      <c r="AE271" s="294">
        <f t="shared" si="90"/>
        <v>9.4499999999999993</v>
      </c>
      <c r="AF271" s="84">
        <v>9.4499999999999993</v>
      </c>
      <c r="AG271" s="87">
        <f t="shared" si="104"/>
        <v>480</v>
      </c>
      <c r="AH271" s="75">
        <f>IFERROR(VLOOKUP(B271,'Notes écrit'!$A$3:$C$734,3,FALSE),"ABI")</f>
        <v>8.4440000000000008</v>
      </c>
      <c r="AI271" s="84">
        <v>8.4440000000000008</v>
      </c>
      <c r="AJ271" s="88">
        <f t="shared" si="105"/>
        <v>274</v>
      </c>
      <c r="AK271" s="136">
        <f t="shared" si="86"/>
        <v>8.9469999999999992</v>
      </c>
    </row>
    <row r="272" spans="1:37" s="96" customFormat="1" ht="16.5" customHeight="1" thickBot="1" x14ac:dyDescent="0.3">
      <c r="A272" s="110" t="s">
        <v>216</v>
      </c>
      <c r="B272" s="267">
        <v>22103676</v>
      </c>
      <c r="C272" s="266" t="s">
        <v>186</v>
      </c>
      <c r="D272" s="266" t="s">
        <v>32</v>
      </c>
      <c r="E272" s="292">
        <f>VLOOKUP(B272,[2]END!$B$3:$G$734,6,FALSE)</f>
        <v>17</v>
      </c>
      <c r="F272" s="91">
        <f t="shared" si="91"/>
        <v>18</v>
      </c>
      <c r="G272" s="92">
        <f t="shared" si="92"/>
        <v>14</v>
      </c>
      <c r="H272" s="82">
        <f t="shared" si="93"/>
        <v>14</v>
      </c>
      <c r="I272" s="292">
        <f>VLOOKUP(B272,[2]VIT!$B$3:$F$734,5,FALSE)</f>
        <v>3.25</v>
      </c>
      <c r="J272" s="92">
        <f t="shared" si="94"/>
        <v>16</v>
      </c>
      <c r="K272" s="292">
        <f>VLOOKUP(B272,[2]VIT!$B$3:$G$734,6,FALSE)</f>
        <v>7</v>
      </c>
      <c r="L272" s="92">
        <f t="shared" si="95"/>
        <v>10</v>
      </c>
      <c r="M272" s="82">
        <f t="shared" si="88"/>
        <v>13</v>
      </c>
      <c r="N272" s="258">
        <f>VLOOKUP(B272,[2]DVC!$B$3:$G$734,6,FALSE)</f>
        <v>65</v>
      </c>
      <c r="O272" s="297">
        <f>VLOOKUP(B272,'[2]Taille-Poids'!$B$3:$G$734,6,FALSE)</f>
        <v>69</v>
      </c>
      <c r="P272" s="93">
        <f t="shared" si="96"/>
        <v>0.94202898550724634</v>
      </c>
      <c r="Q272" s="92">
        <f t="shared" si="97"/>
        <v>5</v>
      </c>
      <c r="R272" s="258">
        <f>VLOOKUP(B272,[2]DV!$B$3:$H$735,7,FALSE)</f>
        <v>37.9</v>
      </c>
      <c r="S272" s="92">
        <f t="shared" si="98"/>
        <v>2.5</v>
      </c>
      <c r="T272" s="82">
        <f t="shared" si="99"/>
        <v>7.5</v>
      </c>
      <c r="U272" s="259">
        <f>VLOOKUP(B272,[2]COORD!$B$3:$I$734,8,FALSE)</f>
        <v>24.7</v>
      </c>
      <c r="V272" s="92">
        <f t="shared" si="100"/>
        <v>5.5</v>
      </c>
      <c r="W272" s="292">
        <f>VLOOKUP(B272,[2]SOUP!$B$3:$F$734,5,FALSE)</f>
        <v>-3</v>
      </c>
      <c r="X272" s="92">
        <f t="shared" si="101"/>
        <v>1.75</v>
      </c>
      <c r="Y272" s="292">
        <f>VLOOKUP(B272,[2]EQU!$B$3:$F$734,5,FALSE)</f>
        <v>10</v>
      </c>
      <c r="Z272" s="92">
        <f t="shared" si="102"/>
        <v>0</v>
      </c>
      <c r="AA272" s="82">
        <f t="shared" si="89"/>
        <v>7.25</v>
      </c>
      <c r="AB272" s="260">
        <f>VLOOKUP(B272,[2]Natation!$A$2:$E$610,5,FALSE)</f>
        <v>39.46</v>
      </c>
      <c r="AC272" s="92">
        <f t="shared" si="103"/>
        <v>11</v>
      </c>
      <c r="AD272" s="83">
        <f t="shared" si="87"/>
        <v>11</v>
      </c>
      <c r="AE272" s="294">
        <f t="shared" si="90"/>
        <v>10.55</v>
      </c>
      <c r="AF272" s="84">
        <v>10.55</v>
      </c>
      <c r="AG272" s="87">
        <f t="shared" si="104"/>
        <v>373</v>
      </c>
      <c r="AH272" s="75">
        <f>IFERROR(VLOOKUP(B272,'Notes écrit'!$A$3:$C$734,3,FALSE),"ABI")</f>
        <v>10.667</v>
      </c>
      <c r="AI272" s="84">
        <v>10.667</v>
      </c>
      <c r="AJ272" s="88">
        <f t="shared" si="105"/>
        <v>85</v>
      </c>
      <c r="AK272" s="136">
        <f t="shared" si="86"/>
        <v>10.608499999999999</v>
      </c>
    </row>
    <row r="273" spans="1:37" s="96" customFormat="1" ht="16.5" customHeight="1" thickBot="1" x14ac:dyDescent="0.3">
      <c r="A273" s="110" t="s">
        <v>216</v>
      </c>
      <c r="B273" s="267">
        <v>22103696</v>
      </c>
      <c r="C273" s="266" t="s">
        <v>983</v>
      </c>
      <c r="D273" s="266" t="s">
        <v>72</v>
      </c>
      <c r="E273" s="292">
        <f>VLOOKUP(B273,[2]END!$B$3:$G$734,6,FALSE)</f>
        <v>18</v>
      </c>
      <c r="F273" s="91">
        <f t="shared" si="91"/>
        <v>18.5</v>
      </c>
      <c r="G273" s="92">
        <f t="shared" si="92"/>
        <v>15</v>
      </c>
      <c r="H273" s="82">
        <f t="shared" si="93"/>
        <v>15</v>
      </c>
      <c r="I273" s="292">
        <f>VLOOKUP(B273,[2]VIT!$B$3:$F$734,5,FALSE)</f>
        <v>3</v>
      </c>
      <c r="J273" s="92">
        <f t="shared" si="94"/>
        <v>20</v>
      </c>
      <c r="K273" s="292">
        <f>VLOOKUP(B273,[2]VIT!$B$3:$G$734,6,FALSE)</f>
        <v>6.37</v>
      </c>
      <c r="L273" s="92">
        <f t="shared" si="95"/>
        <v>14</v>
      </c>
      <c r="M273" s="82">
        <f t="shared" si="88"/>
        <v>17</v>
      </c>
      <c r="N273" s="258">
        <f>VLOOKUP(B273,[2]DVC!$B$3:$G$734,6,FALSE)</f>
        <v>90</v>
      </c>
      <c r="O273" s="297">
        <f>VLOOKUP(B273,'[2]Taille-Poids'!$B$3:$G$734,6,FALSE)</f>
        <v>74</v>
      </c>
      <c r="P273" s="93">
        <f t="shared" si="96"/>
        <v>1.2162162162162162</v>
      </c>
      <c r="Q273" s="92">
        <f t="shared" si="97"/>
        <v>6.5</v>
      </c>
      <c r="R273" s="258">
        <f>VLOOKUP(B273,[2]DV!$B$3:$H$735,7,FALSE)</f>
        <v>52.4</v>
      </c>
      <c r="S273" s="92">
        <f t="shared" si="98"/>
        <v>6</v>
      </c>
      <c r="T273" s="82">
        <f t="shared" si="99"/>
        <v>12.5</v>
      </c>
      <c r="U273" s="259">
        <f>VLOOKUP(B273,[2]COORD!$B$3:$I$734,8,FALSE)</f>
        <v>23.6</v>
      </c>
      <c r="V273" s="92">
        <f t="shared" si="100"/>
        <v>6</v>
      </c>
      <c r="W273" s="292">
        <f>VLOOKUP(B273,[2]SOUP!$B$3:$F$734,5,FALSE)</f>
        <v>-1</v>
      </c>
      <c r="X273" s="92">
        <f t="shared" si="101"/>
        <v>2.25</v>
      </c>
      <c r="Y273" s="292">
        <f>VLOOKUP(B273,[2]EQU!$B$3:$F$734,5,FALSE)</f>
        <v>0</v>
      </c>
      <c r="Z273" s="92">
        <f t="shared" si="102"/>
        <v>5</v>
      </c>
      <c r="AA273" s="82">
        <f t="shared" si="89"/>
        <v>13.25</v>
      </c>
      <c r="AB273" s="260" t="s">
        <v>215</v>
      </c>
      <c r="AC273" s="92" t="str">
        <f t="shared" si="103"/>
        <v>DSP</v>
      </c>
      <c r="AD273" s="83" t="str">
        <f t="shared" si="87"/>
        <v>DSP</v>
      </c>
      <c r="AE273" s="294">
        <f t="shared" si="90"/>
        <v>14.4375</v>
      </c>
      <c r="AF273" s="84">
        <v>14.4375</v>
      </c>
      <c r="AG273" s="87">
        <f t="shared" si="104"/>
        <v>11</v>
      </c>
      <c r="AH273" s="75">
        <v>13.78</v>
      </c>
      <c r="AI273" s="84">
        <v>13.78</v>
      </c>
      <c r="AJ273" s="88">
        <f t="shared" si="105"/>
        <v>7</v>
      </c>
      <c r="AK273" s="136">
        <f t="shared" si="86"/>
        <v>14.108750000000001</v>
      </c>
    </row>
    <row r="274" spans="1:37" s="96" customFormat="1" ht="16.5" customHeight="1" thickBot="1" x14ac:dyDescent="0.3">
      <c r="A274" s="110" t="s">
        <v>53</v>
      </c>
      <c r="B274" s="267">
        <v>22103727</v>
      </c>
      <c r="C274" s="266" t="s">
        <v>393</v>
      </c>
      <c r="D274" s="266" t="s">
        <v>76</v>
      </c>
      <c r="E274" s="292">
        <f>VLOOKUP(B274,[2]END!$B$3:$G$734,6,FALSE)</f>
        <v>13</v>
      </c>
      <c r="F274" s="91">
        <f t="shared" si="91"/>
        <v>16</v>
      </c>
      <c r="G274" s="92">
        <f t="shared" si="92"/>
        <v>13</v>
      </c>
      <c r="H274" s="82">
        <f t="shared" si="93"/>
        <v>13</v>
      </c>
      <c r="I274" s="292">
        <f>VLOOKUP(B274,[2]VIT!$B$3:$F$734,5,FALSE)</f>
        <v>3.69</v>
      </c>
      <c r="J274" s="92">
        <f t="shared" si="94"/>
        <v>13</v>
      </c>
      <c r="K274" s="292">
        <f>VLOOKUP(B274,[2]VIT!$B$3:$G$734,6,FALSE)</f>
        <v>8.2100000000000009</v>
      </c>
      <c r="L274" s="92">
        <f t="shared" si="95"/>
        <v>7</v>
      </c>
      <c r="M274" s="82">
        <f t="shared" si="88"/>
        <v>10</v>
      </c>
      <c r="N274" s="258">
        <f>VLOOKUP(B274,[2]DVC!$B$3:$G$734,6,FALSE)</f>
        <v>40</v>
      </c>
      <c r="O274" s="297">
        <f>VLOOKUP(B274,'[2]Taille-Poids'!$B$3:$G$734,6,FALSE)</f>
        <v>64</v>
      </c>
      <c r="P274" s="93">
        <f t="shared" si="96"/>
        <v>0.625</v>
      </c>
      <c r="Q274" s="92">
        <f t="shared" si="97"/>
        <v>6</v>
      </c>
      <c r="R274" s="258">
        <f>VLOOKUP(B274,[2]DV!$B$3:$H$735,7,FALSE)</f>
        <v>22.7</v>
      </c>
      <c r="S274" s="92">
        <f t="shared" si="98"/>
        <v>3</v>
      </c>
      <c r="T274" s="82">
        <f t="shared" si="99"/>
        <v>9</v>
      </c>
      <c r="U274" s="259">
        <f>VLOOKUP(B274,[2]COORD!$B$3:$I$734,8,FALSE)</f>
        <v>29.8</v>
      </c>
      <c r="V274" s="92">
        <f t="shared" si="100"/>
        <v>4</v>
      </c>
      <c r="W274" s="292">
        <f>VLOOKUP(B274,[2]SOUP!$B$3:$F$734,5,FALSE)</f>
        <v>4</v>
      </c>
      <c r="X274" s="92">
        <f t="shared" si="101"/>
        <v>3.25</v>
      </c>
      <c r="Y274" s="292">
        <f>VLOOKUP(B274,[2]EQU!$B$3:$F$734,5,FALSE)</f>
        <v>7</v>
      </c>
      <c r="Z274" s="92">
        <f t="shared" si="102"/>
        <v>1.5</v>
      </c>
      <c r="AA274" s="82">
        <f t="shared" si="89"/>
        <v>8.75</v>
      </c>
      <c r="AB274" s="260">
        <f>VLOOKUP(B274,[2]Natation!$A$2:$E$610,5,FALSE)</f>
        <v>59.65</v>
      </c>
      <c r="AC274" s="92">
        <f t="shared" si="103"/>
        <v>5</v>
      </c>
      <c r="AD274" s="83">
        <f t="shared" si="87"/>
        <v>5</v>
      </c>
      <c r="AE274" s="294">
        <f t="shared" si="90"/>
        <v>9.15</v>
      </c>
      <c r="AF274" s="84">
        <v>9.15</v>
      </c>
      <c r="AG274" s="87">
        <f t="shared" si="104"/>
        <v>503</v>
      </c>
      <c r="AH274" s="75">
        <f>IFERROR(VLOOKUP(B274,'Notes écrit'!$A$3:$C$734,3,FALSE),"ABI")</f>
        <v>7.556</v>
      </c>
      <c r="AI274" s="84">
        <v>7.556</v>
      </c>
      <c r="AJ274" s="88">
        <f t="shared" si="105"/>
        <v>384</v>
      </c>
      <c r="AK274" s="136">
        <f t="shared" si="86"/>
        <v>8.3529999999999998</v>
      </c>
    </row>
    <row r="275" spans="1:37" s="96" customFormat="1" ht="16.5" customHeight="1" thickBot="1" x14ac:dyDescent="0.3">
      <c r="A275" s="110" t="s">
        <v>53</v>
      </c>
      <c r="B275" s="267">
        <v>22103738</v>
      </c>
      <c r="C275" s="266" t="s">
        <v>986</v>
      </c>
      <c r="D275" s="266" t="s">
        <v>398</v>
      </c>
      <c r="E275" s="292">
        <f>VLOOKUP(B275,[2]END!$B$3:$G$734,6,FALSE)</f>
        <v>10</v>
      </c>
      <c r="F275" s="91">
        <f t="shared" si="91"/>
        <v>14.5</v>
      </c>
      <c r="G275" s="92">
        <f t="shared" si="92"/>
        <v>10</v>
      </c>
      <c r="H275" s="82">
        <f t="shared" si="93"/>
        <v>10</v>
      </c>
      <c r="I275" s="292">
        <f>VLOOKUP(B275,[2]VIT!$B$3:$F$734,5,FALSE)</f>
        <v>4.04</v>
      </c>
      <c r="J275" s="92">
        <f t="shared" si="94"/>
        <v>7</v>
      </c>
      <c r="K275" s="292">
        <f>VLOOKUP(B275,[2]VIT!$B$3:$G$734,6,FALSE)</f>
        <v>8.7799999999999994</v>
      </c>
      <c r="L275" s="92">
        <f t="shared" si="95"/>
        <v>3</v>
      </c>
      <c r="M275" s="82">
        <f t="shared" si="88"/>
        <v>5</v>
      </c>
      <c r="N275" s="258">
        <f>VLOOKUP(B275,[2]DVC!$B$3:$G$734,6,FALSE)</f>
        <v>23.5</v>
      </c>
      <c r="O275" s="297">
        <f>VLOOKUP(B275,'[2]Taille-Poids'!$B$3:$G$734,6,FALSE)</f>
        <v>60</v>
      </c>
      <c r="P275" s="93">
        <f t="shared" si="96"/>
        <v>0.39166666666666666</v>
      </c>
      <c r="Q275" s="92">
        <f t="shared" si="97"/>
        <v>3.5</v>
      </c>
      <c r="R275" s="258">
        <f>VLOOKUP(B275,[2]DV!$B$3:$H$735,7,FALSE)</f>
        <v>23.7</v>
      </c>
      <c r="S275" s="92">
        <f t="shared" si="98"/>
        <v>3</v>
      </c>
      <c r="T275" s="82">
        <f t="shared" si="99"/>
        <v>6.5</v>
      </c>
      <c r="U275" s="259">
        <f>VLOOKUP(B275,[2]COORD!$B$3:$I$734,8,FALSE)</f>
        <v>29.95</v>
      </c>
      <c r="V275" s="92">
        <f t="shared" si="100"/>
        <v>4</v>
      </c>
      <c r="W275" s="292">
        <f>VLOOKUP(B275,[2]SOUP!$B$3:$F$734,5,FALSE)</f>
        <v>-7</v>
      </c>
      <c r="X275" s="92">
        <f t="shared" si="101"/>
        <v>1.25</v>
      </c>
      <c r="Y275" s="292">
        <f>VLOOKUP(B275,[2]EQU!$B$3:$F$734,5,FALSE)</f>
        <v>9</v>
      </c>
      <c r="Z275" s="92">
        <f t="shared" si="102"/>
        <v>0.5</v>
      </c>
      <c r="AA275" s="82">
        <f t="shared" si="89"/>
        <v>5.75</v>
      </c>
      <c r="AB275" s="260" t="str">
        <f>VLOOKUP(B275,[2]Natation!$A$2:$E$610,5,FALSE)</f>
        <v>ABI</v>
      </c>
      <c r="AC275" s="92">
        <f t="shared" si="103"/>
        <v>0</v>
      </c>
      <c r="AD275" s="83">
        <f t="shared" si="87"/>
        <v>0</v>
      </c>
      <c r="AE275" s="294">
        <f t="shared" si="90"/>
        <v>5.45</v>
      </c>
      <c r="AF275" s="84">
        <v>5.45</v>
      </c>
      <c r="AG275" s="87">
        <f t="shared" si="104"/>
        <v>613</v>
      </c>
      <c r="AH275" s="75" t="str">
        <f>IFERROR(VLOOKUP(B275,'Notes écrit'!$A$3:$C$734,3,FALSE),"ABI")</f>
        <v>ABI</v>
      </c>
      <c r="AI275" s="84" t="s">
        <v>157</v>
      </c>
      <c r="AJ275" s="88">
        <f t="shared" si="105"/>
        <v>599</v>
      </c>
      <c r="AK275" s="136" t="str">
        <f t="shared" si="86"/>
        <v>DEF</v>
      </c>
    </row>
    <row r="276" spans="1:37" s="96" customFormat="1" ht="16.5" customHeight="1" thickBot="1" x14ac:dyDescent="0.3">
      <c r="A276" s="110" t="s">
        <v>216</v>
      </c>
      <c r="B276" s="267">
        <v>22103793</v>
      </c>
      <c r="C276" s="266" t="s">
        <v>534</v>
      </c>
      <c r="D276" s="266" t="s">
        <v>387</v>
      </c>
      <c r="E276" s="292">
        <f>VLOOKUP(B276,[2]END!$B$3:$G$734,6,FALSE)</f>
        <v>18</v>
      </c>
      <c r="F276" s="91">
        <f t="shared" si="91"/>
        <v>18.5</v>
      </c>
      <c r="G276" s="92">
        <f t="shared" si="92"/>
        <v>15</v>
      </c>
      <c r="H276" s="82">
        <f t="shared" si="93"/>
        <v>15</v>
      </c>
      <c r="I276" s="292">
        <f>VLOOKUP(B276,[2]VIT!$B$3:$F$734,5,FALSE)</f>
        <v>3.17</v>
      </c>
      <c r="J276" s="92">
        <f t="shared" si="94"/>
        <v>17</v>
      </c>
      <c r="K276" s="292">
        <f>VLOOKUP(B276,[2]VIT!$B$3:$G$734,6,FALSE)</f>
        <v>6.91</v>
      </c>
      <c r="L276" s="92">
        <f t="shared" si="95"/>
        <v>10</v>
      </c>
      <c r="M276" s="82">
        <f t="shared" si="88"/>
        <v>13.5</v>
      </c>
      <c r="N276" s="258">
        <f>VLOOKUP(B276,[2]DVC!$B$3:$G$734,6,FALSE)</f>
        <v>87</v>
      </c>
      <c r="O276" s="297">
        <f>VLOOKUP(B276,'[2]Taille-Poids'!$B$3:$G$734,6,FALSE)</f>
        <v>84</v>
      </c>
      <c r="P276" s="93">
        <f t="shared" si="96"/>
        <v>1.0357142857142858</v>
      </c>
      <c r="Q276" s="92">
        <f t="shared" si="97"/>
        <v>5.5</v>
      </c>
      <c r="R276" s="258">
        <f>VLOOKUP(B276,[2]DV!$B$3:$H$735,7,FALSE)</f>
        <v>44.1</v>
      </c>
      <c r="S276" s="92">
        <f t="shared" si="98"/>
        <v>4</v>
      </c>
      <c r="T276" s="82">
        <f t="shared" si="99"/>
        <v>9.5</v>
      </c>
      <c r="U276" s="259">
        <f>VLOOKUP(B276,[2]COORD!$B$3:$I$734,8,FALSE)</f>
        <v>24.6</v>
      </c>
      <c r="V276" s="92">
        <f t="shared" si="100"/>
        <v>5.5</v>
      </c>
      <c r="W276" s="292">
        <f>VLOOKUP(B276,[2]SOUP!$B$3:$F$734,5,FALSE)</f>
        <v>-18</v>
      </c>
      <c r="X276" s="92">
        <f t="shared" si="101"/>
        <v>0</v>
      </c>
      <c r="Y276" s="292">
        <f>VLOOKUP(B276,[2]EQU!$B$3:$F$734,5,FALSE)</f>
        <v>0</v>
      </c>
      <c r="Z276" s="92">
        <f t="shared" si="102"/>
        <v>5</v>
      </c>
      <c r="AA276" s="82">
        <f t="shared" si="89"/>
        <v>10.5</v>
      </c>
      <c r="AB276" s="260">
        <f>VLOOKUP(B276,[2]Natation!$A$2:$E$610,5,FALSE)</f>
        <v>39.08</v>
      </c>
      <c r="AC276" s="92">
        <f t="shared" si="103"/>
        <v>11</v>
      </c>
      <c r="AD276" s="83">
        <f t="shared" si="87"/>
        <v>11</v>
      </c>
      <c r="AE276" s="294">
        <f t="shared" si="90"/>
        <v>11.9</v>
      </c>
      <c r="AF276" s="84">
        <v>11.9</v>
      </c>
      <c r="AG276" s="87">
        <f t="shared" si="104"/>
        <v>206</v>
      </c>
      <c r="AH276" s="75">
        <f>IFERROR(VLOOKUP(B276,'Notes écrit'!$A$3:$C$734,3,FALSE),"ABI")</f>
        <v>7.556</v>
      </c>
      <c r="AI276" s="84">
        <v>7.556</v>
      </c>
      <c r="AJ276" s="88">
        <f t="shared" si="105"/>
        <v>384</v>
      </c>
      <c r="AK276" s="136">
        <f t="shared" si="86"/>
        <v>9.7279999999999998</v>
      </c>
    </row>
    <row r="277" spans="1:37" s="96" customFormat="1" ht="16.5" customHeight="1" thickBot="1" x14ac:dyDescent="0.3">
      <c r="A277" s="110" t="s">
        <v>53</v>
      </c>
      <c r="B277" s="267">
        <v>22103794</v>
      </c>
      <c r="C277" s="266" t="s">
        <v>1079</v>
      </c>
      <c r="D277" s="266" t="s">
        <v>1080</v>
      </c>
      <c r="E277" s="292">
        <f>VLOOKUP(B277,[2]END!$B$3:$G$734,6,FALSE)</f>
        <v>11</v>
      </c>
      <c r="F277" s="91">
        <f t="shared" si="91"/>
        <v>15</v>
      </c>
      <c r="G277" s="92">
        <f t="shared" si="92"/>
        <v>11</v>
      </c>
      <c r="H277" s="82">
        <f t="shared" si="93"/>
        <v>11</v>
      </c>
      <c r="I277" s="292">
        <f>VLOOKUP(B277,[2]VIT!$B$3:$F$734,5,FALSE)</f>
        <v>3.78</v>
      </c>
      <c r="J277" s="92">
        <f t="shared" si="94"/>
        <v>12</v>
      </c>
      <c r="K277" s="292">
        <f>VLOOKUP(B277,[2]VIT!$B$3:$G$734,6,FALSE)</f>
        <v>8.4499999999999993</v>
      </c>
      <c r="L277" s="92">
        <f t="shared" si="95"/>
        <v>6</v>
      </c>
      <c r="M277" s="82">
        <f t="shared" si="88"/>
        <v>9</v>
      </c>
      <c r="N277" s="258">
        <f>VLOOKUP(B277,[2]DVC!$B$3:$G$734,6,FALSE)</f>
        <v>26.5</v>
      </c>
      <c r="O277" s="297">
        <f>VLOOKUP(B277,'[2]Taille-Poids'!$B$3:$G$734,6,FALSE)</f>
        <v>55</v>
      </c>
      <c r="P277" s="93">
        <f t="shared" si="96"/>
        <v>0.48181818181818181</v>
      </c>
      <c r="Q277" s="92">
        <f t="shared" si="97"/>
        <v>4.5</v>
      </c>
      <c r="R277" s="258">
        <f>VLOOKUP(B277,[2]DV!$B$3:$H$735,7,FALSE)</f>
        <v>31</v>
      </c>
      <c r="S277" s="92">
        <f t="shared" si="98"/>
        <v>5</v>
      </c>
      <c r="T277" s="82">
        <f t="shared" si="99"/>
        <v>9.5</v>
      </c>
      <c r="U277" s="259">
        <f>VLOOKUP(B277,[2]COORD!$B$3:$I$734,8,FALSE)</f>
        <v>26.3</v>
      </c>
      <c r="V277" s="92">
        <f t="shared" si="100"/>
        <v>5.75</v>
      </c>
      <c r="W277" s="292">
        <f>VLOOKUP(B277,[2]SOUP!$B$3:$F$734,5,FALSE)</f>
        <v>0</v>
      </c>
      <c r="X277" s="92">
        <f t="shared" si="101"/>
        <v>2.5</v>
      </c>
      <c r="Y277" s="292">
        <f>VLOOKUP(B277,[2]EQU!$B$3:$F$734,5,FALSE)</f>
        <v>5</v>
      </c>
      <c r="Z277" s="92">
        <f t="shared" si="102"/>
        <v>2.5</v>
      </c>
      <c r="AA277" s="82">
        <f t="shared" si="89"/>
        <v>10.75</v>
      </c>
      <c r="AB277" s="260">
        <f>VLOOKUP(B277,[2]Natation!$A$2:$E$610,5,FALSE)</f>
        <v>49.82</v>
      </c>
      <c r="AC277" s="92">
        <f t="shared" si="103"/>
        <v>9</v>
      </c>
      <c r="AD277" s="83">
        <f t="shared" si="87"/>
        <v>9</v>
      </c>
      <c r="AE277" s="294">
        <f t="shared" si="90"/>
        <v>9.85</v>
      </c>
      <c r="AF277" s="84">
        <v>9.85</v>
      </c>
      <c r="AG277" s="87">
        <f t="shared" si="104"/>
        <v>445</v>
      </c>
      <c r="AH277" s="75">
        <f>IFERROR(VLOOKUP(B277,'Notes écrit'!$A$3:$C$734,3,FALSE),"ABI")</f>
        <v>10.667</v>
      </c>
      <c r="AI277" s="84">
        <v>10.667</v>
      </c>
      <c r="AJ277" s="88">
        <f t="shared" si="105"/>
        <v>85</v>
      </c>
      <c r="AK277" s="136">
        <f t="shared" si="86"/>
        <v>10.2585</v>
      </c>
    </row>
    <row r="278" spans="1:37" s="96" customFormat="1" ht="16.5" customHeight="1" thickBot="1" x14ac:dyDescent="0.3">
      <c r="A278" s="110" t="s">
        <v>216</v>
      </c>
      <c r="B278" s="267">
        <v>22103812</v>
      </c>
      <c r="C278" s="266" t="s">
        <v>643</v>
      </c>
      <c r="D278" s="266" t="s">
        <v>645</v>
      </c>
      <c r="E278" s="292">
        <f>VLOOKUP(B278,[2]END!$B$3:$G$734,6,FALSE)</f>
        <v>19</v>
      </c>
      <c r="F278" s="91">
        <f t="shared" si="91"/>
        <v>19</v>
      </c>
      <c r="G278" s="92">
        <f t="shared" si="92"/>
        <v>16</v>
      </c>
      <c r="H278" s="82">
        <f t="shared" si="93"/>
        <v>16</v>
      </c>
      <c r="I278" s="292">
        <f>VLOOKUP(B278,[2]VIT!$B$3:$F$734,5,FALSE)</f>
        <v>3.2</v>
      </c>
      <c r="J278" s="92">
        <f t="shared" si="94"/>
        <v>17</v>
      </c>
      <c r="K278" s="292">
        <f>VLOOKUP(B278,[2]VIT!$B$3:$G$734,6,FALSE)</f>
        <v>6.78</v>
      </c>
      <c r="L278" s="92">
        <f t="shared" si="95"/>
        <v>11</v>
      </c>
      <c r="M278" s="82">
        <f t="shared" si="88"/>
        <v>14</v>
      </c>
      <c r="N278" s="258">
        <f>VLOOKUP(B278,[2]DVC!$B$3:$G$734,6,FALSE)</f>
        <v>79</v>
      </c>
      <c r="O278" s="297">
        <f>VLOOKUP(B278,'[2]Taille-Poids'!$B$3:$G$734,6,FALSE)</f>
        <v>90</v>
      </c>
      <c r="P278" s="93">
        <f t="shared" si="96"/>
        <v>0.87777777777777777</v>
      </c>
      <c r="Q278" s="92">
        <f t="shared" si="97"/>
        <v>4.5</v>
      </c>
      <c r="R278" s="258">
        <f>VLOOKUP(B278,[2]DV!$B$3:$H$735,7,FALSE)</f>
        <v>40</v>
      </c>
      <c r="S278" s="92">
        <f t="shared" si="98"/>
        <v>3</v>
      </c>
      <c r="T278" s="82">
        <f t="shared" si="99"/>
        <v>7.5</v>
      </c>
      <c r="U278" s="259">
        <f>VLOOKUP(B278,[2]COORD!$B$3:$I$734,8,FALSE)</f>
        <v>24.2</v>
      </c>
      <c r="V278" s="92">
        <f t="shared" si="100"/>
        <v>5.75</v>
      </c>
      <c r="W278" s="292">
        <f>VLOOKUP(B278,[2]SOUP!$B$3:$F$734,5,FALSE)</f>
        <v>-19</v>
      </c>
      <c r="X278" s="92">
        <f t="shared" si="101"/>
        <v>0</v>
      </c>
      <c r="Y278" s="292">
        <f>VLOOKUP(B278,[2]EQU!$B$3:$F$734,5,FALSE)</f>
        <v>4</v>
      </c>
      <c r="Z278" s="92">
        <f t="shared" si="102"/>
        <v>3</v>
      </c>
      <c r="AA278" s="82">
        <f t="shared" si="89"/>
        <v>8.75</v>
      </c>
      <c r="AB278" s="260">
        <f>VLOOKUP(B278,[2]Natation!$A$2:$E$610,5,FALSE)</f>
        <v>36.65</v>
      </c>
      <c r="AC278" s="92">
        <f t="shared" si="103"/>
        <v>12</v>
      </c>
      <c r="AD278" s="83">
        <f t="shared" si="87"/>
        <v>12</v>
      </c>
      <c r="AE278" s="294">
        <f t="shared" si="90"/>
        <v>11.65</v>
      </c>
      <c r="AF278" s="84">
        <v>11.65</v>
      </c>
      <c r="AG278" s="87">
        <f t="shared" si="104"/>
        <v>239</v>
      </c>
      <c r="AH278" s="75">
        <f>IFERROR(VLOOKUP(B278,'Notes écrit'!$A$3:$C$734,3,FALSE),"ABI")</f>
        <v>7.1109999999999998</v>
      </c>
      <c r="AI278" s="84">
        <v>7.1109999999999998</v>
      </c>
      <c r="AJ278" s="88">
        <f t="shared" si="105"/>
        <v>430</v>
      </c>
      <c r="AK278" s="136">
        <f t="shared" si="86"/>
        <v>9.3804999999999996</v>
      </c>
    </row>
    <row r="279" spans="1:37" s="96" customFormat="1" ht="16.5" customHeight="1" thickBot="1" x14ac:dyDescent="0.3">
      <c r="A279" s="110" t="s">
        <v>216</v>
      </c>
      <c r="B279" s="267">
        <v>22103880</v>
      </c>
      <c r="C279" s="266" t="s">
        <v>1103</v>
      </c>
      <c r="D279" s="266" t="s">
        <v>70</v>
      </c>
      <c r="E279" s="292">
        <f>VLOOKUP(B279,[2]END!$B$3:$G$734,6,FALSE)</f>
        <v>17</v>
      </c>
      <c r="F279" s="91">
        <f t="shared" si="91"/>
        <v>18</v>
      </c>
      <c r="G279" s="92">
        <f t="shared" si="92"/>
        <v>14</v>
      </c>
      <c r="H279" s="82">
        <f t="shared" si="93"/>
        <v>14</v>
      </c>
      <c r="I279" s="292">
        <f>VLOOKUP(B279,[2]VIT!$B$3:$F$734,5,FALSE)</f>
        <v>3.16</v>
      </c>
      <c r="J279" s="92">
        <f t="shared" si="94"/>
        <v>18</v>
      </c>
      <c r="K279" s="292">
        <f>VLOOKUP(B279,[2]VIT!$B$3:$G$734,6,FALSE)</f>
        <v>6.76</v>
      </c>
      <c r="L279" s="92">
        <f t="shared" si="95"/>
        <v>11</v>
      </c>
      <c r="M279" s="82">
        <f t="shared" si="88"/>
        <v>14.5</v>
      </c>
      <c r="N279" s="258">
        <f>VLOOKUP(B279,[2]DVC!$B$3:$G$734,6,FALSE)</f>
        <v>43.5</v>
      </c>
      <c r="O279" s="297">
        <f>VLOOKUP(B279,'[2]Taille-Poids'!$B$3:$G$734,6,FALSE)</f>
        <v>51</v>
      </c>
      <c r="P279" s="93">
        <f t="shared" si="96"/>
        <v>0.8529411764705882</v>
      </c>
      <c r="Q279" s="92">
        <f t="shared" si="97"/>
        <v>4.5</v>
      </c>
      <c r="R279" s="258">
        <f>VLOOKUP(B279,[2]DV!$B$3:$H$735,7,FALSE)</f>
        <v>45.6</v>
      </c>
      <c r="S279" s="92">
        <f t="shared" si="98"/>
        <v>4.5</v>
      </c>
      <c r="T279" s="82">
        <f t="shared" si="99"/>
        <v>9</v>
      </c>
      <c r="U279" s="259">
        <f>VLOOKUP(B279,[2]COORD!$B$3:$I$734,8,FALSE)</f>
        <v>24.8</v>
      </c>
      <c r="V279" s="92">
        <f t="shared" si="100"/>
        <v>5.5</v>
      </c>
      <c r="W279" s="292">
        <f>VLOOKUP(B279,[2]SOUP!$B$3:$F$734,5,FALSE)</f>
        <v>-8</v>
      </c>
      <c r="X279" s="92">
        <f t="shared" si="101"/>
        <v>1</v>
      </c>
      <c r="Y279" s="292">
        <f>VLOOKUP(B279,[2]EQU!$B$3:$F$734,5,FALSE)</f>
        <v>4</v>
      </c>
      <c r="Z279" s="92">
        <f t="shared" si="102"/>
        <v>3</v>
      </c>
      <c r="AA279" s="82">
        <f t="shared" si="89"/>
        <v>9.5</v>
      </c>
      <c r="AB279" s="260">
        <f>VLOOKUP(B279,[2]Natation!$A$2:$E$610,5,FALSE)</f>
        <v>38.33</v>
      </c>
      <c r="AC279" s="92">
        <f t="shared" si="103"/>
        <v>11</v>
      </c>
      <c r="AD279" s="83">
        <f t="shared" si="87"/>
        <v>11</v>
      </c>
      <c r="AE279" s="294">
        <f t="shared" si="90"/>
        <v>11.6</v>
      </c>
      <c r="AF279" s="84">
        <v>11.6</v>
      </c>
      <c r="AG279" s="87">
        <f t="shared" si="104"/>
        <v>246</v>
      </c>
      <c r="AH279" s="75">
        <f>IFERROR(VLOOKUP(B279,'Notes écrit'!$A$3:$C$734,3,FALSE),"ABI")</f>
        <v>10.222</v>
      </c>
      <c r="AI279" s="84">
        <v>10.222</v>
      </c>
      <c r="AJ279" s="88">
        <f t="shared" si="105"/>
        <v>123</v>
      </c>
      <c r="AK279" s="136">
        <f t="shared" si="86"/>
        <v>10.911</v>
      </c>
    </row>
    <row r="280" spans="1:37" s="96" customFormat="1" ht="16.5" customHeight="1" thickBot="1" x14ac:dyDescent="0.3">
      <c r="A280" s="110" t="s">
        <v>216</v>
      </c>
      <c r="B280" s="267">
        <v>22103920</v>
      </c>
      <c r="C280" s="266" t="s">
        <v>545</v>
      </c>
      <c r="D280" s="266" t="s">
        <v>206</v>
      </c>
      <c r="E280" s="292">
        <f>VLOOKUP(B280,[2]END!$B$3:$G$734,6,FALSE)</f>
        <v>19</v>
      </c>
      <c r="F280" s="91">
        <f t="shared" si="91"/>
        <v>19</v>
      </c>
      <c r="G280" s="92">
        <f t="shared" si="92"/>
        <v>16</v>
      </c>
      <c r="H280" s="82">
        <f t="shared" si="93"/>
        <v>16</v>
      </c>
      <c r="I280" s="292">
        <f>VLOOKUP(B280,[2]VIT!$B$3:$F$734,5,FALSE)</f>
        <v>3.29</v>
      </c>
      <c r="J280" s="92">
        <f t="shared" si="94"/>
        <v>15</v>
      </c>
      <c r="K280" s="292">
        <f>VLOOKUP(B280,[2]VIT!$B$3:$G$734,6,FALSE)</f>
        <v>7.06</v>
      </c>
      <c r="L280" s="92">
        <f t="shared" si="95"/>
        <v>9</v>
      </c>
      <c r="M280" s="82">
        <f t="shared" si="88"/>
        <v>12</v>
      </c>
      <c r="N280" s="258">
        <f>VLOOKUP(B280,[2]DVC!$B$3:$G$734,6,FALSE)</f>
        <v>99</v>
      </c>
      <c r="O280" s="297">
        <f>VLOOKUP(B280,'[2]Taille-Poids'!$B$3:$G$734,6,FALSE)</f>
        <v>81</v>
      </c>
      <c r="P280" s="93">
        <f t="shared" si="96"/>
        <v>1.2222222222222223</v>
      </c>
      <c r="Q280" s="92">
        <f t="shared" si="97"/>
        <v>6.5</v>
      </c>
      <c r="R280" s="258">
        <f>VLOOKUP(B280,[2]DV!$B$3:$H$735,7,FALSE)</f>
        <v>39.4</v>
      </c>
      <c r="S280" s="92">
        <f t="shared" si="98"/>
        <v>3</v>
      </c>
      <c r="T280" s="82">
        <f t="shared" si="99"/>
        <v>9.5</v>
      </c>
      <c r="U280" s="259">
        <f>VLOOKUP(B280,[2]COORD!$B$3:$I$734,8,FALSE)</f>
        <v>25.22</v>
      </c>
      <c r="V280" s="92">
        <f t="shared" si="100"/>
        <v>5.25</v>
      </c>
      <c r="W280" s="292">
        <f>VLOOKUP(B280,[2]SOUP!$B$3:$F$734,5,FALSE)</f>
        <v>-24</v>
      </c>
      <c r="X280" s="92">
        <f t="shared" si="101"/>
        <v>0</v>
      </c>
      <c r="Y280" s="292">
        <f>VLOOKUP(B280,[2]EQU!$B$3:$F$734,5,FALSE)</f>
        <v>9</v>
      </c>
      <c r="Z280" s="92">
        <f t="shared" si="102"/>
        <v>0.5</v>
      </c>
      <c r="AA280" s="82">
        <f t="shared" si="89"/>
        <v>5.75</v>
      </c>
      <c r="AB280" s="260" t="s">
        <v>215</v>
      </c>
      <c r="AC280" s="92" t="str">
        <f t="shared" si="103"/>
        <v>DSP</v>
      </c>
      <c r="AD280" s="83" t="str">
        <f t="shared" si="87"/>
        <v>DSP</v>
      </c>
      <c r="AE280" s="294">
        <f t="shared" si="90"/>
        <v>10.8125</v>
      </c>
      <c r="AF280" s="84">
        <v>10.8125</v>
      </c>
      <c r="AG280" s="87">
        <f t="shared" si="104"/>
        <v>340</v>
      </c>
      <c r="AH280" s="75">
        <f>IFERROR(VLOOKUP(B280,'Notes écrit'!$A$3:$C$734,3,FALSE),"ABI")</f>
        <v>8</v>
      </c>
      <c r="AI280" s="84">
        <v>8</v>
      </c>
      <c r="AJ280" s="88">
        <f t="shared" si="105"/>
        <v>331</v>
      </c>
      <c r="AK280" s="136">
        <f t="shared" si="86"/>
        <v>9.40625</v>
      </c>
    </row>
    <row r="281" spans="1:37" s="96" customFormat="1" ht="16.5" customHeight="1" thickBot="1" x14ac:dyDescent="0.3">
      <c r="A281" s="110" t="s">
        <v>53</v>
      </c>
      <c r="B281" s="267">
        <v>22103955</v>
      </c>
      <c r="C281" s="266" t="s">
        <v>1125</v>
      </c>
      <c r="D281" s="266" t="s">
        <v>973</v>
      </c>
      <c r="E281" s="292" t="str">
        <f>VLOOKUP(B281,[2]END!$B$3:$G$734,6,FALSE)</f>
        <v>ABI</v>
      </c>
      <c r="F281" s="91" t="str">
        <f t="shared" si="91"/>
        <v>ABI</v>
      </c>
      <c r="G281" s="92">
        <f t="shared" si="92"/>
        <v>0</v>
      </c>
      <c r="H281" s="82">
        <f t="shared" si="93"/>
        <v>0</v>
      </c>
      <c r="I281" s="292" t="str">
        <f>VLOOKUP(B281,[2]VIT!$B$3:$F$734,5,FALSE)</f>
        <v>ABI</v>
      </c>
      <c r="J281" s="92">
        <f t="shared" si="94"/>
        <v>0</v>
      </c>
      <c r="K281" s="292" t="str">
        <f>VLOOKUP(B281,[2]VIT!$B$3:$G$734,6,FALSE)</f>
        <v>ABI</v>
      </c>
      <c r="L281" s="92">
        <f t="shared" si="95"/>
        <v>0</v>
      </c>
      <c r="M281" s="82">
        <f t="shared" si="88"/>
        <v>0</v>
      </c>
      <c r="N281" s="258" t="str">
        <f>VLOOKUP(B281,[2]DVC!$B$3:$G$734,6,FALSE)</f>
        <v>ABI</v>
      </c>
      <c r="O281" s="297" t="str">
        <f>VLOOKUP(B281,'[2]Taille-Poids'!$B$3:$G$734,6,FALSE)</f>
        <v>ABI</v>
      </c>
      <c r="P281" s="93" t="str">
        <f t="shared" si="96"/>
        <v>POIDS</v>
      </c>
      <c r="Q281" s="92">
        <f t="shared" si="97"/>
        <v>0</v>
      </c>
      <c r="R281" s="258" t="str">
        <f>VLOOKUP(B281,[2]DV!$B$3:$H$735,7,FALSE)</f>
        <v>ABI</v>
      </c>
      <c r="S281" s="92">
        <f t="shared" si="98"/>
        <v>0</v>
      </c>
      <c r="T281" s="82">
        <f t="shared" si="99"/>
        <v>0</v>
      </c>
      <c r="U281" s="259" t="str">
        <f>VLOOKUP(B281,[2]COORD!$B$3:$I$734,8,FALSE)</f>
        <v>ABI</v>
      </c>
      <c r="V281" s="92">
        <f t="shared" si="100"/>
        <v>0</v>
      </c>
      <c r="W281" s="292" t="str">
        <f>VLOOKUP(B281,[2]SOUP!$B$3:$F$734,5,FALSE)</f>
        <v>ABI</v>
      </c>
      <c r="X281" s="92">
        <f t="shared" si="101"/>
        <v>0</v>
      </c>
      <c r="Y281" s="292" t="str">
        <f>VLOOKUP(B281,[2]EQU!$B$3:$F$734,5,FALSE)</f>
        <v>ABI</v>
      </c>
      <c r="Z281" s="92">
        <f t="shared" si="102"/>
        <v>0</v>
      </c>
      <c r="AA281" s="82">
        <f t="shared" si="89"/>
        <v>0</v>
      </c>
      <c r="AB281" s="260" t="str">
        <f>VLOOKUP(B281,[2]Natation!$A$2:$E$610,5,FALSE)</f>
        <v>ABI</v>
      </c>
      <c r="AC281" s="92">
        <f t="shared" si="103"/>
        <v>0</v>
      </c>
      <c r="AD281" s="83">
        <f t="shared" si="87"/>
        <v>0</v>
      </c>
      <c r="AE281" s="294">
        <f t="shared" si="90"/>
        <v>0</v>
      </c>
      <c r="AF281" s="84">
        <v>0</v>
      </c>
      <c r="AG281" s="87">
        <f t="shared" si="104"/>
        <v>621</v>
      </c>
      <c r="AH281" s="75" t="str">
        <f>IFERROR(VLOOKUP(B281,'Notes écrit'!$A$3:$C$734,3,FALSE),"ABI")</f>
        <v>ABI</v>
      </c>
      <c r="AI281" s="84" t="s">
        <v>157</v>
      </c>
      <c r="AJ281" s="88">
        <f t="shared" si="105"/>
        <v>599</v>
      </c>
      <c r="AK281" s="136" t="str">
        <f t="shared" si="86"/>
        <v>DEF</v>
      </c>
    </row>
    <row r="282" spans="1:37" s="96" customFormat="1" ht="16.5" customHeight="1" thickBot="1" x14ac:dyDescent="0.3">
      <c r="A282" s="110" t="s">
        <v>216</v>
      </c>
      <c r="B282" s="267">
        <v>22104014</v>
      </c>
      <c r="C282" s="266" t="s">
        <v>615</v>
      </c>
      <c r="D282" s="266" t="s">
        <v>260</v>
      </c>
      <c r="E282" s="292">
        <f>VLOOKUP(B282,[2]END!$B$3:$G$734,6,FALSE)</f>
        <v>20</v>
      </c>
      <c r="F282" s="91">
        <f t="shared" si="91"/>
        <v>19.5</v>
      </c>
      <c r="G282" s="92">
        <f t="shared" si="92"/>
        <v>17</v>
      </c>
      <c r="H282" s="82">
        <f t="shared" si="93"/>
        <v>17</v>
      </c>
      <c r="I282" s="292">
        <f>VLOOKUP(B282,[2]VIT!$B$3:$F$734,5,FALSE)</f>
        <v>3.42</v>
      </c>
      <c r="J282" s="92">
        <f t="shared" si="94"/>
        <v>13</v>
      </c>
      <c r="K282" s="292">
        <f>VLOOKUP(B282,[2]VIT!$B$3:$G$734,6,FALSE)</f>
        <v>6.9</v>
      </c>
      <c r="L282" s="92">
        <f t="shared" si="95"/>
        <v>10</v>
      </c>
      <c r="M282" s="82">
        <f t="shared" si="88"/>
        <v>11.5</v>
      </c>
      <c r="N282" s="258">
        <f>VLOOKUP(B282,[2]DVC!$B$3:$G$734,6,FALSE)</f>
        <v>87</v>
      </c>
      <c r="O282" s="297">
        <f>VLOOKUP(B282,'[2]Taille-Poids'!$B$3:$G$734,6,FALSE)</f>
        <v>74</v>
      </c>
      <c r="P282" s="93">
        <f t="shared" si="96"/>
        <v>1.1756756756756757</v>
      </c>
      <c r="Q282" s="92">
        <f t="shared" si="97"/>
        <v>6</v>
      </c>
      <c r="R282" s="258">
        <f>VLOOKUP(B282,[2]DV!$B$3:$H$735,7,FALSE)</f>
        <v>52.8</v>
      </c>
      <c r="S282" s="92">
        <f t="shared" si="98"/>
        <v>6</v>
      </c>
      <c r="T282" s="82">
        <f t="shared" si="99"/>
        <v>12</v>
      </c>
      <c r="U282" s="259">
        <f>VLOOKUP(B282,[2]COORD!$B$3:$I$734,8,FALSE)</f>
        <v>24.1</v>
      </c>
      <c r="V282" s="92">
        <f t="shared" si="100"/>
        <v>5.75</v>
      </c>
      <c r="W282" s="292">
        <f>VLOOKUP(B282,[2]SOUP!$B$3:$F$734,5,FALSE)</f>
        <v>1</v>
      </c>
      <c r="X282" s="92">
        <f t="shared" si="101"/>
        <v>2.75</v>
      </c>
      <c r="Y282" s="292">
        <f>VLOOKUP(B282,[2]EQU!$B$3:$F$734,5,FALSE)</f>
        <v>2</v>
      </c>
      <c r="Z282" s="92">
        <f t="shared" si="102"/>
        <v>4</v>
      </c>
      <c r="AA282" s="82">
        <f t="shared" si="89"/>
        <v>12.5</v>
      </c>
      <c r="AB282" s="260">
        <f>VLOOKUP(B282,[2]Natation!$A$2:$E$610,5,FALSE)</f>
        <v>31.77</v>
      </c>
      <c r="AC282" s="92">
        <f t="shared" si="103"/>
        <v>15</v>
      </c>
      <c r="AD282" s="83">
        <f t="shared" si="87"/>
        <v>15</v>
      </c>
      <c r="AE282" s="294">
        <f t="shared" si="90"/>
        <v>13.6</v>
      </c>
      <c r="AF282" s="84">
        <v>13.6</v>
      </c>
      <c r="AG282" s="87">
        <f t="shared" si="104"/>
        <v>46</v>
      </c>
      <c r="AH282" s="75">
        <f>IFERROR(VLOOKUP(B282,'Notes écrit'!$A$3:$C$734,3,FALSE),"ABI")</f>
        <v>8.4440000000000008</v>
      </c>
      <c r="AI282" s="84">
        <v>8.4440000000000008</v>
      </c>
      <c r="AJ282" s="88">
        <f t="shared" si="105"/>
        <v>274</v>
      </c>
      <c r="AK282" s="136">
        <f t="shared" ref="AK282:AK345" si="106">IF(AH282="ABI","DEF",IF(AE282="DSP",AH282,AVERAGE(AE282,AH282)))</f>
        <v>11.022</v>
      </c>
    </row>
    <row r="283" spans="1:37" s="96" customFormat="1" ht="16.5" customHeight="1" thickBot="1" x14ac:dyDescent="0.3">
      <c r="A283" s="110" t="s">
        <v>216</v>
      </c>
      <c r="B283" s="267">
        <v>22104090</v>
      </c>
      <c r="C283" s="266" t="s">
        <v>1173</v>
      </c>
      <c r="D283" s="266" t="s">
        <v>1174</v>
      </c>
      <c r="E283" s="292">
        <f>VLOOKUP(B283,[2]END!$B$3:$G$734,6,FALSE)</f>
        <v>16</v>
      </c>
      <c r="F283" s="91">
        <f t="shared" si="91"/>
        <v>17.5</v>
      </c>
      <c r="G283" s="92">
        <f t="shared" si="92"/>
        <v>13</v>
      </c>
      <c r="H283" s="82">
        <f t="shared" si="93"/>
        <v>13</v>
      </c>
      <c r="I283" s="292">
        <f>VLOOKUP(B283,[2]VIT!$B$3:$F$734,5,FALSE)</f>
        <v>3.35</v>
      </c>
      <c r="J283" s="92">
        <f t="shared" si="94"/>
        <v>14</v>
      </c>
      <c r="K283" s="292">
        <f>VLOOKUP(B283,[2]VIT!$B$3:$G$734,6,FALSE)</f>
        <v>7.17</v>
      </c>
      <c r="L283" s="92">
        <f t="shared" si="95"/>
        <v>9</v>
      </c>
      <c r="M283" s="82">
        <f t="shared" si="88"/>
        <v>11.5</v>
      </c>
      <c r="N283" s="258">
        <f>VLOOKUP(B283,[2]DVC!$B$3:$G$734,6,FALSE)</f>
        <v>44</v>
      </c>
      <c r="O283" s="297">
        <f>VLOOKUP(B283,'[2]Taille-Poids'!$B$3:$G$734,6,FALSE)</f>
        <v>53</v>
      </c>
      <c r="P283" s="93">
        <f t="shared" si="96"/>
        <v>0.83018867924528306</v>
      </c>
      <c r="Q283" s="92">
        <f t="shared" si="97"/>
        <v>4.5</v>
      </c>
      <c r="R283" s="258">
        <f>VLOOKUP(B283,[2]DV!$B$3:$H$735,7,FALSE)</f>
        <v>39</v>
      </c>
      <c r="S283" s="92">
        <f t="shared" si="98"/>
        <v>3</v>
      </c>
      <c r="T283" s="82">
        <f t="shared" si="99"/>
        <v>7.5</v>
      </c>
      <c r="U283" s="259">
        <f>VLOOKUP(B283,[2]COORD!$B$3:$I$734,8,FALSE)</f>
        <v>25.56</v>
      </c>
      <c r="V283" s="92">
        <f t="shared" si="100"/>
        <v>5</v>
      </c>
      <c r="W283" s="292">
        <f>VLOOKUP(B283,[2]SOUP!$B$3:$F$734,5,FALSE)</f>
        <v>0</v>
      </c>
      <c r="X283" s="92">
        <f t="shared" si="101"/>
        <v>2.5</v>
      </c>
      <c r="Y283" s="292">
        <f>VLOOKUP(B283,[2]EQU!$B$3:$F$734,5,FALSE)</f>
        <v>9</v>
      </c>
      <c r="Z283" s="92">
        <f t="shared" si="102"/>
        <v>0.5</v>
      </c>
      <c r="AA283" s="82">
        <f t="shared" si="89"/>
        <v>8</v>
      </c>
      <c r="AB283" s="260">
        <f>VLOOKUP(B283,[2]Natation!$A$2:$E$610,5,FALSE)</f>
        <v>89.92</v>
      </c>
      <c r="AC283" s="92">
        <f t="shared" si="103"/>
        <v>1</v>
      </c>
      <c r="AD283" s="83">
        <f t="shared" si="87"/>
        <v>1</v>
      </c>
      <c r="AE283" s="294">
        <f t="shared" si="90"/>
        <v>8.1999999999999993</v>
      </c>
      <c r="AF283" s="84">
        <v>8.1999999999999993</v>
      </c>
      <c r="AG283" s="87">
        <f t="shared" si="104"/>
        <v>552</v>
      </c>
      <c r="AH283" s="75">
        <f>IFERROR(VLOOKUP(B283,'Notes écrit'!$A$3:$C$734,3,FALSE),"ABI")</f>
        <v>6.6669999999999998</v>
      </c>
      <c r="AI283" s="84">
        <v>6.6669999999999998</v>
      </c>
      <c r="AJ283" s="88">
        <f t="shared" si="105"/>
        <v>483</v>
      </c>
      <c r="AK283" s="136">
        <f t="shared" si="106"/>
        <v>7.4334999999999996</v>
      </c>
    </row>
    <row r="284" spans="1:37" s="96" customFormat="1" ht="16.5" customHeight="1" thickBot="1" x14ac:dyDescent="0.3">
      <c r="A284" s="110" t="s">
        <v>216</v>
      </c>
      <c r="B284" s="267">
        <v>22104125</v>
      </c>
      <c r="C284" s="266" t="s">
        <v>844</v>
      </c>
      <c r="D284" s="266" t="s">
        <v>29</v>
      </c>
      <c r="E284" s="292">
        <f>VLOOKUP(B284,[2]END!$B$3:$G$734,6,FALSE)</f>
        <v>18</v>
      </c>
      <c r="F284" s="91">
        <f t="shared" si="91"/>
        <v>18.5</v>
      </c>
      <c r="G284" s="92">
        <f t="shared" si="92"/>
        <v>15</v>
      </c>
      <c r="H284" s="82">
        <f t="shared" si="93"/>
        <v>15</v>
      </c>
      <c r="I284" s="292">
        <f>VLOOKUP(B284,[2]VIT!$B$3:$F$734,5,FALSE)</f>
        <v>3.1</v>
      </c>
      <c r="J284" s="92">
        <f t="shared" si="94"/>
        <v>19</v>
      </c>
      <c r="K284" s="292">
        <f>VLOOKUP(B284,[2]VIT!$B$3:$G$734,6,FALSE)</f>
        <v>6.52</v>
      </c>
      <c r="L284" s="92">
        <f t="shared" si="95"/>
        <v>13</v>
      </c>
      <c r="M284" s="82">
        <f t="shared" si="88"/>
        <v>16</v>
      </c>
      <c r="N284" s="258">
        <f>VLOOKUP(B284,[2]DVC!$B$3:$G$734,6,FALSE)</f>
        <v>44</v>
      </c>
      <c r="O284" s="297">
        <f>VLOOKUP(B284,'[2]Taille-Poids'!$B$3:$G$734,6,FALSE)</f>
        <v>63</v>
      </c>
      <c r="P284" s="93">
        <f t="shared" si="96"/>
        <v>0.69841269841269837</v>
      </c>
      <c r="Q284" s="92">
        <f t="shared" si="97"/>
        <v>3.5</v>
      </c>
      <c r="R284" s="258">
        <f>VLOOKUP(B284,[2]DV!$B$3:$H$735,7,FALSE)</f>
        <v>45.8</v>
      </c>
      <c r="S284" s="92">
        <f t="shared" si="98"/>
        <v>4.5</v>
      </c>
      <c r="T284" s="82">
        <f t="shared" si="99"/>
        <v>8</v>
      </c>
      <c r="U284" s="259">
        <f>VLOOKUP(B284,[2]COORD!$B$3:$I$734,8,FALSE)</f>
        <v>23</v>
      </c>
      <c r="V284" s="92">
        <f t="shared" si="100"/>
        <v>6.25</v>
      </c>
      <c r="W284" s="292">
        <f>VLOOKUP(B284,[2]SOUP!$B$3:$F$734,5,FALSE)</f>
        <v>-5</v>
      </c>
      <c r="X284" s="92">
        <f t="shared" si="101"/>
        <v>1.5</v>
      </c>
      <c r="Y284" s="292">
        <f>VLOOKUP(B284,[2]EQU!$B$3:$F$734,5,FALSE)</f>
        <v>2</v>
      </c>
      <c r="Z284" s="92">
        <f t="shared" si="102"/>
        <v>4</v>
      </c>
      <c r="AA284" s="82">
        <f t="shared" si="89"/>
        <v>11.75</v>
      </c>
      <c r="AB284" s="260">
        <f>VLOOKUP(B284,[2]Natation!$A$2:$E$610,5,FALSE)</f>
        <v>45.75</v>
      </c>
      <c r="AC284" s="92">
        <f t="shared" si="103"/>
        <v>7</v>
      </c>
      <c r="AD284" s="83">
        <f t="shared" si="87"/>
        <v>7</v>
      </c>
      <c r="AE284" s="294">
        <f t="shared" si="90"/>
        <v>11.55</v>
      </c>
      <c r="AF284" s="84">
        <v>11.55</v>
      </c>
      <c r="AG284" s="87">
        <f t="shared" si="104"/>
        <v>251</v>
      </c>
      <c r="AH284" s="75">
        <f>IFERROR(VLOOKUP(B284,'Notes écrit'!$A$3:$C$734,3,FALSE),"ABI")</f>
        <v>11.111000000000001</v>
      </c>
      <c r="AI284" s="84">
        <v>11.111000000000001</v>
      </c>
      <c r="AJ284" s="88">
        <f t="shared" si="105"/>
        <v>62</v>
      </c>
      <c r="AK284" s="136">
        <f t="shared" si="106"/>
        <v>11.330500000000001</v>
      </c>
    </row>
    <row r="285" spans="1:37" s="96" customFormat="1" ht="16.5" customHeight="1" thickBot="1" x14ac:dyDescent="0.3">
      <c r="A285" s="110" t="s">
        <v>216</v>
      </c>
      <c r="B285" s="267">
        <v>22104175</v>
      </c>
      <c r="C285" s="266" t="s">
        <v>883</v>
      </c>
      <c r="D285" s="266" t="s">
        <v>68</v>
      </c>
      <c r="E285" s="292">
        <f>VLOOKUP(B285,[2]END!$B$3:$G$734,6,FALSE)</f>
        <v>22</v>
      </c>
      <c r="F285" s="91">
        <f t="shared" si="91"/>
        <v>20.5</v>
      </c>
      <c r="G285" s="92">
        <f t="shared" si="92"/>
        <v>19</v>
      </c>
      <c r="H285" s="82">
        <f t="shared" si="93"/>
        <v>19</v>
      </c>
      <c r="I285" s="292">
        <f>VLOOKUP(B285,[2]VIT!$B$3:$F$734,5,FALSE)</f>
        <v>3.13</v>
      </c>
      <c r="J285" s="92">
        <f t="shared" si="94"/>
        <v>18</v>
      </c>
      <c r="K285" s="292">
        <f>VLOOKUP(B285,[2]VIT!$B$3:$G$734,6,FALSE)</f>
        <v>6.5</v>
      </c>
      <c r="L285" s="92">
        <f t="shared" si="95"/>
        <v>13</v>
      </c>
      <c r="M285" s="82">
        <f t="shared" si="88"/>
        <v>15.5</v>
      </c>
      <c r="N285" s="258">
        <f>VLOOKUP(B285,[2]DVC!$B$3:$G$734,6,FALSE)</f>
        <v>70</v>
      </c>
      <c r="O285" s="297">
        <f>VLOOKUP(B285,'[2]Taille-Poids'!$B$3:$G$734,6,FALSE)</f>
        <v>65</v>
      </c>
      <c r="P285" s="93">
        <f t="shared" si="96"/>
        <v>1.0769230769230769</v>
      </c>
      <c r="Q285" s="92">
        <f t="shared" si="97"/>
        <v>5.5</v>
      </c>
      <c r="R285" s="258">
        <f>VLOOKUP(B285,[2]DV!$B$3:$H$735,7,FALSE)</f>
        <v>47.4</v>
      </c>
      <c r="S285" s="92">
        <f t="shared" si="98"/>
        <v>5</v>
      </c>
      <c r="T285" s="82">
        <f t="shared" si="99"/>
        <v>10.5</v>
      </c>
      <c r="U285" s="259">
        <f>VLOOKUP(B285,[2]COORD!$B$3:$I$734,8,FALSE)</f>
        <v>23.55</v>
      </c>
      <c r="V285" s="92">
        <f t="shared" si="100"/>
        <v>6</v>
      </c>
      <c r="W285" s="292">
        <f>VLOOKUP(B285,[2]SOUP!$B$3:$F$734,5,FALSE)</f>
        <v>4</v>
      </c>
      <c r="X285" s="92">
        <f t="shared" si="101"/>
        <v>3.25</v>
      </c>
      <c r="Y285" s="292">
        <f>VLOOKUP(B285,[2]EQU!$B$3:$F$734,5,FALSE)</f>
        <v>2</v>
      </c>
      <c r="Z285" s="92">
        <f t="shared" si="102"/>
        <v>4</v>
      </c>
      <c r="AA285" s="82">
        <f t="shared" si="89"/>
        <v>13.25</v>
      </c>
      <c r="AB285" s="260">
        <f>VLOOKUP(B285,[2]Natation!$A$2:$E$610,5,FALSE)</f>
        <v>38</v>
      </c>
      <c r="AC285" s="92">
        <f t="shared" si="103"/>
        <v>11</v>
      </c>
      <c r="AD285" s="83">
        <f t="shared" si="87"/>
        <v>11</v>
      </c>
      <c r="AE285" s="294">
        <f t="shared" si="90"/>
        <v>13.85</v>
      </c>
      <c r="AF285" s="84">
        <v>13.85</v>
      </c>
      <c r="AG285" s="87">
        <f t="shared" si="104"/>
        <v>29</v>
      </c>
      <c r="AH285" s="75">
        <f>IFERROR(VLOOKUP(B285,'Notes écrit'!$A$3:$C$734,3,FALSE),"ABI")</f>
        <v>6.2220000000000004</v>
      </c>
      <c r="AI285" s="84">
        <v>6.2220000000000004</v>
      </c>
      <c r="AJ285" s="88">
        <f t="shared" si="105"/>
        <v>519</v>
      </c>
      <c r="AK285" s="136">
        <f t="shared" si="106"/>
        <v>10.036</v>
      </c>
    </row>
    <row r="286" spans="1:37" s="96" customFormat="1" ht="16.5" customHeight="1" thickBot="1" x14ac:dyDescent="0.3">
      <c r="A286" s="110" t="s">
        <v>53</v>
      </c>
      <c r="B286" s="267">
        <v>22104197</v>
      </c>
      <c r="C286" s="266" t="s">
        <v>875</v>
      </c>
      <c r="D286" s="266" t="s">
        <v>876</v>
      </c>
      <c r="E286" s="292">
        <f>VLOOKUP(B286,[2]END!$B$3:$G$734,6,FALSE)</f>
        <v>10</v>
      </c>
      <c r="F286" s="91">
        <f t="shared" si="91"/>
        <v>14.5</v>
      </c>
      <c r="G286" s="92">
        <f t="shared" si="92"/>
        <v>10</v>
      </c>
      <c r="H286" s="82">
        <f t="shared" si="93"/>
        <v>10</v>
      </c>
      <c r="I286" s="292">
        <f>VLOOKUP(B286,[2]VIT!$B$3:$F$734,5,FALSE)</f>
        <v>3.69</v>
      </c>
      <c r="J286" s="92">
        <f t="shared" si="94"/>
        <v>13</v>
      </c>
      <c r="K286" s="292">
        <f>VLOOKUP(B286,[2]VIT!$B$3:$G$734,6,FALSE)</f>
        <v>8.33</v>
      </c>
      <c r="L286" s="92">
        <f t="shared" si="95"/>
        <v>7</v>
      </c>
      <c r="M286" s="82">
        <f t="shared" si="88"/>
        <v>10</v>
      </c>
      <c r="N286" s="258">
        <f>VLOOKUP(B286,[2]DVC!$B$3:$G$734,6,FALSE)</f>
        <v>44</v>
      </c>
      <c r="O286" s="297">
        <f>VLOOKUP(B286,'[2]Taille-Poids'!$B$3:$G$734,6,FALSE)</f>
        <v>63</v>
      </c>
      <c r="P286" s="93">
        <f t="shared" si="96"/>
        <v>0.69841269841269837</v>
      </c>
      <c r="Q286" s="92">
        <f t="shared" si="97"/>
        <v>6</v>
      </c>
      <c r="R286" s="258">
        <f>VLOOKUP(B286,[2]DV!$B$3:$H$735,7,FALSE)</f>
        <v>32</v>
      </c>
      <c r="S286" s="92">
        <f t="shared" si="98"/>
        <v>5.5</v>
      </c>
      <c r="T286" s="82">
        <f t="shared" si="99"/>
        <v>11.5</v>
      </c>
      <c r="U286" s="259">
        <f>VLOOKUP(B286,[2]COORD!$B$3:$I$734,8,FALSE)</f>
        <v>25.79</v>
      </c>
      <c r="V286" s="92">
        <f t="shared" si="100"/>
        <v>6</v>
      </c>
      <c r="W286" s="292">
        <f>VLOOKUP(B286,[2]SOUP!$B$3:$F$734,5,FALSE)</f>
        <v>7</v>
      </c>
      <c r="X286" s="92">
        <f t="shared" si="101"/>
        <v>3.75</v>
      </c>
      <c r="Y286" s="292">
        <f>VLOOKUP(B286,[2]EQU!$B$3:$F$734,5,FALSE)</f>
        <v>10</v>
      </c>
      <c r="Z286" s="92">
        <f t="shared" si="102"/>
        <v>0</v>
      </c>
      <c r="AA286" s="82">
        <f t="shared" si="89"/>
        <v>9.75</v>
      </c>
      <c r="AB286" s="260">
        <f>VLOOKUP(B286,[2]Natation!$A$2:$E$610,5,FALSE)</f>
        <v>47.94</v>
      </c>
      <c r="AC286" s="92">
        <f t="shared" si="103"/>
        <v>10</v>
      </c>
      <c r="AD286" s="83">
        <f t="shared" ref="AD286:AD349" si="107">IF(AC286="VAL","VALIDÉ",AC286)</f>
        <v>10</v>
      </c>
      <c r="AE286" s="294">
        <f t="shared" si="90"/>
        <v>10.25</v>
      </c>
      <c r="AF286" s="84">
        <v>10.25</v>
      </c>
      <c r="AG286" s="87">
        <f t="shared" si="104"/>
        <v>406</v>
      </c>
      <c r="AH286" s="75">
        <f>IFERROR(VLOOKUP(B286,'Notes écrit'!$A$3:$C$734,3,FALSE),"ABI")</f>
        <v>5.7779999999999996</v>
      </c>
      <c r="AI286" s="84">
        <v>5.7779999999999996</v>
      </c>
      <c r="AJ286" s="88">
        <f t="shared" si="105"/>
        <v>551</v>
      </c>
      <c r="AK286" s="136">
        <f t="shared" si="106"/>
        <v>8.0139999999999993</v>
      </c>
    </row>
    <row r="287" spans="1:37" s="96" customFormat="1" ht="16.5" customHeight="1" thickBot="1" x14ac:dyDescent="0.3">
      <c r="A287" s="110" t="s">
        <v>216</v>
      </c>
      <c r="B287" s="267">
        <v>22104201</v>
      </c>
      <c r="C287" s="266" t="s">
        <v>970</v>
      </c>
      <c r="D287" s="266" t="s">
        <v>68</v>
      </c>
      <c r="E287" s="292">
        <f>VLOOKUP(B287,[2]END!$B$3:$G$734,6,FALSE)</f>
        <v>18</v>
      </c>
      <c r="F287" s="91">
        <f t="shared" si="91"/>
        <v>18.5</v>
      </c>
      <c r="G287" s="92">
        <f t="shared" si="92"/>
        <v>15</v>
      </c>
      <c r="H287" s="82">
        <f t="shared" si="93"/>
        <v>15</v>
      </c>
      <c r="I287" s="292">
        <f>VLOOKUP(B287,[2]VIT!$B$3:$F$734,5,FALSE)</f>
        <v>3</v>
      </c>
      <c r="J287" s="92">
        <f t="shared" si="94"/>
        <v>20</v>
      </c>
      <c r="K287" s="292">
        <f>VLOOKUP(B287,[2]VIT!$B$3:$G$734,6,FALSE)</f>
        <v>6.3</v>
      </c>
      <c r="L287" s="92">
        <f t="shared" si="95"/>
        <v>15</v>
      </c>
      <c r="M287" s="82">
        <f t="shared" ref="M287:M350" si="108">IF(OR(J287="ABJ",L287="ABJ"),"ABJ",IF(OR(J287="DSP",L287="DSP"),"DSP",IF(L287="VAL","VALIDÉ",(J287+L287)/2)))</f>
        <v>17.5</v>
      </c>
      <c r="N287" s="258">
        <f>VLOOKUP(B287,[2]DVC!$B$3:$G$734,6,FALSE)</f>
        <v>70</v>
      </c>
      <c r="O287" s="297">
        <f>VLOOKUP(B287,'[2]Taille-Poids'!$B$3:$G$734,6,FALSE)</f>
        <v>71</v>
      </c>
      <c r="P287" s="93">
        <f t="shared" si="96"/>
        <v>0.9859154929577465</v>
      </c>
      <c r="Q287" s="92">
        <f t="shared" si="97"/>
        <v>5</v>
      </c>
      <c r="R287" s="258">
        <f>VLOOKUP(B287,[2]DV!$B$3:$H$735,7,FALSE)</f>
        <v>51.2</v>
      </c>
      <c r="S287" s="92">
        <f t="shared" si="98"/>
        <v>6</v>
      </c>
      <c r="T287" s="82">
        <f t="shared" si="99"/>
        <v>11</v>
      </c>
      <c r="U287" s="259">
        <f>VLOOKUP(B287,[2]COORD!$B$3:$I$734,8,FALSE)</f>
        <v>22.91</v>
      </c>
      <c r="V287" s="92">
        <f t="shared" si="100"/>
        <v>6.5</v>
      </c>
      <c r="W287" s="292">
        <f>VLOOKUP(B287,[2]SOUP!$B$3:$F$734,5,FALSE)</f>
        <v>-18</v>
      </c>
      <c r="X287" s="92">
        <f t="shared" si="101"/>
        <v>0</v>
      </c>
      <c r="Y287" s="292">
        <f>VLOOKUP(B287,[2]EQU!$B$3:$F$734,5,FALSE)</f>
        <v>4</v>
      </c>
      <c r="Z287" s="92">
        <f t="shared" si="102"/>
        <v>3</v>
      </c>
      <c r="AA287" s="82">
        <f t="shared" ref="AA287:AA350" si="109">IF(OR(V287="ABJ",X287="ABJ",Z287="ABJ"),"ABJ",IF(AND(V287="DSP",X287="DSP",Z287="DSP"),"DSP",IF(AND(V287="DSP",X287="DSP"),Z287*4,IF(AND(V287="DSP",Z287="DSP"),X287*4,IF(AND(X287="DSP",Z287="DSP"),V287*2,IF(V287="DSP",(X287+Z287)*2,IF(X287="DSP",V287+Z287*2,IF(Z287="DSP",V287+X287*2,IF(Z287="VAL","VALIDÉ",V287+X287+Z287)))))))))</f>
        <v>9.5</v>
      </c>
      <c r="AB287" s="260">
        <f>VLOOKUP(B287,[2]Natation!$A$2:$E$610,5,FALSE)</f>
        <v>35.64</v>
      </c>
      <c r="AC287" s="92">
        <f t="shared" si="103"/>
        <v>13</v>
      </c>
      <c r="AD287" s="83">
        <f t="shared" si="107"/>
        <v>13</v>
      </c>
      <c r="AE287" s="294">
        <f t="shared" si="90"/>
        <v>13.2</v>
      </c>
      <c r="AF287" s="84">
        <v>13.2</v>
      </c>
      <c r="AG287" s="87">
        <f t="shared" si="104"/>
        <v>62</v>
      </c>
      <c r="AH287" s="75">
        <f>IFERROR(VLOOKUP(B287,'Notes écrit'!$A$3:$C$734,3,FALSE),"ABI")</f>
        <v>7.1109999999999998</v>
      </c>
      <c r="AI287" s="84">
        <v>7.1109999999999998</v>
      </c>
      <c r="AJ287" s="88">
        <f t="shared" si="105"/>
        <v>430</v>
      </c>
      <c r="AK287" s="136">
        <f t="shared" si="106"/>
        <v>10.1555</v>
      </c>
    </row>
    <row r="288" spans="1:37" s="96" customFormat="1" ht="16.5" customHeight="1" thickBot="1" x14ac:dyDescent="0.3">
      <c r="A288" s="110" t="s">
        <v>216</v>
      </c>
      <c r="B288" s="267">
        <v>22104211</v>
      </c>
      <c r="C288" s="266" t="s">
        <v>1169</v>
      </c>
      <c r="D288" s="266" t="s">
        <v>82</v>
      </c>
      <c r="E288" s="292">
        <f>VLOOKUP(B288,[2]END!$B$3:$G$734,6,FALSE)</f>
        <v>18</v>
      </c>
      <c r="F288" s="91">
        <f t="shared" si="91"/>
        <v>18.5</v>
      </c>
      <c r="G288" s="92">
        <f t="shared" si="92"/>
        <v>15</v>
      </c>
      <c r="H288" s="82">
        <f t="shared" si="93"/>
        <v>15</v>
      </c>
      <c r="I288" s="292">
        <f>VLOOKUP(B288,[2]VIT!$B$3:$F$734,5,FALSE)</f>
        <v>3.01</v>
      </c>
      <c r="J288" s="92">
        <f t="shared" si="94"/>
        <v>20</v>
      </c>
      <c r="K288" s="292">
        <f>VLOOKUP(B288,[2]VIT!$B$3:$G$734,6,FALSE)</f>
        <v>6.47</v>
      </c>
      <c r="L288" s="92">
        <f t="shared" si="95"/>
        <v>14</v>
      </c>
      <c r="M288" s="82">
        <f t="shared" si="108"/>
        <v>17</v>
      </c>
      <c r="N288" s="258">
        <f>VLOOKUP(B288,[2]DVC!$B$3:$G$734,6,FALSE)</f>
        <v>58</v>
      </c>
      <c r="O288" s="297">
        <f>VLOOKUP(B288,'[2]Taille-Poids'!$B$3:$G$734,6,FALSE)</f>
        <v>71</v>
      </c>
      <c r="P288" s="93">
        <f t="shared" si="96"/>
        <v>0.81690140845070425</v>
      </c>
      <c r="Q288" s="92">
        <f t="shared" si="97"/>
        <v>4.5</v>
      </c>
      <c r="R288" s="258">
        <f>VLOOKUP(B288,[2]DV!$B$3:$H$735,7,FALSE)</f>
        <v>49.6</v>
      </c>
      <c r="S288" s="92">
        <f t="shared" si="98"/>
        <v>5.5</v>
      </c>
      <c r="T288" s="82">
        <f t="shared" si="99"/>
        <v>10</v>
      </c>
      <c r="U288" s="259">
        <f>VLOOKUP(B288,[2]COORD!$B$3:$I$734,8,FALSE)</f>
        <v>23.8</v>
      </c>
      <c r="V288" s="92">
        <f t="shared" si="100"/>
        <v>6</v>
      </c>
      <c r="W288" s="292">
        <f>VLOOKUP(B288,[2]SOUP!$B$3:$F$734,5,FALSE)</f>
        <v>0</v>
      </c>
      <c r="X288" s="92">
        <f t="shared" si="101"/>
        <v>2.5</v>
      </c>
      <c r="Y288" s="292">
        <f>VLOOKUP(B288,[2]EQU!$B$3:$F$734,5,FALSE)</f>
        <v>4</v>
      </c>
      <c r="Z288" s="92">
        <f t="shared" si="102"/>
        <v>3</v>
      </c>
      <c r="AA288" s="82">
        <f t="shared" si="109"/>
        <v>11.5</v>
      </c>
      <c r="AB288" s="260">
        <f>VLOOKUP(B288,[2]Natation!$A$2:$E$610,5,FALSE)</f>
        <v>32.869999999999997</v>
      </c>
      <c r="AC288" s="92">
        <f t="shared" si="103"/>
        <v>15</v>
      </c>
      <c r="AD288" s="83">
        <f t="shared" si="107"/>
        <v>15</v>
      </c>
      <c r="AE288" s="294">
        <f t="shared" si="90"/>
        <v>13.7</v>
      </c>
      <c r="AF288" s="84">
        <v>13.7</v>
      </c>
      <c r="AG288" s="87">
        <f t="shared" si="104"/>
        <v>39</v>
      </c>
      <c r="AH288" s="75">
        <f>IFERROR(VLOOKUP(B288,'Notes écrit'!$A$3:$C$734,3,FALSE),"ABI")</f>
        <v>12</v>
      </c>
      <c r="AI288" s="84">
        <v>12</v>
      </c>
      <c r="AJ288" s="88">
        <f t="shared" si="105"/>
        <v>31</v>
      </c>
      <c r="AK288" s="136">
        <f t="shared" si="106"/>
        <v>12.85</v>
      </c>
    </row>
    <row r="289" spans="1:37" s="96" customFormat="1" ht="16.5" customHeight="1" thickBot="1" x14ac:dyDescent="0.3">
      <c r="A289" s="110" t="s">
        <v>216</v>
      </c>
      <c r="B289" s="267">
        <v>22104247</v>
      </c>
      <c r="C289" s="266" t="s">
        <v>1088</v>
      </c>
      <c r="D289" s="266" t="s">
        <v>1089</v>
      </c>
      <c r="E289" s="292">
        <f>VLOOKUP(B289,[2]END!$B$3:$G$734,6,FALSE)</f>
        <v>18</v>
      </c>
      <c r="F289" s="91">
        <f t="shared" si="91"/>
        <v>18.5</v>
      </c>
      <c r="G289" s="92">
        <f t="shared" si="92"/>
        <v>15</v>
      </c>
      <c r="H289" s="82">
        <f t="shared" si="93"/>
        <v>15</v>
      </c>
      <c r="I289" s="292">
        <f>VLOOKUP(B289,[2]VIT!$B$3:$F$734,5,FALSE)</f>
        <v>3.26</v>
      </c>
      <c r="J289" s="92">
        <f t="shared" si="94"/>
        <v>16</v>
      </c>
      <c r="K289" s="292">
        <f>VLOOKUP(B289,[2]VIT!$B$3:$G$734,6,FALSE)</f>
        <v>6.98</v>
      </c>
      <c r="L289" s="92">
        <f t="shared" si="95"/>
        <v>10</v>
      </c>
      <c r="M289" s="82">
        <f t="shared" si="108"/>
        <v>13</v>
      </c>
      <c r="N289" s="258">
        <f>VLOOKUP(B289,[2]DVC!$B$3:$G$734,6,FALSE)</f>
        <v>64</v>
      </c>
      <c r="O289" s="297">
        <f>VLOOKUP(B289,'[2]Taille-Poids'!$B$3:$G$734,6,FALSE)</f>
        <v>68</v>
      </c>
      <c r="P289" s="93">
        <f t="shared" si="96"/>
        <v>0.94117647058823528</v>
      </c>
      <c r="Q289" s="92">
        <f t="shared" si="97"/>
        <v>5</v>
      </c>
      <c r="R289" s="258">
        <f>VLOOKUP(B289,[2]DV!$B$3:$H$735,7,FALSE)</f>
        <v>43.5</v>
      </c>
      <c r="S289" s="92">
        <f t="shared" si="98"/>
        <v>4</v>
      </c>
      <c r="T289" s="82">
        <f t="shared" si="99"/>
        <v>9</v>
      </c>
      <c r="U289" s="259">
        <f>VLOOKUP(B289,[2]COORD!$B$3:$I$734,8,FALSE)</f>
        <v>25.5</v>
      </c>
      <c r="V289" s="92">
        <f t="shared" si="100"/>
        <v>5</v>
      </c>
      <c r="W289" s="292">
        <f>VLOOKUP(B289,[2]SOUP!$B$3:$F$734,5,FALSE)</f>
        <v>2</v>
      </c>
      <c r="X289" s="92">
        <f t="shared" si="101"/>
        <v>3</v>
      </c>
      <c r="Y289" s="292">
        <f>VLOOKUP(B289,[2]EQU!$B$3:$F$734,5,FALSE)</f>
        <v>9</v>
      </c>
      <c r="Z289" s="92">
        <f t="shared" si="102"/>
        <v>0.5</v>
      </c>
      <c r="AA289" s="82">
        <f t="shared" si="109"/>
        <v>8.5</v>
      </c>
      <c r="AB289" s="260">
        <f>VLOOKUP(B289,[2]Natation!$A$2:$E$610,5,FALSE)</f>
        <v>44.81</v>
      </c>
      <c r="AC289" s="92">
        <f t="shared" si="103"/>
        <v>8</v>
      </c>
      <c r="AD289" s="83">
        <f t="shared" si="107"/>
        <v>8</v>
      </c>
      <c r="AE289" s="294">
        <f t="shared" si="90"/>
        <v>10.7</v>
      </c>
      <c r="AF289" s="84">
        <v>10.7</v>
      </c>
      <c r="AG289" s="87">
        <f t="shared" si="104"/>
        <v>354</v>
      </c>
      <c r="AH289" s="75">
        <f>IFERROR(VLOOKUP(B289,'Notes écrit'!$A$3:$C$734,3,FALSE),"ABI")</f>
        <v>6.6669999999999998</v>
      </c>
      <c r="AI289" s="84">
        <v>6.6669999999999998</v>
      </c>
      <c r="AJ289" s="88">
        <f t="shared" si="105"/>
        <v>483</v>
      </c>
      <c r="AK289" s="136">
        <f t="shared" si="106"/>
        <v>8.6834999999999987</v>
      </c>
    </row>
    <row r="290" spans="1:37" s="96" customFormat="1" ht="16.5" customHeight="1" thickBot="1" x14ac:dyDescent="0.3">
      <c r="A290" s="110" t="s">
        <v>53</v>
      </c>
      <c r="B290" s="267">
        <v>22104387</v>
      </c>
      <c r="C290" s="266" t="s">
        <v>1071</v>
      </c>
      <c r="D290" s="266" t="s">
        <v>132</v>
      </c>
      <c r="E290" s="292">
        <f>VLOOKUP(B290,[2]END!$B$3:$G$734,6,FALSE)</f>
        <v>10</v>
      </c>
      <c r="F290" s="91">
        <f t="shared" si="91"/>
        <v>14.5</v>
      </c>
      <c r="G290" s="92">
        <f t="shared" si="92"/>
        <v>10</v>
      </c>
      <c r="H290" s="82">
        <f t="shared" si="93"/>
        <v>10</v>
      </c>
      <c r="I290" s="292">
        <f>VLOOKUP(B290,[2]VIT!$B$3:$F$734,5,FALSE)</f>
        <v>3.68</v>
      </c>
      <c r="J290" s="92">
        <f t="shared" si="94"/>
        <v>13</v>
      </c>
      <c r="K290" s="292">
        <f>VLOOKUP(B290,[2]VIT!$B$3:$G$734,6,FALSE)</f>
        <v>7.96</v>
      </c>
      <c r="L290" s="92">
        <f t="shared" si="95"/>
        <v>9</v>
      </c>
      <c r="M290" s="82">
        <f t="shared" si="108"/>
        <v>11</v>
      </c>
      <c r="N290" s="258">
        <f>VLOOKUP(B290,[2]DVC!$B$3:$G$734,6,FALSE)</f>
        <v>30</v>
      </c>
      <c r="O290" s="297">
        <f>VLOOKUP(B290,'[2]Taille-Poids'!$B$3:$G$734,6,FALSE)</f>
        <v>63</v>
      </c>
      <c r="P290" s="93">
        <f t="shared" si="96"/>
        <v>0.47619047619047616</v>
      </c>
      <c r="Q290" s="92">
        <f t="shared" si="97"/>
        <v>4.5</v>
      </c>
      <c r="R290" s="258">
        <f>VLOOKUP(B290,[2]DV!$B$3:$H$735,7,FALSE)</f>
        <v>36.1</v>
      </c>
      <c r="S290" s="92">
        <f t="shared" si="98"/>
        <v>6.5</v>
      </c>
      <c r="T290" s="82">
        <f t="shared" si="99"/>
        <v>11</v>
      </c>
      <c r="U290" s="259">
        <f>VLOOKUP(B290,[2]COORD!$B$3:$I$734,8,FALSE)</f>
        <v>27.72</v>
      </c>
      <c r="V290" s="92">
        <f t="shared" si="100"/>
        <v>5</v>
      </c>
      <c r="W290" s="292">
        <f>VLOOKUP(B290,[2]SOUP!$B$3:$F$734,5,FALSE)</f>
        <v>-3</v>
      </c>
      <c r="X290" s="92">
        <f t="shared" si="101"/>
        <v>1.75</v>
      </c>
      <c r="Y290" s="292">
        <f>VLOOKUP(B290,[2]EQU!$B$3:$F$734,5,FALSE)</f>
        <v>9</v>
      </c>
      <c r="Z290" s="92">
        <f t="shared" si="102"/>
        <v>0.5</v>
      </c>
      <c r="AA290" s="82">
        <f t="shared" si="109"/>
        <v>7.25</v>
      </c>
      <c r="AB290" s="260">
        <f>VLOOKUP(B290,[2]Natation!$A$2:$E$610,5,FALSE)</f>
        <v>42.36</v>
      </c>
      <c r="AC290" s="92">
        <f t="shared" si="103"/>
        <v>12</v>
      </c>
      <c r="AD290" s="83">
        <f t="shared" si="107"/>
        <v>12</v>
      </c>
      <c r="AE290" s="294">
        <f t="shared" si="90"/>
        <v>10.25</v>
      </c>
      <c r="AF290" s="84">
        <v>10.25</v>
      </c>
      <c r="AG290" s="87">
        <f t="shared" si="104"/>
        <v>406</v>
      </c>
      <c r="AH290" s="75">
        <f>IFERROR(VLOOKUP(B290,'Notes écrit'!$A$3:$C$734,3,FALSE),"ABI")</f>
        <v>10.222</v>
      </c>
      <c r="AI290" s="84">
        <v>10.222</v>
      </c>
      <c r="AJ290" s="88">
        <f t="shared" si="105"/>
        <v>123</v>
      </c>
      <c r="AK290" s="136">
        <f t="shared" si="106"/>
        <v>10.236000000000001</v>
      </c>
    </row>
    <row r="291" spans="1:37" s="96" customFormat="1" ht="16.5" customHeight="1" thickBot="1" x14ac:dyDescent="0.3">
      <c r="A291" s="110" t="s">
        <v>216</v>
      </c>
      <c r="B291" s="267">
        <v>22104399</v>
      </c>
      <c r="C291" s="266" t="s">
        <v>757</v>
      </c>
      <c r="D291" s="266" t="s">
        <v>182</v>
      </c>
      <c r="E291" s="292">
        <f>VLOOKUP(B291,[2]END!$B$3:$G$734,6,FALSE)</f>
        <v>18</v>
      </c>
      <c r="F291" s="91">
        <f t="shared" si="91"/>
        <v>18.5</v>
      </c>
      <c r="G291" s="92">
        <f t="shared" si="92"/>
        <v>15</v>
      </c>
      <c r="H291" s="82">
        <f t="shared" si="93"/>
        <v>15</v>
      </c>
      <c r="I291" s="292">
        <f>VLOOKUP(B291,[2]VIT!$B$3:$F$734,5,FALSE)</f>
        <v>2.97</v>
      </c>
      <c r="J291" s="92">
        <f t="shared" si="94"/>
        <v>20</v>
      </c>
      <c r="K291" s="292">
        <f>VLOOKUP(B291,[2]VIT!$B$3:$G$734,6,FALSE)</f>
        <v>6.29</v>
      </c>
      <c r="L291" s="92">
        <f t="shared" si="95"/>
        <v>15</v>
      </c>
      <c r="M291" s="82">
        <f t="shared" si="108"/>
        <v>17.5</v>
      </c>
      <c r="N291" s="258">
        <f>VLOOKUP(B291,[2]DVC!$B$3:$G$734,6,FALSE)</f>
        <v>62</v>
      </c>
      <c r="O291" s="297">
        <f>VLOOKUP(B291,'[2]Taille-Poids'!$B$3:$G$734,6,FALSE)</f>
        <v>70</v>
      </c>
      <c r="P291" s="93">
        <f t="shared" si="96"/>
        <v>0.88571428571428568</v>
      </c>
      <c r="Q291" s="92">
        <f t="shared" si="97"/>
        <v>4.5</v>
      </c>
      <c r="R291" s="258">
        <f>VLOOKUP(B291,[2]DV!$B$3:$H$735,7,FALSE)</f>
        <v>54.4</v>
      </c>
      <c r="S291" s="92">
        <f t="shared" si="98"/>
        <v>6.5</v>
      </c>
      <c r="T291" s="82">
        <f t="shared" si="99"/>
        <v>11</v>
      </c>
      <c r="U291" s="259">
        <f>VLOOKUP(B291,[2]COORD!$B$3:$I$734,8,FALSE)</f>
        <v>23.6</v>
      </c>
      <c r="V291" s="92">
        <f t="shared" si="100"/>
        <v>6</v>
      </c>
      <c r="W291" s="292">
        <f>VLOOKUP(B291,[2]SOUP!$B$3:$F$734,5,FALSE)</f>
        <v>-3</v>
      </c>
      <c r="X291" s="92">
        <f t="shared" si="101"/>
        <v>1.75</v>
      </c>
      <c r="Y291" s="292">
        <f>VLOOKUP(B291,[2]EQU!$B$3:$F$734,5,FALSE)</f>
        <v>2</v>
      </c>
      <c r="Z291" s="92">
        <f t="shared" si="102"/>
        <v>4</v>
      </c>
      <c r="AA291" s="82">
        <f t="shared" si="109"/>
        <v>11.75</v>
      </c>
      <c r="AB291" s="260">
        <f>VLOOKUP(B291,[2]Natation!$A$2:$E$610,5,FALSE)</f>
        <v>35.200000000000003</v>
      </c>
      <c r="AC291" s="92">
        <f t="shared" si="103"/>
        <v>13</v>
      </c>
      <c r="AD291" s="83">
        <f t="shared" si="107"/>
        <v>13</v>
      </c>
      <c r="AE291" s="294">
        <f t="shared" si="90"/>
        <v>13.65</v>
      </c>
      <c r="AF291" s="84">
        <v>13.65</v>
      </c>
      <c r="AG291" s="87">
        <f t="shared" si="104"/>
        <v>43</v>
      </c>
      <c r="AH291" s="75">
        <f>IFERROR(VLOOKUP(B291,'Notes écrit'!$A$3:$C$734,3,FALSE),"ABI")</f>
        <v>7.1109999999999998</v>
      </c>
      <c r="AI291" s="84">
        <v>7.1109999999999998</v>
      </c>
      <c r="AJ291" s="88">
        <f t="shared" si="105"/>
        <v>430</v>
      </c>
      <c r="AK291" s="136">
        <f t="shared" si="106"/>
        <v>10.3805</v>
      </c>
    </row>
    <row r="292" spans="1:37" s="96" customFormat="1" ht="16.5" customHeight="1" thickBot="1" x14ac:dyDescent="0.3">
      <c r="A292" s="110" t="s">
        <v>53</v>
      </c>
      <c r="B292" s="267">
        <v>22104403</v>
      </c>
      <c r="C292" s="266" t="s">
        <v>939</v>
      </c>
      <c r="D292" s="266" t="s">
        <v>79</v>
      </c>
      <c r="E292" s="292">
        <f>VLOOKUP(B292,[2]END!$B$3:$G$734,6,FALSE)</f>
        <v>15</v>
      </c>
      <c r="F292" s="91">
        <f t="shared" si="91"/>
        <v>17</v>
      </c>
      <c r="G292" s="92">
        <f t="shared" si="92"/>
        <v>15</v>
      </c>
      <c r="H292" s="82">
        <f t="shared" si="93"/>
        <v>15</v>
      </c>
      <c r="I292" s="292">
        <f>VLOOKUP(B292,[2]VIT!$B$3:$F$734,5,FALSE)</f>
        <v>3.22</v>
      </c>
      <c r="J292" s="92">
        <f t="shared" si="94"/>
        <v>20</v>
      </c>
      <c r="K292" s="292">
        <f>VLOOKUP(B292,[2]VIT!$B$3:$G$734,6,FALSE)</f>
        <v>6.98</v>
      </c>
      <c r="L292" s="92">
        <f t="shared" si="95"/>
        <v>16</v>
      </c>
      <c r="M292" s="82">
        <f t="shared" si="108"/>
        <v>18</v>
      </c>
      <c r="N292" s="258">
        <f>VLOOKUP(B292,[2]DVC!$B$3:$G$734,6,FALSE)</f>
        <v>35</v>
      </c>
      <c r="O292" s="297">
        <f>VLOOKUP(B292,'[2]Taille-Poids'!$B$3:$G$734,6,FALSE)</f>
        <v>50</v>
      </c>
      <c r="P292" s="93">
        <f t="shared" si="96"/>
        <v>0.7</v>
      </c>
      <c r="Q292" s="92">
        <f t="shared" si="97"/>
        <v>6.5</v>
      </c>
      <c r="R292" s="258">
        <f>VLOOKUP(B292,[2]DV!$B$3:$H$735,7,FALSE)</f>
        <v>34.200000000000003</v>
      </c>
      <c r="S292" s="92">
        <f t="shared" si="98"/>
        <v>6</v>
      </c>
      <c r="T292" s="82">
        <f t="shared" si="99"/>
        <v>12.5</v>
      </c>
      <c r="U292" s="259">
        <f>VLOOKUP(B292,[2]COORD!$B$3:$I$734,8,FALSE)</f>
        <v>26.41</v>
      </c>
      <c r="V292" s="92">
        <f t="shared" si="100"/>
        <v>5.75</v>
      </c>
      <c r="W292" s="292">
        <f>VLOOKUP(B292,[2]SOUP!$B$3:$F$734,5,FALSE)</f>
        <v>0</v>
      </c>
      <c r="X292" s="92">
        <f t="shared" si="101"/>
        <v>2.5</v>
      </c>
      <c r="Y292" s="292">
        <f>VLOOKUP(B292,[2]EQU!$B$3:$F$734,5,FALSE)</f>
        <v>3</v>
      </c>
      <c r="Z292" s="92">
        <f t="shared" si="102"/>
        <v>3.5</v>
      </c>
      <c r="AA292" s="82">
        <f t="shared" si="109"/>
        <v>11.75</v>
      </c>
      <c r="AB292" s="260">
        <f>VLOOKUP(B292,[2]Natation!$A$2:$E$610,5,FALSE)</f>
        <v>54.67</v>
      </c>
      <c r="AC292" s="92">
        <f t="shared" si="103"/>
        <v>7</v>
      </c>
      <c r="AD292" s="83">
        <f t="shared" si="107"/>
        <v>7</v>
      </c>
      <c r="AE292" s="294">
        <f t="shared" ref="AE292:AE355" si="110">IF(AND(H292="DSP",M292="DSP",T292="DSP",AA292="DSP",AD292="DSP"),"DSP",IF(AND(H292="DSP",M292="DSP",T292="DSP",AA292="DSP"),AD292,IF(AND(H292="DSP",M292="DSP",T292="DSP",AD292="DSP"),AA292,IF(AND(H292="DSP",M292="DSP",AA292="DSP",AD292="DSP"),T292,IF(AND(H292="DSP",T292="DSP",AA292="DSP",AD292="DSP"),M292,IF(AND(M292="DSP",T292="DSP",AA292="DSP",AD292="DSP"),H292,IF(AND(T292="DSP",AA292="DSP",AD292="DSP"),(H292+M292)/2,IF(AND(M292="DSP",AA292="DSP",AD292="DSP"),(H292+T292)/2,IF(AND(H292="DSP",AA292="DSP",AD292="DSP"),(M292+T292)/2,IF(AND(M292="DSP",T292="DSP",AD292="DSP"),(H292+AA292)/2,IF(AND(H292="DSP",T292="DSP",AD292="DSP"),(M292+AA292)/2,IF(AND(H292="DSP",M292="DSP",AD292="DSP"),(T292+AA292)/2,IF(AND(M292="DSP",T292="DSP",AA292="DSP"),(H292+AD292)/2,IF(AND(H292="DSP",T292="DSP",AA292="DSP"),(M292+AD292)/2,IF(AND(H292="DSP",M292="DSP",AA292="DSP"),(T292+AD292)/2,IF(AND(H292="DSP",M292="DSP",T292="DSP"),(AA292+AD292)/2,IF(AND(H292="DSP",M292="DSP"),(T292+AA292+AD292)/3,IF(AND(H292="DSP",T292="DSP"),(M292+AA292+AD292)/3,IF(AND(M292="DSP",T292="DSP"),(H292+AA292+AD292)/3,IF(AND(H292="DSP",AA292="DSP"),(M292+T292+AD292)/3,IF(AND(M292="DSP",AA292="DSP"),(H292+T292+AD292)/3,IF(AND(T292="DSP",AA292="DSP"),(H292+M292+AD292)/3,IF(AND(H292="DSP",AD292="DSP"),(M292+T292+AA292)/3,IF(AND(M292="DSP",AD292="DSP"),(H292+T292+AA292)/3,IF(AND(T292="DSP",AD292="DSP"),(H292+M292+AA292)/3,IF(AND(AA292="DSP",AD292="DSP"),(H292+M292+T292)/3,IF(H292="DSP",(M292+T292+AA292+AD292)/4,IF(M292="DSP",(H292+T292+AA292+AD292)/4,IF(T292="DSP",(H292+M292+AA292+AD292)/4,IF(AA292="DSP",(H292+M292+T292+AD292)/4,IF(AD292="DSP",(H292+M292+T292+AA292)/4,SUM(H292+M292+T292+AA292+AD292)/5)))))))))))))))))))))))))))))))</f>
        <v>12.85</v>
      </c>
      <c r="AF292" s="84">
        <v>12.85</v>
      </c>
      <c r="AG292" s="87">
        <f t="shared" si="104"/>
        <v>90</v>
      </c>
      <c r="AH292" s="75">
        <f>IFERROR(VLOOKUP(B292,'Notes écrit'!$A$3:$C$734,3,FALSE),"ABI")</f>
        <v>7.1109999999999998</v>
      </c>
      <c r="AI292" s="84">
        <v>7.1109999999999998</v>
      </c>
      <c r="AJ292" s="88">
        <f t="shared" si="105"/>
        <v>430</v>
      </c>
      <c r="AK292" s="136">
        <f t="shared" si="106"/>
        <v>9.9804999999999993</v>
      </c>
    </row>
    <row r="293" spans="1:37" s="96" customFormat="1" ht="16.5" customHeight="1" thickBot="1" x14ac:dyDescent="0.3">
      <c r="A293" s="110" t="s">
        <v>216</v>
      </c>
      <c r="B293" s="267">
        <v>22104407</v>
      </c>
      <c r="C293" s="266" t="s">
        <v>697</v>
      </c>
      <c r="D293" s="266" t="s">
        <v>112</v>
      </c>
      <c r="E293" s="292">
        <f>VLOOKUP(B293,[2]END!$B$3:$G$734,6,FALSE)</f>
        <v>15</v>
      </c>
      <c r="F293" s="91">
        <f t="shared" si="91"/>
        <v>17</v>
      </c>
      <c r="G293" s="92">
        <f t="shared" si="92"/>
        <v>12</v>
      </c>
      <c r="H293" s="82">
        <f t="shared" si="93"/>
        <v>12</v>
      </c>
      <c r="I293" s="292">
        <f>VLOOKUP(B293,[2]VIT!$B$3:$F$734,5,FALSE)</f>
        <v>3.18</v>
      </c>
      <c r="J293" s="92">
        <f t="shared" si="94"/>
        <v>17</v>
      </c>
      <c r="K293" s="292">
        <f>VLOOKUP(B293,[2]VIT!$B$3:$G$734,6,FALSE)</f>
        <v>6.57</v>
      </c>
      <c r="L293" s="92">
        <f t="shared" si="95"/>
        <v>13</v>
      </c>
      <c r="M293" s="82">
        <f t="shared" si="108"/>
        <v>15</v>
      </c>
      <c r="N293" s="258">
        <f>VLOOKUP(B293,[2]DVC!$B$3:$G$734,6,FALSE)</f>
        <v>64</v>
      </c>
      <c r="O293" s="297">
        <f>VLOOKUP(B293,'[2]Taille-Poids'!$B$3:$G$734,6,FALSE)</f>
        <v>84</v>
      </c>
      <c r="P293" s="93">
        <f t="shared" si="96"/>
        <v>0.76190476190476186</v>
      </c>
      <c r="Q293" s="92">
        <f t="shared" si="97"/>
        <v>4</v>
      </c>
      <c r="R293" s="258">
        <f>VLOOKUP(B293,[2]DV!$B$3:$H$735,7,FALSE)</f>
        <v>39.1</v>
      </c>
      <c r="S293" s="92">
        <f t="shared" si="98"/>
        <v>3</v>
      </c>
      <c r="T293" s="82">
        <f t="shared" si="99"/>
        <v>7</v>
      </c>
      <c r="U293" s="259">
        <f>VLOOKUP(B293,[2]COORD!$B$3:$I$734,8,FALSE)</f>
        <v>24</v>
      </c>
      <c r="V293" s="92">
        <f t="shared" si="100"/>
        <v>5.75</v>
      </c>
      <c r="W293" s="292">
        <f>VLOOKUP(B293,[2]SOUP!$B$3:$F$734,5,FALSE)</f>
        <v>-14</v>
      </c>
      <c r="X293" s="92">
        <f t="shared" si="101"/>
        <v>0.25</v>
      </c>
      <c r="Y293" s="292">
        <f>VLOOKUP(B293,[2]EQU!$B$3:$F$734,5,FALSE)</f>
        <v>8</v>
      </c>
      <c r="Z293" s="92">
        <f t="shared" si="102"/>
        <v>1</v>
      </c>
      <c r="AA293" s="82">
        <f t="shared" si="109"/>
        <v>7</v>
      </c>
      <c r="AB293" s="260">
        <f>VLOOKUP(B293,[2]Natation!$A$2:$E$610,5,FALSE)</f>
        <v>41.63</v>
      </c>
      <c r="AC293" s="92">
        <f t="shared" si="103"/>
        <v>9</v>
      </c>
      <c r="AD293" s="83">
        <f t="shared" si="107"/>
        <v>9</v>
      </c>
      <c r="AE293" s="294">
        <f t="shared" si="110"/>
        <v>10</v>
      </c>
      <c r="AF293" s="84">
        <v>10</v>
      </c>
      <c r="AG293" s="87">
        <f t="shared" si="104"/>
        <v>433</v>
      </c>
      <c r="AH293" s="344">
        <f>IFERROR(VLOOKUP(B293,'Notes écrit'!$A$3:$C$734,3,FALSE),"ABI")</f>
        <v>11.111000000000001</v>
      </c>
      <c r="AI293" s="84">
        <v>11.111000000000001</v>
      </c>
      <c r="AJ293" s="88">
        <f t="shared" si="105"/>
        <v>62</v>
      </c>
      <c r="AK293" s="136">
        <f t="shared" si="106"/>
        <v>10.5555</v>
      </c>
    </row>
    <row r="294" spans="1:37" s="96" customFormat="1" ht="16.5" customHeight="1" thickBot="1" x14ac:dyDescent="0.3">
      <c r="A294" s="110" t="s">
        <v>53</v>
      </c>
      <c r="B294" s="267">
        <v>22104520</v>
      </c>
      <c r="C294" s="266" t="s">
        <v>803</v>
      </c>
      <c r="D294" s="266" t="s">
        <v>135</v>
      </c>
      <c r="E294" s="292">
        <f>VLOOKUP(B294,[2]END!$B$3:$G$734,6,FALSE)</f>
        <v>10</v>
      </c>
      <c r="F294" s="91">
        <f t="shared" si="91"/>
        <v>14.5</v>
      </c>
      <c r="G294" s="92">
        <f t="shared" si="92"/>
        <v>10</v>
      </c>
      <c r="H294" s="82">
        <f t="shared" si="93"/>
        <v>10</v>
      </c>
      <c r="I294" s="292">
        <f>VLOOKUP(B294,[2]VIT!$B$3:$F$734,5,FALSE)</f>
        <v>3.44</v>
      </c>
      <c r="J294" s="92">
        <f t="shared" si="94"/>
        <v>17</v>
      </c>
      <c r="K294" s="292">
        <f>VLOOKUP(B294,[2]VIT!$B$3:$G$734,6,FALSE)</f>
        <v>7.52</v>
      </c>
      <c r="L294" s="92">
        <f t="shared" si="95"/>
        <v>12</v>
      </c>
      <c r="M294" s="82">
        <f t="shared" si="108"/>
        <v>14.5</v>
      </c>
      <c r="N294" s="258">
        <f>VLOOKUP(B294,[2]DVC!$B$3:$G$734,6,FALSE)</f>
        <v>29</v>
      </c>
      <c r="O294" s="297">
        <f>VLOOKUP(B294,'[2]Taille-Poids'!$B$3:$G$734,6,FALSE)</f>
        <v>59</v>
      </c>
      <c r="P294" s="93">
        <f t="shared" si="96"/>
        <v>0.49152542372881358</v>
      </c>
      <c r="Q294" s="92">
        <f t="shared" si="97"/>
        <v>4.5</v>
      </c>
      <c r="R294" s="258">
        <f>VLOOKUP(B294,[2]DV!$B$3:$H$735,7,FALSE)</f>
        <v>29.6</v>
      </c>
      <c r="S294" s="92">
        <f t="shared" si="98"/>
        <v>4.5</v>
      </c>
      <c r="T294" s="82">
        <f t="shared" si="99"/>
        <v>9</v>
      </c>
      <c r="U294" s="259">
        <f>VLOOKUP(B294,[2]COORD!$B$3:$I$734,8,FALSE)</f>
        <v>36</v>
      </c>
      <c r="V294" s="92">
        <f t="shared" si="100"/>
        <v>0.75</v>
      </c>
      <c r="W294" s="292">
        <f>VLOOKUP(B294,[2]SOUP!$B$3:$F$734,5,FALSE)</f>
        <v>-6</v>
      </c>
      <c r="X294" s="92">
        <f t="shared" si="101"/>
        <v>1.25</v>
      </c>
      <c r="Y294" s="292">
        <f>VLOOKUP(B294,[2]EQU!$B$3:$F$734,5,FALSE)</f>
        <v>8</v>
      </c>
      <c r="Z294" s="92">
        <f t="shared" si="102"/>
        <v>1</v>
      </c>
      <c r="AA294" s="82">
        <f t="shared" si="109"/>
        <v>3</v>
      </c>
      <c r="AB294" s="260">
        <f>VLOOKUP(B294,[2]Natation!$A$2:$E$610,5,FALSE)</f>
        <v>68.2</v>
      </c>
      <c r="AC294" s="92">
        <f t="shared" si="103"/>
        <v>2</v>
      </c>
      <c r="AD294" s="83">
        <f t="shared" si="107"/>
        <v>2</v>
      </c>
      <c r="AE294" s="294">
        <f t="shared" si="110"/>
        <v>7.7</v>
      </c>
      <c r="AF294" s="84">
        <v>7.7</v>
      </c>
      <c r="AG294" s="87">
        <f t="shared" si="104"/>
        <v>567</v>
      </c>
      <c r="AH294" s="75">
        <f>IFERROR(VLOOKUP(B294,'Notes écrit'!$A$3:$C$734,3,FALSE),"ABI")</f>
        <v>9.7780000000000005</v>
      </c>
      <c r="AI294" s="84">
        <v>9.7780000000000005</v>
      </c>
      <c r="AJ294" s="88">
        <f t="shared" si="105"/>
        <v>162</v>
      </c>
      <c r="AK294" s="136">
        <f t="shared" si="106"/>
        <v>8.7390000000000008</v>
      </c>
    </row>
    <row r="295" spans="1:37" s="96" customFormat="1" ht="16.5" customHeight="1" thickBot="1" x14ac:dyDescent="0.3">
      <c r="A295" s="110" t="s">
        <v>53</v>
      </c>
      <c r="B295" s="267">
        <v>22104542</v>
      </c>
      <c r="C295" s="266" t="s">
        <v>726</v>
      </c>
      <c r="D295" s="266" t="s">
        <v>310</v>
      </c>
      <c r="E295" s="292">
        <f>VLOOKUP(B295,[2]END!$B$3:$G$734,6,FALSE)</f>
        <v>9</v>
      </c>
      <c r="F295" s="91">
        <f t="shared" si="91"/>
        <v>14</v>
      </c>
      <c r="G295" s="92">
        <f t="shared" si="92"/>
        <v>9</v>
      </c>
      <c r="H295" s="82">
        <f t="shared" si="93"/>
        <v>9</v>
      </c>
      <c r="I295" s="292">
        <f>VLOOKUP(B295,[2]VIT!$B$3:$F$734,5,FALSE)</f>
        <v>3.55</v>
      </c>
      <c r="J295" s="92">
        <f t="shared" si="94"/>
        <v>16</v>
      </c>
      <c r="K295" s="292">
        <f>VLOOKUP(B295,[2]VIT!$B$3:$G$734,6,FALSE)</f>
        <v>7.92</v>
      </c>
      <c r="L295" s="92">
        <f t="shared" si="95"/>
        <v>9</v>
      </c>
      <c r="M295" s="82">
        <f t="shared" si="108"/>
        <v>12.5</v>
      </c>
      <c r="N295" s="258">
        <f>VLOOKUP(B295,[2]DVC!$B$3:$G$734,6,FALSE)</f>
        <v>40.5</v>
      </c>
      <c r="O295" s="297">
        <f>VLOOKUP(B295,'[2]Taille-Poids'!$B$3:$G$734,6,FALSE)</f>
        <v>58</v>
      </c>
      <c r="P295" s="93">
        <f t="shared" si="96"/>
        <v>0.69827586206896552</v>
      </c>
      <c r="Q295" s="92">
        <f t="shared" si="97"/>
        <v>6</v>
      </c>
      <c r="R295" s="258">
        <f>VLOOKUP(B295,[2]DV!$B$3:$H$735,7,FALSE)</f>
        <v>31.9</v>
      </c>
      <c r="S295" s="92">
        <f t="shared" si="98"/>
        <v>5</v>
      </c>
      <c r="T295" s="82">
        <f t="shared" si="99"/>
        <v>11</v>
      </c>
      <c r="U295" s="259">
        <f>VLOOKUP(B295,[2]COORD!$B$3:$I$734,8,FALSE)</f>
        <v>32.799999999999997</v>
      </c>
      <c r="V295" s="92">
        <f t="shared" si="100"/>
        <v>2.5</v>
      </c>
      <c r="W295" s="292">
        <f>VLOOKUP(B295,[2]SOUP!$B$3:$F$734,5,FALSE)</f>
        <v>1</v>
      </c>
      <c r="X295" s="92">
        <f t="shared" si="101"/>
        <v>2.75</v>
      </c>
      <c r="Y295" s="292">
        <f>VLOOKUP(B295,[2]EQU!$B$3:$F$734,5,FALSE)</f>
        <v>5</v>
      </c>
      <c r="Z295" s="92">
        <f t="shared" si="102"/>
        <v>2.5</v>
      </c>
      <c r="AA295" s="82">
        <f t="shared" si="109"/>
        <v>7.75</v>
      </c>
      <c r="AB295" s="260">
        <f>VLOOKUP(B295,[2]Natation!$A$2:$E$610,5,FALSE)</f>
        <v>62.28</v>
      </c>
      <c r="AC295" s="92">
        <f t="shared" si="103"/>
        <v>4</v>
      </c>
      <c r="AD295" s="83">
        <f t="shared" si="107"/>
        <v>4</v>
      </c>
      <c r="AE295" s="294">
        <f t="shared" si="110"/>
        <v>8.85</v>
      </c>
      <c r="AF295" s="84">
        <v>8.85</v>
      </c>
      <c r="AG295" s="87">
        <f t="shared" si="104"/>
        <v>512</v>
      </c>
      <c r="AH295" s="75">
        <f>IFERROR(VLOOKUP(B295,'Notes écrit'!$A$3:$C$734,3,FALSE),"ABI")</f>
        <v>6.6669999999999998</v>
      </c>
      <c r="AI295" s="84">
        <v>6.6669999999999998</v>
      </c>
      <c r="AJ295" s="88">
        <f t="shared" si="105"/>
        <v>483</v>
      </c>
      <c r="AK295" s="136">
        <f t="shared" si="106"/>
        <v>7.7584999999999997</v>
      </c>
    </row>
    <row r="296" spans="1:37" s="96" customFormat="1" ht="16.5" customHeight="1" thickBot="1" x14ac:dyDescent="0.3">
      <c r="A296" s="110" t="s">
        <v>53</v>
      </c>
      <c r="B296" s="267">
        <v>22104610</v>
      </c>
      <c r="C296" s="266" t="s">
        <v>910</v>
      </c>
      <c r="D296" s="266" t="s">
        <v>135</v>
      </c>
      <c r="E296" s="293" t="s">
        <v>215</v>
      </c>
      <c r="F296" s="91" t="str">
        <f t="shared" si="91"/>
        <v>DSP</v>
      </c>
      <c r="G296" s="92" t="str">
        <f t="shared" si="92"/>
        <v>DSP</v>
      </c>
      <c r="H296" s="82" t="str">
        <f t="shared" si="93"/>
        <v>DSP</v>
      </c>
      <c r="I296" s="293" t="s">
        <v>215</v>
      </c>
      <c r="J296" s="92" t="str">
        <f t="shared" si="94"/>
        <v>DSP</v>
      </c>
      <c r="K296" s="293" t="s">
        <v>215</v>
      </c>
      <c r="L296" s="92" t="str">
        <f t="shared" si="95"/>
        <v>DSP</v>
      </c>
      <c r="M296" s="82" t="str">
        <f t="shared" si="108"/>
        <v>DSP</v>
      </c>
      <c r="N296" s="258">
        <f>VLOOKUP(B296,[2]DVC!$B$3:$G$734,6,FALSE)</f>
        <v>39</v>
      </c>
      <c r="O296" s="297">
        <f>VLOOKUP(B296,'[2]Taille-Poids'!$B$3:$G$734,6,FALSE)</f>
        <v>65</v>
      </c>
      <c r="P296" s="93">
        <f t="shared" si="96"/>
        <v>0.6</v>
      </c>
      <c r="Q296" s="92">
        <f t="shared" si="97"/>
        <v>6</v>
      </c>
      <c r="R296" s="293" t="s">
        <v>215</v>
      </c>
      <c r="S296" s="92" t="str">
        <f t="shared" si="98"/>
        <v>DSP</v>
      </c>
      <c r="T296" s="82">
        <f t="shared" si="99"/>
        <v>12</v>
      </c>
      <c r="U296" s="293" t="s">
        <v>215</v>
      </c>
      <c r="V296" s="92" t="str">
        <f t="shared" si="100"/>
        <v>DSP</v>
      </c>
      <c r="W296" s="292">
        <f>VLOOKUP(B296,[2]SOUP!$B$3:$F$734,5,FALSE)</f>
        <v>8</v>
      </c>
      <c r="X296" s="92">
        <f t="shared" si="101"/>
        <v>3.75</v>
      </c>
      <c r="Y296" s="293" t="s">
        <v>215</v>
      </c>
      <c r="Z296" s="92" t="str">
        <f t="shared" si="102"/>
        <v>DSP</v>
      </c>
      <c r="AA296" s="82">
        <f t="shared" si="109"/>
        <v>15</v>
      </c>
      <c r="AB296" s="293" t="s">
        <v>215</v>
      </c>
      <c r="AC296" s="92" t="str">
        <f t="shared" si="103"/>
        <v>DSP</v>
      </c>
      <c r="AD296" s="83" t="str">
        <f t="shared" si="107"/>
        <v>DSP</v>
      </c>
      <c r="AE296" s="294">
        <f t="shared" si="110"/>
        <v>13.5</v>
      </c>
      <c r="AF296" s="84">
        <v>13.5</v>
      </c>
      <c r="AG296" s="87">
        <f t="shared" si="104"/>
        <v>50</v>
      </c>
      <c r="AH296" s="75">
        <f>IFERROR(VLOOKUP(B296,'Notes écrit'!$A$3:$C$734,3,FALSE),"ABI")</f>
        <v>11.555999999999999</v>
      </c>
      <c r="AI296" s="84">
        <v>11.555999999999999</v>
      </c>
      <c r="AJ296" s="88">
        <f t="shared" si="105"/>
        <v>45</v>
      </c>
      <c r="AK296" s="136">
        <f t="shared" si="106"/>
        <v>12.527999999999999</v>
      </c>
    </row>
    <row r="297" spans="1:37" s="96" customFormat="1" ht="16.5" customHeight="1" thickBot="1" x14ac:dyDescent="0.3">
      <c r="A297" s="110" t="s">
        <v>216</v>
      </c>
      <c r="B297" s="267">
        <v>22104624</v>
      </c>
      <c r="C297" s="266" t="s">
        <v>826</v>
      </c>
      <c r="D297" s="266" t="s">
        <v>149</v>
      </c>
      <c r="E297" s="292">
        <f>VLOOKUP(B297,[2]END!$B$3:$G$734,6,FALSE)</f>
        <v>14</v>
      </c>
      <c r="F297" s="91">
        <f t="shared" si="91"/>
        <v>16.5</v>
      </c>
      <c r="G297" s="92">
        <f t="shared" si="92"/>
        <v>11</v>
      </c>
      <c r="H297" s="82">
        <f t="shared" si="93"/>
        <v>11</v>
      </c>
      <c r="I297" s="292">
        <f>VLOOKUP(B297,[2]VIT!$B$3:$F$734,5,FALSE)</f>
        <v>3.01</v>
      </c>
      <c r="J297" s="92">
        <f t="shared" si="94"/>
        <v>20</v>
      </c>
      <c r="K297" s="292">
        <f>VLOOKUP(B297,[2]VIT!$B$3:$G$734,6,FALSE)</f>
        <v>6.5</v>
      </c>
      <c r="L297" s="92">
        <f t="shared" si="95"/>
        <v>13</v>
      </c>
      <c r="M297" s="82">
        <f t="shared" si="108"/>
        <v>16.5</v>
      </c>
      <c r="N297" s="258">
        <f>VLOOKUP(B297,[2]DVC!$B$3:$G$734,6,FALSE)</f>
        <v>58</v>
      </c>
      <c r="O297" s="297">
        <f>VLOOKUP(B297,'[2]Taille-Poids'!$B$3:$G$734,6,FALSE)</f>
        <v>80</v>
      </c>
      <c r="P297" s="93">
        <f t="shared" si="96"/>
        <v>0.72499999999999998</v>
      </c>
      <c r="Q297" s="92">
        <f t="shared" si="97"/>
        <v>4</v>
      </c>
      <c r="R297" s="258">
        <f>VLOOKUP(B297,[2]DV!$B$3:$H$735,7,FALSE)</f>
        <v>47.3</v>
      </c>
      <c r="S297" s="92">
        <f t="shared" si="98"/>
        <v>5</v>
      </c>
      <c r="T297" s="82">
        <f t="shared" si="99"/>
        <v>9</v>
      </c>
      <c r="U297" s="259">
        <f>VLOOKUP(B297,[2]COORD!$B$3:$I$734,8,FALSE)</f>
        <v>21.87</v>
      </c>
      <c r="V297" s="92">
        <f t="shared" si="100"/>
        <v>7</v>
      </c>
      <c r="W297" s="292">
        <f>VLOOKUP(B297,[2]SOUP!$B$3:$F$734,5,FALSE)</f>
        <v>-2</v>
      </c>
      <c r="X297" s="92">
        <f t="shared" si="101"/>
        <v>2</v>
      </c>
      <c r="Y297" s="292">
        <f>VLOOKUP(B297,[2]EQU!$B$3:$F$734,5,FALSE)</f>
        <v>2</v>
      </c>
      <c r="Z297" s="92">
        <f t="shared" si="102"/>
        <v>4</v>
      </c>
      <c r="AA297" s="82">
        <f t="shared" si="109"/>
        <v>13</v>
      </c>
      <c r="AB297" s="260" t="s">
        <v>215</v>
      </c>
      <c r="AC297" s="92" t="str">
        <f t="shared" si="103"/>
        <v>DSP</v>
      </c>
      <c r="AD297" s="83" t="str">
        <f t="shared" si="107"/>
        <v>DSP</v>
      </c>
      <c r="AE297" s="294">
        <f t="shared" si="110"/>
        <v>12.375</v>
      </c>
      <c r="AF297" s="84">
        <v>12.375</v>
      </c>
      <c r="AG297" s="87">
        <f t="shared" si="104"/>
        <v>146</v>
      </c>
      <c r="AH297" s="75">
        <f>IFERROR(VLOOKUP(B297,'Notes écrit'!$A$3:$C$734,3,FALSE),"ABI")</f>
        <v>8.4440000000000008</v>
      </c>
      <c r="AI297" s="84">
        <v>8.4440000000000008</v>
      </c>
      <c r="AJ297" s="88">
        <f t="shared" si="105"/>
        <v>274</v>
      </c>
      <c r="AK297" s="136">
        <f t="shared" si="106"/>
        <v>10.409500000000001</v>
      </c>
    </row>
    <row r="298" spans="1:37" s="96" customFormat="1" ht="16.5" customHeight="1" thickBot="1" x14ac:dyDescent="0.3">
      <c r="A298" s="110" t="s">
        <v>216</v>
      </c>
      <c r="B298" s="267">
        <v>22104638</v>
      </c>
      <c r="C298" s="266" t="s">
        <v>793</v>
      </c>
      <c r="D298" s="266" t="s">
        <v>235</v>
      </c>
      <c r="E298" s="293" t="s">
        <v>215</v>
      </c>
      <c r="F298" s="91" t="str">
        <f t="shared" si="91"/>
        <v>DSP</v>
      </c>
      <c r="G298" s="92" t="str">
        <f t="shared" si="92"/>
        <v>DSP</v>
      </c>
      <c r="H298" s="82" t="str">
        <f t="shared" si="93"/>
        <v>DSP</v>
      </c>
      <c r="I298" s="293" t="s">
        <v>215</v>
      </c>
      <c r="J298" s="92" t="str">
        <f t="shared" si="94"/>
        <v>DSP</v>
      </c>
      <c r="K298" s="293" t="s">
        <v>215</v>
      </c>
      <c r="L298" s="92" t="str">
        <f t="shared" si="95"/>
        <v>DSP</v>
      </c>
      <c r="M298" s="82" t="str">
        <f t="shared" si="108"/>
        <v>DSP</v>
      </c>
      <c r="N298" s="258" t="s">
        <v>215</v>
      </c>
      <c r="O298" s="297">
        <f>VLOOKUP(B298,'[2]Taille-Poids'!$B$3:$G$734,6,FALSE)</f>
        <v>75</v>
      </c>
      <c r="P298" s="93">
        <f t="shared" si="96"/>
        <v>0</v>
      </c>
      <c r="Q298" s="92" t="str">
        <f t="shared" si="97"/>
        <v>DSP</v>
      </c>
      <c r="R298" s="293" t="s">
        <v>215</v>
      </c>
      <c r="S298" s="92" t="str">
        <f t="shared" si="98"/>
        <v>DSP</v>
      </c>
      <c r="T298" s="82" t="str">
        <f t="shared" si="99"/>
        <v>DSP</v>
      </c>
      <c r="U298" s="293" t="s">
        <v>215</v>
      </c>
      <c r="V298" s="92" t="str">
        <f t="shared" si="100"/>
        <v>DSP</v>
      </c>
      <c r="W298" s="293" t="s">
        <v>215</v>
      </c>
      <c r="X298" s="92" t="str">
        <f t="shared" si="101"/>
        <v>DSP</v>
      </c>
      <c r="Y298" s="293" t="s">
        <v>215</v>
      </c>
      <c r="Z298" s="92" t="str">
        <f t="shared" si="102"/>
        <v>DSP</v>
      </c>
      <c r="AA298" s="82" t="str">
        <f t="shared" si="109"/>
        <v>DSP</v>
      </c>
      <c r="AB298" s="293" t="s">
        <v>215</v>
      </c>
      <c r="AC298" s="92" t="str">
        <f t="shared" si="103"/>
        <v>DSP</v>
      </c>
      <c r="AD298" s="83" t="str">
        <f t="shared" si="107"/>
        <v>DSP</v>
      </c>
      <c r="AE298" s="294" t="str">
        <f t="shared" si="110"/>
        <v>DSP</v>
      </c>
      <c r="AF298" s="84" t="s">
        <v>215</v>
      </c>
      <c r="AG298" s="87">
        <f t="shared" si="104"/>
        <v>611</v>
      </c>
      <c r="AH298" s="75">
        <f>IFERROR(VLOOKUP(B298,'Notes écrit'!$A$3:$C$734,3,FALSE),"ABI")</f>
        <v>10.222</v>
      </c>
      <c r="AI298" s="84">
        <v>10.222</v>
      </c>
      <c r="AJ298" s="88">
        <f t="shared" si="105"/>
        <v>123</v>
      </c>
      <c r="AK298" s="136">
        <f t="shared" si="106"/>
        <v>10.222</v>
      </c>
    </row>
    <row r="299" spans="1:37" s="96" customFormat="1" ht="16.5" customHeight="1" thickBot="1" x14ac:dyDescent="0.3">
      <c r="A299" s="110" t="s">
        <v>53</v>
      </c>
      <c r="B299" s="267">
        <v>22104657</v>
      </c>
      <c r="C299" s="266" t="s">
        <v>907</v>
      </c>
      <c r="D299" s="266" t="s">
        <v>92</v>
      </c>
      <c r="E299" s="292">
        <f>VLOOKUP(B299,[2]END!$B$3:$G$734,6,FALSE)</f>
        <v>15</v>
      </c>
      <c r="F299" s="91">
        <f t="shared" si="91"/>
        <v>17</v>
      </c>
      <c r="G299" s="92">
        <f t="shared" si="92"/>
        <v>15</v>
      </c>
      <c r="H299" s="82">
        <f t="shared" si="93"/>
        <v>15</v>
      </c>
      <c r="I299" s="292">
        <f>VLOOKUP(B299,[2]VIT!$B$3:$F$734,5,FALSE)</f>
        <v>3.53</v>
      </c>
      <c r="J299" s="92">
        <f t="shared" si="94"/>
        <v>16</v>
      </c>
      <c r="K299" s="292">
        <f>VLOOKUP(B299,[2]VIT!$B$3:$G$734,6,FALSE)</f>
        <v>7.76</v>
      </c>
      <c r="L299" s="92">
        <f t="shared" si="95"/>
        <v>11</v>
      </c>
      <c r="M299" s="82">
        <f t="shared" si="108"/>
        <v>13.5</v>
      </c>
      <c r="N299" s="258">
        <f>VLOOKUP(B299,[2]DVC!$B$3:$G$734,6,FALSE)</f>
        <v>58</v>
      </c>
      <c r="O299" s="297">
        <f>VLOOKUP(B299,'[2]Taille-Poids'!$B$3:$G$734,6,FALSE)</f>
        <v>70</v>
      </c>
      <c r="P299" s="93">
        <f t="shared" si="96"/>
        <v>0.82857142857142863</v>
      </c>
      <c r="Q299" s="92">
        <f t="shared" si="97"/>
        <v>7</v>
      </c>
      <c r="R299" s="258">
        <f>VLOOKUP(B299,[2]DV!$B$3:$H$735,7,FALSE)</f>
        <v>36.799999999999997</v>
      </c>
      <c r="S299" s="92">
        <f t="shared" si="98"/>
        <v>6.5</v>
      </c>
      <c r="T299" s="82">
        <f t="shared" si="99"/>
        <v>13.5</v>
      </c>
      <c r="U299" s="259">
        <f>VLOOKUP(B299,[2]COORD!$B$3:$I$734,8,FALSE)</f>
        <v>26</v>
      </c>
      <c r="V299" s="92">
        <f t="shared" si="100"/>
        <v>5.75</v>
      </c>
      <c r="W299" s="292">
        <f>VLOOKUP(B299,[2]SOUP!$B$3:$F$734,5,FALSE)</f>
        <v>0</v>
      </c>
      <c r="X299" s="92">
        <f t="shared" si="101"/>
        <v>2.5</v>
      </c>
      <c r="Y299" s="292">
        <f>VLOOKUP(B299,[2]EQU!$B$3:$F$734,5,FALSE)</f>
        <v>8</v>
      </c>
      <c r="Z299" s="92">
        <f t="shared" si="102"/>
        <v>1</v>
      </c>
      <c r="AA299" s="82">
        <f t="shared" si="109"/>
        <v>9.25</v>
      </c>
      <c r="AB299" s="260">
        <v>27.88</v>
      </c>
      <c r="AC299" s="92">
        <f t="shared" si="103"/>
        <v>20</v>
      </c>
      <c r="AD299" s="83">
        <f t="shared" si="107"/>
        <v>20</v>
      </c>
      <c r="AE299" s="294">
        <f t="shared" si="110"/>
        <v>14.25</v>
      </c>
      <c r="AF299" s="84">
        <v>14.25</v>
      </c>
      <c r="AG299" s="87">
        <f t="shared" si="104"/>
        <v>14</v>
      </c>
      <c r="AH299" s="75">
        <v>11.11</v>
      </c>
      <c r="AI299" s="84">
        <v>11.11</v>
      </c>
      <c r="AJ299" s="88">
        <f t="shared" si="105"/>
        <v>84</v>
      </c>
      <c r="AK299" s="136">
        <f t="shared" si="106"/>
        <v>12.68</v>
      </c>
    </row>
    <row r="300" spans="1:37" s="96" customFormat="1" ht="16.5" customHeight="1" thickBot="1" x14ac:dyDescent="0.3">
      <c r="A300" s="110" t="s">
        <v>53</v>
      </c>
      <c r="B300" s="267">
        <v>22104702</v>
      </c>
      <c r="C300" s="266" t="s">
        <v>955</v>
      </c>
      <c r="D300" s="266" t="s">
        <v>956</v>
      </c>
      <c r="E300" s="292">
        <f>VLOOKUP(B300,[2]END!$B$3:$G$734,6,FALSE)</f>
        <v>13</v>
      </c>
      <c r="F300" s="91">
        <f t="shared" si="91"/>
        <v>16</v>
      </c>
      <c r="G300" s="92">
        <f t="shared" si="92"/>
        <v>13</v>
      </c>
      <c r="H300" s="82">
        <f t="shared" si="93"/>
        <v>13</v>
      </c>
      <c r="I300" s="292">
        <f>VLOOKUP(B300,[2]VIT!$B$3:$F$734,5,FALSE)</f>
        <v>3.65</v>
      </c>
      <c r="J300" s="92">
        <f t="shared" si="94"/>
        <v>14</v>
      </c>
      <c r="K300" s="292">
        <f>VLOOKUP(B300,[2]VIT!$B$3:$G$734,6,FALSE)</f>
        <v>7.95</v>
      </c>
      <c r="L300" s="92">
        <f t="shared" si="95"/>
        <v>9</v>
      </c>
      <c r="M300" s="82">
        <f t="shared" si="108"/>
        <v>11.5</v>
      </c>
      <c r="N300" s="258">
        <f>VLOOKUP(B300,[2]DVC!$B$3:$G$734,6,FALSE)</f>
        <v>26</v>
      </c>
      <c r="O300" s="297">
        <f>VLOOKUP(B300,'[2]Taille-Poids'!$B$3:$G$734,6,FALSE)</f>
        <v>53</v>
      </c>
      <c r="P300" s="93">
        <f t="shared" si="96"/>
        <v>0.49056603773584906</v>
      </c>
      <c r="Q300" s="92">
        <f t="shared" si="97"/>
        <v>4.5</v>
      </c>
      <c r="R300" s="258">
        <f>VLOOKUP(B300,[2]DV!$B$3:$H$735,7,FALSE)</f>
        <v>34.6</v>
      </c>
      <c r="S300" s="92">
        <f t="shared" si="98"/>
        <v>6</v>
      </c>
      <c r="T300" s="82">
        <f t="shared" si="99"/>
        <v>10.5</v>
      </c>
      <c r="U300" s="259">
        <f>VLOOKUP(B300,[2]COORD!$B$3:$I$734,8,FALSE)</f>
        <v>25.25</v>
      </c>
      <c r="V300" s="92">
        <f t="shared" si="100"/>
        <v>6.25</v>
      </c>
      <c r="W300" s="292">
        <f>VLOOKUP(B300,[2]SOUP!$B$3:$F$734,5,FALSE)</f>
        <v>1.5</v>
      </c>
      <c r="X300" s="92">
        <f t="shared" si="101"/>
        <v>2.75</v>
      </c>
      <c r="Y300" s="292">
        <f>VLOOKUP(B300,[2]EQU!$B$3:$F$734,5,FALSE)</f>
        <v>5</v>
      </c>
      <c r="Z300" s="92">
        <f t="shared" si="102"/>
        <v>2.5</v>
      </c>
      <c r="AA300" s="82">
        <f t="shared" si="109"/>
        <v>11.5</v>
      </c>
      <c r="AB300" s="260">
        <f>VLOOKUP(B300,[2]Natation!$A$2:$E$610,5,FALSE)</f>
        <v>47.33</v>
      </c>
      <c r="AC300" s="92">
        <f t="shared" si="103"/>
        <v>10</v>
      </c>
      <c r="AD300" s="83">
        <f t="shared" si="107"/>
        <v>10</v>
      </c>
      <c r="AE300" s="294">
        <f t="shared" si="110"/>
        <v>11.3</v>
      </c>
      <c r="AF300" s="84">
        <v>11.3</v>
      </c>
      <c r="AG300" s="87">
        <f t="shared" si="104"/>
        <v>287</v>
      </c>
      <c r="AH300" s="75">
        <f>IFERROR(VLOOKUP(B300,'Notes écrit'!$A$3:$C$734,3,FALSE),"ABI")</f>
        <v>7.1109999999999998</v>
      </c>
      <c r="AI300" s="84">
        <v>7.1109999999999998</v>
      </c>
      <c r="AJ300" s="88">
        <f t="shared" si="105"/>
        <v>430</v>
      </c>
      <c r="AK300" s="136">
        <f t="shared" si="106"/>
        <v>9.2055000000000007</v>
      </c>
    </row>
    <row r="301" spans="1:37" s="96" customFormat="1" ht="16.5" customHeight="1" thickBot="1" x14ac:dyDescent="0.3">
      <c r="A301" s="110" t="s">
        <v>53</v>
      </c>
      <c r="B301" s="267">
        <v>22104704</v>
      </c>
      <c r="C301" s="266" t="s">
        <v>758</v>
      </c>
      <c r="D301" s="266" t="s">
        <v>413</v>
      </c>
      <c r="E301" s="292">
        <f>VLOOKUP(B301,[2]END!$B$3:$G$734,6,FALSE)</f>
        <v>11</v>
      </c>
      <c r="F301" s="91">
        <f t="shared" si="91"/>
        <v>15</v>
      </c>
      <c r="G301" s="92">
        <f t="shared" si="92"/>
        <v>11</v>
      </c>
      <c r="H301" s="82">
        <f t="shared" si="93"/>
        <v>11</v>
      </c>
      <c r="I301" s="292">
        <f>VLOOKUP(B301,[2]VIT!$B$3:$F$734,5,FALSE)</f>
        <v>3.48</v>
      </c>
      <c r="J301" s="92">
        <f t="shared" si="94"/>
        <v>17</v>
      </c>
      <c r="K301" s="292">
        <f>VLOOKUP(B301,[2]VIT!$B$3:$G$734,6,FALSE)</f>
        <v>7.7</v>
      </c>
      <c r="L301" s="92">
        <f t="shared" si="95"/>
        <v>11</v>
      </c>
      <c r="M301" s="82">
        <f t="shared" si="108"/>
        <v>14</v>
      </c>
      <c r="N301" s="258">
        <f>VLOOKUP(B301,[2]DVC!$B$3:$G$734,6,FALSE)</f>
        <v>43.5</v>
      </c>
      <c r="O301" s="297">
        <f>VLOOKUP(B301,'[2]Taille-Poids'!$B$3:$G$734,6,FALSE)</f>
        <v>55</v>
      </c>
      <c r="P301" s="93">
        <f t="shared" si="96"/>
        <v>0.79090909090909089</v>
      </c>
      <c r="Q301" s="92">
        <f t="shared" si="97"/>
        <v>6.5</v>
      </c>
      <c r="R301" s="258">
        <f>VLOOKUP(B301,[2]DV!$B$3:$H$735,7,FALSE)</f>
        <v>36.4</v>
      </c>
      <c r="S301" s="92">
        <f t="shared" si="98"/>
        <v>6.5</v>
      </c>
      <c r="T301" s="82">
        <f t="shared" si="99"/>
        <v>13</v>
      </c>
      <c r="U301" s="259">
        <f>VLOOKUP(B301,[2]COORD!$B$3:$I$734,8,FALSE)</f>
        <v>22.5</v>
      </c>
      <c r="V301" s="92">
        <f t="shared" si="100"/>
        <v>7.5</v>
      </c>
      <c r="W301" s="292">
        <f>VLOOKUP(B301,[2]SOUP!$B$3:$F$734,5,FALSE)</f>
        <v>2</v>
      </c>
      <c r="X301" s="92">
        <f t="shared" si="101"/>
        <v>3</v>
      </c>
      <c r="Y301" s="292">
        <f>VLOOKUP(B301,[2]EQU!$B$3:$F$734,5,FALSE)</f>
        <v>1</v>
      </c>
      <c r="Z301" s="92">
        <f t="shared" si="102"/>
        <v>4.5</v>
      </c>
      <c r="AA301" s="82">
        <f t="shared" si="109"/>
        <v>15</v>
      </c>
      <c r="AB301" s="260">
        <f>VLOOKUP(B301,[2]Natation!$A$2:$E$610,5,FALSE)</f>
        <v>54.18</v>
      </c>
      <c r="AC301" s="92">
        <f t="shared" si="103"/>
        <v>7</v>
      </c>
      <c r="AD301" s="83">
        <f t="shared" si="107"/>
        <v>7</v>
      </c>
      <c r="AE301" s="294">
        <f t="shared" si="110"/>
        <v>12</v>
      </c>
      <c r="AF301" s="84">
        <v>12</v>
      </c>
      <c r="AG301" s="87">
        <f t="shared" si="104"/>
        <v>194</v>
      </c>
      <c r="AH301" s="75">
        <f>IFERROR(VLOOKUP(B301,'Notes écrit'!$A$3:$C$734,3,FALSE),"ABI")</f>
        <v>7.556</v>
      </c>
      <c r="AI301" s="84">
        <v>7.556</v>
      </c>
      <c r="AJ301" s="88">
        <f t="shared" si="105"/>
        <v>384</v>
      </c>
      <c r="AK301" s="136">
        <f t="shared" si="106"/>
        <v>9.7780000000000005</v>
      </c>
    </row>
    <row r="302" spans="1:37" s="96" customFormat="1" ht="16.5" customHeight="1" thickBot="1" x14ac:dyDescent="0.3">
      <c r="A302" s="110" t="s">
        <v>216</v>
      </c>
      <c r="B302" s="267">
        <v>22104708</v>
      </c>
      <c r="C302" s="266" t="s">
        <v>1187</v>
      </c>
      <c r="D302" s="266" t="s">
        <v>195</v>
      </c>
      <c r="E302" s="292">
        <f>VLOOKUP(B302,[2]END!$B$3:$G$734,6,FALSE)</f>
        <v>13</v>
      </c>
      <c r="F302" s="91">
        <f t="shared" si="91"/>
        <v>16</v>
      </c>
      <c r="G302" s="92">
        <f t="shared" si="92"/>
        <v>10</v>
      </c>
      <c r="H302" s="82">
        <f t="shared" si="93"/>
        <v>10</v>
      </c>
      <c r="I302" s="292">
        <f>VLOOKUP(B302,[2]VIT!$B$3:$F$734,5,FALSE)</f>
        <v>3.26</v>
      </c>
      <c r="J302" s="92">
        <f t="shared" si="94"/>
        <v>16</v>
      </c>
      <c r="K302" s="292">
        <f>VLOOKUP(B302,[2]VIT!$B$3:$G$734,6,FALSE)</f>
        <v>6.99</v>
      </c>
      <c r="L302" s="92">
        <f t="shared" si="95"/>
        <v>10</v>
      </c>
      <c r="M302" s="82">
        <f t="shared" si="108"/>
        <v>13</v>
      </c>
      <c r="N302" s="258">
        <f>VLOOKUP(B302,[2]DVC!$B$3:$G$734,6,FALSE)</f>
        <v>70</v>
      </c>
      <c r="O302" s="297" t="str">
        <f>VLOOKUP(B302,'[2]Taille-Poids'!$B$3:$G$734,6,FALSE)</f>
        <v>ABI</v>
      </c>
      <c r="P302" s="93" t="str">
        <f t="shared" si="96"/>
        <v>POIDS</v>
      </c>
      <c r="Q302" s="92">
        <f t="shared" si="97"/>
        <v>0</v>
      </c>
      <c r="R302" s="258">
        <f>VLOOKUP(B302,[2]DV!$B$3:$H$735,7,FALSE)</f>
        <v>50.4</v>
      </c>
      <c r="S302" s="92">
        <f t="shared" si="98"/>
        <v>5.5</v>
      </c>
      <c r="T302" s="82">
        <f t="shared" si="99"/>
        <v>5.5</v>
      </c>
      <c r="U302" s="259">
        <f>VLOOKUP(B302,[2]COORD!$B$3:$I$734,8,FALSE)</f>
        <v>27.56</v>
      </c>
      <c r="V302" s="92">
        <f t="shared" si="100"/>
        <v>4</v>
      </c>
      <c r="W302" s="292">
        <f>VLOOKUP(B302,[2]SOUP!$B$3:$F$734,5,FALSE)</f>
        <v>-5</v>
      </c>
      <c r="X302" s="92">
        <f t="shared" si="101"/>
        <v>1.5</v>
      </c>
      <c r="Y302" s="292">
        <f>VLOOKUP(B302,[2]EQU!$B$3:$F$734,5,FALSE)</f>
        <v>9</v>
      </c>
      <c r="Z302" s="92">
        <f t="shared" si="102"/>
        <v>0.5</v>
      </c>
      <c r="AA302" s="82">
        <f t="shared" si="109"/>
        <v>6</v>
      </c>
      <c r="AB302" s="260">
        <f>VLOOKUP(B302,[2]Natation!$A$2:$E$610,5,FALSE)</f>
        <v>45.31</v>
      </c>
      <c r="AC302" s="92">
        <f t="shared" si="103"/>
        <v>7</v>
      </c>
      <c r="AD302" s="83">
        <f t="shared" si="107"/>
        <v>7</v>
      </c>
      <c r="AE302" s="294">
        <f t="shared" si="110"/>
        <v>8.3000000000000007</v>
      </c>
      <c r="AF302" s="84">
        <v>8.3000000000000007</v>
      </c>
      <c r="AG302" s="87">
        <f t="shared" si="104"/>
        <v>546</v>
      </c>
      <c r="AH302" s="75">
        <f>IFERROR(VLOOKUP(B302,'Notes écrit'!$A$3:$C$734,3,FALSE),"ABI")</f>
        <v>7.556</v>
      </c>
      <c r="AI302" s="84">
        <v>7.556</v>
      </c>
      <c r="AJ302" s="88">
        <f t="shared" si="105"/>
        <v>384</v>
      </c>
      <c r="AK302" s="136">
        <f t="shared" si="106"/>
        <v>7.9280000000000008</v>
      </c>
    </row>
    <row r="303" spans="1:37" s="96" customFormat="1" ht="16.5" customHeight="1" thickBot="1" x14ac:dyDescent="0.3">
      <c r="A303" s="110" t="s">
        <v>216</v>
      </c>
      <c r="B303" s="267">
        <v>22104735</v>
      </c>
      <c r="C303" s="266" t="s">
        <v>528</v>
      </c>
      <c r="D303" s="266" t="s">
        <v>102</v>
      </c>
      <c r="E303" s="292">
        <f>VLOOKUP(B303,[2]END!$B$3:$G$734,6,FALSE)</f>
        <v>17</v>
      </c>
      <c r="F303" s="91">
        <f t="shared" si="91"/>
        <v>18</v>
      </c>
      <c r="G303" s="92">
        <f t="shared" si="92"/>
        <v>14</v>
      </c>
      <c r="H303" s="82">
        <f t="shared" si="93"/>
        <v>14</v>
      </c>
      <c r="I303" s="292">
        <f>VLOOKUP(B303,[2]VIT!$B$3:$F$734,5,FALSE)</f>
        <v>3.1</v>
      </c>
      <c r="J303" s="92">
        <f t="shared" si="94"/>
        <v>19</v>
      </c>
      <c r="K303" s="292">
        <f>VLOOKUP(B303,[2]VIT!$B$3:$G$734,6,FALSE)</f>
        <v>6.79</v>
      </c>
      <c r="L303" s="92">
        <f t="shared" si="95"/>
        <v>11</v>
      </c>
      <c r="M303" s="82">
        <f t="shared" si="108"/>
        <v>15</v>
      </c>
      <c r="N303" s="258">
        <f>VLOOKUP(B303,[2]DVC!$B$3:$G$734,6,FALSE)</f>
        <v>60</v>
      </c>
      <c r="O303" s="297">
        <f>VLOOKUP(B303,'[2]Taille-Poids'!$B$3:$G$734,6,FALSE)</f>
        <v>62</v>
      </c>
      <c r="P303" s="93">
        <f t="shared" si="96"/>
        <v>0.967741935483871</v>
      </c>
      <c r="Q303" s="92">
        <f t="shared" si="97"/>
        <v>5</v>
      </c>
      <c r="R303" s="258">
        <f>VLOOKUP(B303,[2]DV!$B$3:$H$735,7,FALSE)</f>
        <v>42.5</v>
      </c>
      <c r="S303" s="92">
        <f t="shared" si="98"/>
        <v>3.5</v>
      </c>
      <c r="T303" s="82">
        <f t="shared" si="99"/>
        <v>8.5</v>
      </c>
      <c r="U303" s="259">
        <f>VLOOKUP(B303,[2]COORD!$B$3:$I$734,8,FALSE)</f>
        <v>25.9</v>
      </c>
      <c r="V303" s="92">
        <f t="shared" si="100"/>
        <v>5</v>
      </c>
      <c r="W303" s="292">
        <f>VLOOKUP(B303,[2]SOUP!$B$3:$F$734,5,FALSE)</f>
        <v>-9</v>
      </c>
      <c r="X303" s="92">
        <f t="shared" si="101"/>
        <v>1</v>
      </c>
      <c r="Y303" s="292">
        <f>VLOOKUP(B303,[2]EQU!$B$3:$F$734,5,FALSE)</f>
        <v>1</v>
      </c>
      <c r="Z303" s="92">
        <f t="shared" si="102"/>
        <v>4.5</v>
      </c>
      <c r="AA303" s="82">
        <f t="shared" si="109"/>
        <v>10.5</v>
      </c>
      <c r="AB303" s="260">
        <f>VLOOKUP(B303,[2]Natation!$A$2:$E$610,5,FALSE)</f>
        <v>38.119999999999997</v>
      </c>
      <c r="AC303" s="92">
        <f t="shared" si="103"/>
        <v>11</v>
      </c>
      <c r="AD303" s="83">
        <f t="shared" si="107"/>
        <v>11</v>
      </c>
      <c r="AE303" s="294">
        <f t="shared" si="110"/>
        <v>11.8</v>
      </c>
      <c r="AF303" s="84">
        <v>11.8</v>
      </c>
      <c r="AG303" s="87">
        <f t="shared" si="104"/>
        <v>223</v>
      </c>
      <c r="AH303" s="75">
        <f>IFERROR(VLOOKUP(B303,'Notes écrit'!$A$3:$C$734,3,FALSE),"ABI")</f>
        <v>9.7780000000000005</v>
      </c>
      <c r="AI303" s="84">
        <v>9.7780000000000005</v>
      </c>
      <c r="AJ303" s="88">
        <f t="shared" si="105"/>
        <v>162</v>
      </c>
      <c r="AK303" s="136">
        <f t="shared" si="106"/>
        <v>10.789000000000001</v>
      </c>
    </row>
    <row r="304" spans="1:37" s="96" customFormat="1" ht="16.5" customHeight="1" thickBot="1" x14ac:dyDescent="0.3">
      <c r="A304" s="110" t="s">
        <v>216</v>
      </c>
      <c r="B304" s="267">
        <v>22104781</v>
      </c>
      <c r="C304" s="266" t="s">
        <v>852</v>
      </c>
      <c r="D304" s="266" t="s">
        <v>853</v>
      </c>
      <c r="E304" s="292">
        <f>VLOOKUP(B304,[2]END!$B$3:$G$734,6,FALSE)</f>
        <v>14</v>
      </c>
      <c r="F304" s="91">
        <f t="shared" si="91"/>
        <v>16.5</v>
      </c>
      <c r="G304" s="92">
        <f t="shared" si="92"/>
        <v>11</v>
      </c>
      <c r="H304" s="82">
        <f t="shared" si="93"/>
        <v>11</v>
      </c>
      <c r="I304" s="292">
        <f>VLOOKUP(B304,[2]VIT!$B$3:$F$734,5,FALSE)</f>
        <v>3.17</v>
      </c>
      <c r="J304" s="92">
        <f t="shared" si="94"/>
        <v>17</v>
      </c>
      <c r="K304" s="292">
        <f>VLOOKUP(B304,[2]VIT!$B$3:$G$734,6,FALSE)</f>
        <v>6.73</v>
      </c>
      <c r="L304" s="92">
        <f t="shared" si="95"/>
        <v>12</v>
      </c>
      <c r="M304" s="82">
        <f t="shared" si="108"/>
        <v>14.5</v>
      </c>
      <c r="N304" s="258">
        <f>VLOOKUP(B304,[2]DVC!$B$3:$G$734,6,FALSE)</f>
        <v>67</v>
      </c>
      <c r="O304" s="297">
        <f>VLOOKUP(B304,'[2]Taille-Poids'!$B$3:$G$734,6,FALSE)</f>
        <v>57</v>
      </c>
      <c r="P304" s="93">
        <f t="shared" si="96"/>
        <v>1.1754385964912282</v>
      </c>
      <c r="Q304" s="92">
        <f t="shared" si="97"/>
        <v>6</v>
      </c>
      <c r="R304" s="258">
        <f>VLOOKUP(B304,[2]DV!$B$3:$H$735,7,FALSE)</f>
        <v>51.6</v>
      </c>
      <c r="S304" s="92">
        <f t="shared" si="98"/>
        <v>6</v>
      </c>
      <c r="T304" s="82">
        <f t="shared" si="99"/>
        <v>12</v>
      </c>
      <c r="U304" s="259">
        <f>VLOOKUP(B304,[2]COORD!$B$3:$I$734,8,FALSE)</f>
        <v>23.55</v>
      </c>
      <c r="V304" s="92">
        <f t="shared" si="100"/>
        <v>6</v>
      </c>
      <c r="W304" s="292">
        <f>VLOOKUP(B304,[2]SOUP!$B$3:$F$734,5,FALSE)</f>
        <v>-8</v>
      </c>
      <c r="X304" s="92">
        <f t="shared" si="101"/>
        <v>1</v>
      </c>
      <c r="Y304" s="292">
        <f>VLOOKUP(B304,[2]EQU!$B$3:$F$734,5,FALSE)</f>
        <v>3</v>
      </c>
      <c r="Z304" s="92">
        <f t="shared" si="102"/>
        <v>3.5</v>
      </c>
      <c r="AA304" s="82">
        <f t="shared" si="109"/>
        <v>10.5</v>
      </c>
      <c r="AB304" s="260">
        <f>VLOOKUP(B304,[2]Natation!$A$2:$E$610,5,FALSE)</f>
        <v>39.020000000000003</v>
      </c>
      <c r="AC304" s="92">
        <f t="shared" si="103"/>
        <v>11</v>
      </c>
      <c r="AD304" s="83">
        <f t="shared" si="107"/>
        <v>11</v>
      </c>
      <c r="AE304" s="294">
        <f t="shared" si="110"/>
        <v>11.8</v>
      </c>
      <c r="AF304" s="84">
        <v>11.8</v>
      </c>
      <c r="AG304" s="87">
        <f t="shared" si="104"/>
        <v>223</v>
      </c>
      <c r="AH304" s="75">
        <f>IFERROR(VLOOKUP(B304,'Notes écrit'!$A$3:$C$734,3,FALSE),"ABI")</f>
        <v>6.2220000000000004</v>
      </c>
      <c r="AI304" s="84">
        <v>6.2220000000000004</v>
      </c>
      <c r="AJ304" s="88">
        <f t="shared" si="105"/>
        <v>519</v>
      </c>
      <c r="AK304" s="136">
        <f t="shared" si="106"/>
        <v>9.011000000000001</v>
      </c>
    </row>
    <row r="305" spans="1:37" s="96" customFormat="1" ht="16.5" customHeight="1" thickBot="1" x14ac:dyDescent="0.3">
      <c r="A305" s="110" t="s">
        <v>216</v>
      </c>
      <c r="B305" s="267">
        <v>22104853</v>
      </c>
      <c r="C305" s="266" t="s">
        <v>984</v>
      </c>
      <c r="D305" s="266" t="s">
        <v>183</v>
      </c>
      <c r="E305" s="292">
        <f>VLOOKUP(B305,[2]END!$B$3:$G$734,6,FALSE)</f>
        <v>16</v>
      </c>
      <c r="F305" s="91">
        <f t="shared" si="91"/>
        <v>17.5</v>
      </c>
      <c r="G305" s="92">
        <f t="shared" si="92"/>
        <v>13</v>
      </c>
      <c r="H305" s="82">
        <f t="shared" si="93"/>
        <v>13</v>
      </c>
      <c r="I305" s="292">
        <f>VLOOKUP(B305,[2]VIT!$B$3:$F$734,5,FALSE)</f>
        <v>3.1</v>
      </c>
      <c r="J305" s="92">
        <f t="shared" si="94"/>
        <v>19</v>
      </c>
      <c r="K305" s="292">
        <f>VLOOKUP(B305,[2]VIT!$B$3:$G$734,6,FALSE)</f>
        <v>6.52</v>
      </c>
      <c r="L305" s="92">
        <f t="shared" si="95"/>
        <v>13</v>
      </c>
      <c r="M305" s="82">
        <f t="shared" si="108"/>
        <v>16</v>
      </c>
      <c r="N305" s="258">
        <f>VLOOKUP(B305,[2]DVC!$B$3:$G$734,6,FALSE)</f>
        <v>64</v>
      </c>
      <c r="O305" s="297">
        <f>VLOOKUP(B305,'[2]Taille-Poids'!$B$3:$G$734,6,FALSE)</f>
        <v>70</v>
      </c>
      <c r="P305" s="93">
        <f t="shared" si="96"/>
        <v>0.91428571428571426</v>
      </c>
      <c r="Q305" s="92">
        <f t="shared" si="97"/>
        <v>5</v>
      </c>
      <c r="R305" s="258">
        <f>VLOOKUP(B305,[2]DV!$B$3:$H$735,7,FALSE)</f>
        <v>47.6</v>
      </c>
      <c r="S305" s="92">
        <f t="shared" si="98"/>
        <v>5</v>
      </c>
      <c r="T305" s="82">
        <f t="shared" si="99"/>
        <v>10</v>
      </c>
      <c r="U305" s="259">
        <f>VLOOKUP(B305,[2]COORD!$B$3:$I$734,8,FALSE)</f>
        <v>22.75</v>
      </c>
      <c r="V305" s="92">
        <f t="shared" si="100"/>
        <v>6.5</v>
      </c>
      <c r="W305" s="292">
        <f>VLOOKUP(B305,[2]SOUP!$B$3:$F$734,5,FALSE)</f>
        <v>-7</v>
      </c>
      <c r="X305" s="92">
        <f t="shared" si="101"/>
        <v>1.25</v>
      </c>
      <c r="Y305" s="292">
        <f>VLOOKUP(B305,[2]EQU!$B$3:$F$734,5,FALSE)</f>
        <v>7</v>
      </c>
      <c r="Z305" s="92">
        <f t="shared" si="102"/>
        <v>1.5</v>
      </c>
      <c r="AA305" s="82">
        <f t="shared" si="109"/>
        <v>9.25</v>
      </c>
      <c r="AB305" s="260">
        <f>VLOOKUP(B305,[2]Natation!$A$2:$E$610,5,FALSE)</f>
        <v>37.49</v>
      </c>
      <c r="AC305" s="92">
        <f t="shared" si="103"/>
        <v>12</v>
      </c>
      <c r="AD305" s="83">
        <f t="shared" si="107"/>
        <v>12</v>
      </c>
      <c r="AE305" s="294">
        <f t="shared" si="110"/>
        <v>12.05</v>
      </c>
      <c r="AF305" s="84">
        <v>12.05</v>
      </c>
      <c r="AG305" s="87">
        <f t="shared" si="104"/>
        <v>186</v>
      </c>
      <c r="AH305" s="75">
        <f>IFERROR(VLOOKUP(B305,'Notes écrit'!$A$3:$C$734,3,FALSE),"ABI")</f>
        <v>7.1109999999999998</v>
      </c>
      <c r="AI305" s="84">
        <v>7.1109999999999998</v>
      </c>
      <c r="AJ305" s="88">
        <f t="shared" si="105"/>
        <v>430</v>
      </c>
      <c r="AK305" s="136">
        <f t="shared" si="106"/>
        <v>9.5805000000000007</v>
      </c>
    </row>
    <row r="306" spans="1:37" s="96" customFormat="1" ht="16.5" customHeight="1" thickBot="1" x14ac:dyDescent="0.3">
      <c r="A306" s="110" t="s">
        <v>53</v>
      </c>
      <c r="B306" s="267">
        <v>22104910</v>
      </c>
      <c r="C306" s="266" t="s">
        <v>978</v>
      </c>
      <c r="D306" s="266" t="s">
        <v>578</v>
      </c>
      <c r="E306" s="292">
        <f>VLOOKUP(B306,[2]END!$B$3:$G$734,6,FALSE)</f>
        <v>12</v>
      </c>
      <c r="F306" s="91">
        <f t="shared" si="91"/>
        <v>15.5</v>
      </c>
      <c r="G306" s="92">
        <f t="shared" si="92"/>
        <v>12</v>
      </c>
      <c r="H306" s="82">
        <f t="shared" si="93"/>
        <v>12</v>
      </c>
      <c r="I306" s="292">
        <f>VLOOKUP(B306,[2]VIT!$B$3:$F$734,5,FALSE)</f>
        <v>3.89</v>
      </c>
      <c r="J306" s="92">
        <f t="shared" si="94"/>
        <v>10</v>
      </c>
      <c r="K306" s="292">
        <f>VLOOKUP(B306,[2]VIT!$B$3:$G$734,6,FALSE)</f>
        <v>8.41</v>
      </c>
      <c r="L306" s="92">
        <f t="shared" si="95"/>
        <v>6</v>
      </c>
      <c r="M306" s="82">
        <f t="shared" si="108"/>
        <v>8</v>
      </c>
      <c r="N306" s="258">
        <f>VLOOKUP(B306,[2]DVC!$B$3:$G$734,6,FALSE)</f>
        <v>27</v>
      </c>
      <c r="O306" s="297">
        <f>VLOOKUP(B306,'[2]Taille-Poids'!$B$3:$G$734,6,FALSE)</f>
        <v>62</v>
      </c>
      <c r="P306" s="93">
        <f t="shared" si="96"/>
        <v>0.43548387096774194</v>
      </c>
      <c r="Q306" s="92">
        <f t="shared" si="97"/>
        <v>4</v>
      </c>
      <c r="R306" s="258">
        <f>VLOOKUP(B306,[2]DV!$B$3:$H$735,7,FALSE)</f>
        <v>24.5</v>
      </c>
      <c r="S306" s="92">
        <f t="shared" si="98"/>
        <v>3.5</v>
      </c>
      <c r="T306" s="82">
        <f t="shared" si="99"/>
        <v>7.5</v>
      </c>
      <c r="U306" s="259">
        <f>VLOOKUP(B306,[2]COORD!$B$3:$I$734,8,FALSE)</f>
        <v>28.4</v>
      </c>
      <c r="V306" s="92">
        <f t="shared" si="100"/>
        <v>4.75</v>
      </c>
      <c r="W306" s="292">
        <f>VLOOKUP(B306,[2]SOUP!$B$3:$F$734,5,FALSE)</f>
        <v>-12</v>
      </c>
      <c r="X306" s="92">
        <f t="shared" si="101"/>
        <v>0.5</v>
      </c>
      <c r="Y306" s="292">
        <f>VLOOKUP(B306,[2]EQU!$B$3:$F$734,5,FALSE)</f>
        <v>4</v>
      </c>
      <c r="Z306" s="92">
        <f t="shared" si="102"/>
        <v>3</v>
      </c>
      <c r="AA306" s="82">
        <f t="shared" si="109"/>
        <v>8.25</v>
      </c>
      <c r="AB306" s="260">
        <f>VLOOKUP(B306,[2]Natation!$A$2:$E$610,5,FALSE)</f>
        <v>52.14</v>
      </c>
      <c r="AC306" s="92">
        <f t="shared" si="103"/>
        <v>8</v>
      </c>
      <c r="AD306" s="83">
        <f t="shared" si="107"/>
        <v>8</v>
      </c>
      <c r="AE306" s="294">
        <f t="shared" si="110"/>
        <v>8.75</v>
      </c>
      <c r="AF306" s="84">
        <v>8.75</v>
      </c>
      <c r="AG306" s="87">
        <f t="shared" si="104"/>
        <v>520</v>
      </c>
      <c r="AH306" s="75">
        <f>IFERROR(VLOOKUP(B306,'Notes écrit'!$A$3:$C$734,3,FALSE),"ABI")</f>
        <v>4.444</v>
      </c>
      <c r="AI306" s="84">
        <v>4.444</v>
      </c>
      <c r="AJ306" s="88">
        <f t="shared" si="105"/>
        <v>601</v>
      </c>
      <c r="AK306" s="136">
        <f t="shared" si="106"/>
        <v>6.5969999999999995</v>
      </c>
    </row>
    <row r="307" spans="1:37" s="96" customFormat="1" ht="16.5" customHeight="1" thickBot="1" x14ac:dyDescent="0.3">
      <c r="A307" s="110" t="s">
        <v>216</v>
      </c>
      <c r="B307" s="267">
        <v>22104912</v>
      </c>
      <c r="C307" s="266" t="s">
        <v>1120</v>
      </c>
      <c r="D307" s="266" t="s">
        <v>93</v>
      </c>
      <c r="E307" s="292">
        <f>VLOOKUP(B307,[2]END!$B$3:$G$734,6,FALSE)</f>
        <v>19</v>
      </c>
      <c r="F307" s="91">
        <f t="shared" si="91"/>
        <v>19</v>
      </c>
      <c r="G307" s="92">
        <f t="shared" si="92"/>
        <v>16</v>
      </c>
      <c r="H307" s="82">
        <f t="shared" si="93"/>
        <v>16</v>
      </c>
      <c r="I307" s="292">
        <f>VLOOKUP(B307,[2]VIT!$B$3:$F$734,5,FALSE)</f>
        <v>3.34</v>
      </c>
      <c r="J307" s="92">
        <f t="shared" si="94"/>
        <v>15</v>
      </c>
      <c r="K307" s="292">
        <f>VLOOKUP(B307,[2]VIT!$B$3:$G$734,6,FALSE)</f>
        <v>6.95</v>
      </c>
      <c r="L307" s="92">
        <f t="shared" si="95"/>
        <v>10</v>
      </c>
      <c r="M307" s="82">
        <f t="shared" si="108"/>
        <v>12.5</v>
      </c>
      <c r="N307" s="258">
        <f>VLOOKUP(B307,[2]DVC!$B$3:$G$734,6,FALSE)</f>
        <v>62</v>
      </c>
      <c r="O307" s="297">
        <f>VLOOKUP(B307,'[2]Taille-Poids'!$B$3:$G$734,6,FALSE)</f>
        <v>57</v>
      </c>
      <c r="P307" s="93">
        <f t="shared" si="96"/>
        <v>1.0877192982456141</v>
      </c>
      <c r="Q307" s="92">
        <f t="shared" si="97"/>
        <v>5.5</v>
      </c>
      <c r="R307" s="258">
        <f>VLOOKUP(B307,[2]DV!$B$3:$H$735,7,FALSE)</f>
        <v>44.9</v>
      </c>
      <c r="S307" s="92">
        <f t="shared" si="98"/>
        <v>4</v>
      </c>
      <c r="T307" s="82">
        <f t="shared" si="99"/>
        <v>9.5</v>
      </c>
      <c r="U307" s="259">
        <f>VLOOKUP(B307,[2]COORD!$B$3:$I$734,8,FALSE)</f>
        <v>23.2</v>
      </c>
      <c r="V307" s="92">
        <f t="shared" si="100"/>
        <v>6.25</v>
      </c>
      <c r="W307" s="292">
        <f>VLOOKUP(B307,[2]SOUP!$B$3:$F$734,5,FALSE)</f>
        <v>-5</v>
      </c>
      <c r="X307" s="92">
        <f t="shared" si="101"/>
        <v>1.5</v>
      </c>
      <c r="Y307" s="292">
        <f>VLOOKUP(B307,[2]EQU!$B$3:$F$734,5,FALSE)</f>
        <v>8</v>
      </c>
      <c r="Z307" s="92">
        <f t="shared" si="102"/>
        <v>1</v>
      </c>
      <c r="AA307" s="82">
        <f t="shared" si="109"/>
        <v>8.75</v>
      </c>
      <c r="AB307" s="260">
        <f>VLOOKUP(B307,[2]Natation!$A$2:$E$610,5,FALSE)</f>
        <v>34.57</v>
      </c>
      <c r="AC307" s="92">
        <f t="shared" si="103"/>
        <v>13</v>
      </c>
      <c r="AD307" s="83">
        <f t="shared" si="107"/>
        <v>13</v>
      </c>
      <c r="AE307" s="294">
        <f t="shared" si="110"/>
        <v>11.95</v>
      </c>
      <c r="AF307" s="84">
        <v>11.95</v>
      </c>
      <c r="AG307" s="87">
        <f t="shared" si="104"/>
        <v>201</v>
      </c>
      <c r="AH307" s="75">
        <f>IFERROR(VLOOKUP(B307,'Notes écrit'!$A$3:$C$734,3,FALSE),"ABI")</f>
        <v>14.222</v>
      </c>
      <c r="AI307" s="84">
        <v>14.222</v>
      </c>
      <c r="AJ307" s="88">
        <f t="shared" si="105"/>
        <v>4</v>
      </c>
      <c r="AK307" s="136">
        <f t="shared" si="106"/>
        <v>13.085999999999999</v>
      </c>
    </row>
    <row r="308" spans="1:37" s="96" customFormat="1" ht="16.5" customHeight="1" thickBot="1" x14ac:dyDescent="0.3">
      <c r="A308" s="110" t="s">
        <v>216</v>
      </c>
      <c r="B308" s="267">
        <v>22104960</v>
      </c>
      <c r="C308" s="266" t="s">
        <v>1100</v>
      </c>
      <c r="D308" s="266" t="s">
        <v>356</v>
      </c>
      <c r="E308" s="292">
        <f>VLOOKUP(B308,[2]END!$B$3:$G$734,6,FALSE)</f>
        <v>13</v>
      </c>
      <c r="F308" s="91">
        <f t="shared" si="91"/>
        <v>16</v>
      </c>
      <c r="G308" s="92">
        <f t="shared" si="92"/>
        <v>10</v>
      </c>
      <c r="H308" s="82">
        <f t="shared" si="93"/>
        <v>10</v>
      </c>
      <c r="I308" s="292">
        <f>VLOOKUP(B308,[2]VIT!$B$3:$F$734,5,FALSE)</f>
        <v>3.33</v>
      </c>
      <c r="J308" s="92">
        <f t="shared" si="94"/>
        <v>15</v>
      </c>
      <c r="K308" s="292">
        <f>VLOOKUP(B308,[2]VIT!$B$3:$G$734,6,FALSE)</f>
        <v>7.32</v>
      </c>
      <c r="L308" s="92">
        <f t="shared" si="95"/>
        <v>7</v>
      </c>
      <c r="M308" s="82">
        <f t="shared" si="108"/>
        <v>11</v>
      </c>
      <c r="N308" s="258">
        <f>VLOOKUP(B308,[2]DVC!$B$3:$G$734,6,FALSE)</f>
        <v>68.5</v>
      </c>
      <c r="O308" s="297">
        <f>VLOOKUP(B308,'[2]Taille-Poids'!$B$3:$G$734,6,FALSE)</f>
        <v>86</v>
      </c>
      <c r="P308" s="93">
        <f t="shared" si="96"/>
        <v>0.79651162790697672</v>
      </c>
      <c r="Q308" s="92">
        <f t="shared" si="97"/>
        <v>4</v>
      </c>
      <c r="R308" s="258">
        <f>VLOOKUP(B308,[2]DV!$B$3:$H$735,7,FALSE)</f>
        <v>30.6</v>
      </c>
      <c r="S308" s="92">
        <f t="shared" si="98"/>
        <v>0.5</v>
      </c>
      <c r="T308" s="82">
        <f t="shared" si="99"/>
        <v>4.5</v>
      </c>
      <c r="U308" s="259">
        <f>VLOOKUP(B308,[2]COORD!$B$3:$I$734,8,FALSE)</f>
        <v>27.25</v>
      </c>
      <c r="V308" s="92">
        <f t="shared" si="100"/>
        <v>4.25</v>
      </c>
      <c r="W308" s="292">
        <f>VLOOKUP(B308,[2]SOUP!$B$3:$F$734,5,FALSE)</f>
        <v>0</v>
      </c>
      <c r="X308" s="92">
        <f t="shared" si="101"/>
        <v>2.5</v>
      </c>
      <c r="Y308" s="292">
        <f>VLOOKUP(B308,[2]EQU!$B$3:$F$734,5,FALSE)</f>
        <v>10</v>
      </c>
      <c r="Z308" s="92">
        <f t="shared" si="102"/>
        <v>0</v>
      </c>
      <c r="AA308" s="82">
        <f t="shared" si="109"/>
        <v>6.75</v>
      </c>
      <c r="AB308" s="260">
        <f>VLOOKUP(B308,[2]Natation!$A$2:$E$610,5,FALSE)</f>
        <v>39.619999999999997</v>
      </c>
      <c r="AC308" s="92">
        <f t="shared" si="103"/>
        <v>10</v>
      </c>
      <c r="AD308" s="83">
        <f t="shared" si="107"/>
        <v>10</v>
      </c>
      <c r="AE308" s="294">
        <f t="shared" si="110"/>
        <v>8.4499999999999993</v>
      </c>
      <c r="AF308" s="84">
        <v>8.4499999999999993</v>
      </c>
      <c r="AG308" s="87">
        <f t="shared" si="104"/>
        <v>538</v>
      </c>
      <c r="AH308" s="75">
        <f>IFERROR(VLOOKUP(B308,'Notes écrit'!$A$3:$C$734,3,FALSE),"ABI")</f>
        <v>13.333</v>
      </c>
      <c r="AI308" s="84">
        <v>13.333</v>
      </c>
      <c r="AJ308" s="88">
        <f t="shared" si="105"/>
        <v>13</v>
      </c>
      <c r="AK308" s="136">
        <f t="shared" si="106"/>
        <v>10.891500000000001</v>
      </c>
    </row>
    <row r="309" spans="1:37" s="96" customFormat="1" ht="16.5" customHeight="1" thickBot="1" x14ac:dyDescent="0.3">
      <c r="A309" s="110" t="s">
        <v>216</v>
      </c>
      <c r="B309" s="267">
        <v>22105018</v>
      </c>
      <c r="C309" s="266" t="s">
        <v>1093</v>
      </c>
      <c r="D309" s="266" t="s">
        <v>72</v>
      </c>
      <c r="E309" s="292">
        <f>VLOOKUP(B309,[2]END!$B$3:$G$734,6,FALSE)</f>
        <v>15</v>
      </c>
      <c r="F309" s="91">
        <f t="shared" si="91"/>
        <v>17</v>
      </c>
      <c r="G309" s="92">
        <f t="shared" si="92"/>
        <v>12</v>
      </c>
      <c r="H309" s="82">
        <f t="shared" si="93"/>
        <v>12</v>
      </c>
      <c r="I309" s="292">
        <f>VLOOKUP(B309,[2]VIT!$B$3:$F$734,5,FALSE)</f>
        <v>3.54</v>
      </c>
      <c r="J309" s="92">
        <f t="shared" si="94"/>
        <v>11</v>
      </c>
      <c r="K309" s="292">
        <f>VLOOKUP(B309,[2]VIT!$B$3:$G$734,6,FALSE)</f>
        <v>7.22</v>
      </c>
      <c r="L309" s="92">
        <f t="shared" si="95"/>
        <v>8</v>
      </c>
      <c r="M309" s="82">
        <f t="shared" si="108"/>
        <v>9.5</v>
      </c>
      <c r="N309" s="258">
        <f>VLOOKUP(B309,[2]DVC!$B$3:$G$734,6,FALSE)</f>
        <v>51</v>
      </c>
      <c r="O309" s="297">
        <f>VLOOKUP(B309,'[2]Taille-Poids'!$B$3:$G$734,6,FALSE)</f>
        <v>54</v>
      </c>
      <c r="P309" s="93">
        <f t="shared" si="96"/>
        <v>0.94444444444444442</v>
      </c>
      <c r="Q309" s="92">
        <f t="shared" si="97"/>
        <v>5</v>
      </c>
      <c r="R309" s="258">
        <f>VLOOKUP(B309,[2]DV!$B$3:$H$735,7,FALSE)</f>
        <v>50.1</v>
      </c>
      <c r="S309" s="92">
        <f t="shared" si="98"/>
        <v>5.5</v>
      </c>
      <c r="T309" s="82">
        <f t="shared" si="99"/>
        <v>10.5</v>
      </c>
      <c r="U309" s="259">
        <f>VLOOKUP(B309,[2]COORD!$B$3:$I$734,8,FALSE)</f>
        <v>23</v>
      </c>
      <c r="V309" s="92">
        <f t="shared" si="100"/>
        <v>6.25</v>
      </c>
      <c r="W309" s="292">
        <f>VLOOKUP(B309,[2]SOUP!$B$3:$F$734,5,FALSE)</f>
        <v>8</v>
      </c>
      <c r="X309" s="92">
        <f t="shared" si="101"/>
        <v>3.75</v>
      </c>
      <c r="Y309" s="292">
        <f>VLOOKUP(B309,[2]EQU!$B$3:$F$734,5,FALSE)</f>
        <v>5</v>
      </c>
      <c r="Z309" s="92">
        <f t="shared" si="102"/>
        <v>2.5</v>
      </c>
      <c r="AA309" s="82">
        <f t="shared" si="109"/>
        <v>12.5</v>
      </c>
      <c r="AB309" s="260">
        <f>VLOOKUP(B309,[2]Natation!$A$2:$E$610,5,FALSE)</f>
        <v>33.71</v>
      </c>
      <c r="AC309" s="92">
        <f t="shared" si="103"/>
        <v>14</v>
      </c>
      <c r="AD309" s="83">
        <f t="shared" si="107"/>
        <v>14</v>
      </c>
      <c r="AE309" s="294">
        <f t="shared" si="110"/>
        <v>11.7</v>
      </c>
      <c r="AF309" s="84">
        <v>11.7</v>
      </c>
      <c r="AG309" s="87">
        <f t="shared" si="104"/>
        <v>233</v>
      </c>
      <c r="AH309" s="75">
        <f>IFERROR(VLOOKUP(B309,'Notes écrit'!$A$3:$C$734,3,FALSE),"ABI")</f>
        <v>4.8890000000000002</v>
      </c>
      <c r="AI309" s="84">
        <v>4.8890000000000002</v>
      </c>
      <c r="AJ309" s="88">
        <f t="shared" si="105"/>
        <v>587</v>
      </c>
      <c r="AK309" s="136">
        <f t="shared" si="106"/>
        <v>8.2944999999999993</v>
      </c>
    </row>
    <row r="310" spans="1:37" s="96" customFormat="1" ht="16.5" customHeight="1" thickBot="1" x14ac:dyDescent="0.3">
      <c r="A310" s="110" t="s">
        <v>216</v>
      </c>
      <c r="B310" s="267">
        <v>22105065</v>
      </c>
      <c r="C310" s="266" t="s">
        <v>675</v>
      </c>
      <c r="D310" s="266" t="s">
        <v>130</v>
      </c>
      <c r="E310" s="292">
        <f>VLOOKUP(B310,[2]END!$B$3:$G$734,6,FALSE)</f>
        <v>17</v>
      </c>
      <c r="F310" s="91">
        <f t="shared" si="91"/>
        <v>18</v>
      </c>
      <c r="G310" s="92">
        <f t="shared" si="92"/>
        <v>14</v>
      </c>
      <c r="H310" s="82">
        <f t="shared" si="93"/>
        <v>14</v>
      </c>
      <c r="I310" s="292">
        <f>VLOOKUP(B310,[2]VIT!$B$3:$F$734,5,FALSE)</f>
        <v>3</v>
      </c>
      <c r="J310" s="92">
        <f t="shared" si="94"/>
        <v>20</v>
      </c>
      <c r="K310" s="292">
        <f>VLOOKUP(B310,[2]VIT!$B$3:$G$734,6,FALSE)</f>
        <v>6.44</v>
      </c>
      <c r="L310" s="92">
        <f t="shared" si="95"/>
        <v>14</v>
      </c>
      <c r="M310" s="82">
        <f t="shared" si="108"/>
        <v>17</v>
      </c>
      <c r="N310" s="258">
        <f>VLOOKUP(B310,[2]DVC!$B$3:$G$734,6,FALSE)</f>
        <v>42</v>
      </c>
      <c r="O310" s="297">
        <f>VLOOKUP(B310,'[2]Taille-Poids'!$B$3:$G$734,6,FALSE)</f>
        <v>62</v>
      </c>
      <c r="P310" s="93">
        <f t="shared" si="96"/>
        <v>0.67741935483870963</v>
      </c>
      <c r="Q310" s="92">
        <f t="shared" si="97"/>
        <v>3.5</v>
      </c>
      <c r="R310" s="258">
        <f>VLOOKUP(B310,[2]DV!$B$3:$H$735,7,FALSE)</f>
        <v>49.3</v>
      </c>
      <c r="S310" s="92">
        <f t="shared" si="98"/>
        <v>5.5</v>
      </c>
      <c r="T310" s="82">
        <f t="shared" si="99"/>
        <v>9</v>
      </c>
      <c r="U310" s="259">
        <f>VLOOKUP(B310,[2]COORD!$B$3:$I$734,8,FALSE)</f>
        <v>24.5</v>
      </c>
      <c r="V310" s="92">
        <f t="shared" si="100"/>
        <v>5.5</v>
      </c>
      <c r="W310" s="292">
        <f>VLOOKUP(B310,[2]SOUP!$B$3:$F$734,5,FALSE)</f>
        <v>-20</v>
      </c>
      <c r="X310" s="92">
        <f t="shared" si="101"/>
        <v>0</v>
      </c>
      <c r="Y310" s="292">
        <f>VLOOKUP(B310,[2]EQU!$B$3:$F$734,5,FALSE)</f>
        <v>5</v>
      </c>
      <c r="Z310" s="92">
        <f t="shared" si="102"/>
        <v>2.5</v>
      </c>
      <c r="AA310" s="82">
        <f t="shared" si="109"/>
        <v>8</v>
      </c>
      <c r="AB310" s="260" t="s">
        <v>215</v>
      </c>
      <c r="AC310" s="92" t="str">
        <f t="shared" si="103"/>
        <v>DSP</v>
      </c>
      <c r="AD310" s="83" t="str">
        <f t="shared" si="107"/>
        <v>DSP</v>
      </c>
      <c r="AE310" s="294">
        <f t="shared" si="110"/>
        <v>12</v>
      </c>
      <c r="AF310" s="84">
        <v>12</v>
      </c>
      <c r="AG310" s="87">
        <f t="shared" si="104"/>
        <v>194</v>
      </c>
      <c r="AH310" s="75">
        <f>IFERROR(VLOOKUP(B310,'Notes écrit'!$A$3:$C$734,3,FALSE),"ABI")</f>
        <v>8.8889999999999993</v>
      </c>
      <c r="AI310" s="84">
        <v>8.8889999999999993</v>
      </c>
      <c r="AJ310" s="88">
        <f t="shared" si="105"/>
        <v>231</v>
      </c>
      <c r="AK310" s="136">
        <f t="shared" si="106"/>
        <v>10.4445</v>
      </c>
    </row>
    <row r="311" spans="1:37" s="96" customFormat="1" ht="16.5" customHeight="1" thickBot="1" x14ac:dyDescent="0.3">
      <c r="A311" s="110" t="s">
        <v>216</v>
      </c>
      <c r="B311" s="267">
        <v>22105075</v>
      </c>
      <c r="C311" s="266" t="s">
        <v>791</v>
      </c>
      <c r="D311" s="266" t="s">
        <v>88</v>
      </c>
      <c r="E311" s="292">
        <f>VLOOKUP(B311,[2]END!$B$3:$G$734,6,FALSE)</f>
        <v>20</v>
      </c>
      <c r="F311" s="91">
        <f t="shared" si="91"/>
        <v>19.5</v>
      </c>
      <c r="G311" s="92">
        <f t="shared" si="92"/>
        <v>17</v>
      </c>
      <c r="H311" s="82">
        <f t="shared" si="93"/>
        <v>17</v>
      </c>
      <c r="I311" s="292">
        <f>VLOOKUP(B311,[2]VIT!$B$3:$F$734,5,FALSE)</f>
        <v>3.03</v>
      </c>
      <c r="J311" s="92">
        <f t="shared" si="94"/>
        <v>20</v>
      </c>
      <c r="K311" s="292">
        <f>VLOOKUP(B311,[2]VIT!$B$3:$G$734,6,FALSE)</f>
        <v>6.58</v>
      </c>
      <c r="L311" s="92">
        <f t="shared" si="95"/>
        <v>13</v>
      </c>
      <c r="M311" s="82">
        <f t="shared" si="108"/>
        <v>16.5</v>
      </c>
      <c r="N311" s="258">
        <f>VLOOKUP(B311,[2]DVC!$B$3:$G$734,6,FALSE)</f>
        <v>55</v>
      </c>
      <c r="O311" s="297">
        <f>VLOOKUP(B311,'[2]Taille-Poids'!$B$3:$G$734,6,FALSE)</f>
        <v>64</v>
      </c>
      <c r="P311" s="93">
        <f t="shared" si="96"/>
        <v>0.859375</v>
      </c>
      <c r="Q311" s="92">
        <f t="shared" si="97"/>
        <v>4.5</v>
      </c>
      <c r="R311" s="258">
        <f>VLOOKUP(B311,[2]DV!$B$3:$H$735,7,FALSE)</f>
        <v>45.9</v>
      </c>
      <c r="S311" s="92">
        <f t="shared" si="98"/>
        <v>4.5</v>
      </c>
      <c r="T311" s="82">
        <f t="shared" si="99"/>
        <v>9</v>
      </c>
      <c r="U311" s="259">
        <f>VLOOKUP(B311,[2]COORD!$B$3:$I$734,8,FALSE)</f>
        <v>21.5</v>
      </c>
      <c r="V311" s="92">
        <f t="shared" si="100"/>
        <v>7</v>
      </c>
      <c r="W311" s="292">
        <f>VLOOKUP(B311,[2]SOUP!$B$3:$F$734,5,FALSE)</f>
        <v>-17</v>
      </c>
      <c r="X311" s="92">
        <f t="shared" si="101"/>
        <v>0</v>
      </c>
      <c r="Y311" s="292">
        <f>VLOOKUP(B311,[2]EQU!$B$3:$F$734,5,FALSE)</f>
        <v>2</v>
      </c>
      <c r="Z311" s="92">
        <f t="shared" si="102"/>
        <v>4</v>
      </c>
      <c r="AA311" s="82">
        <f t="shared" si="109"/>
        <v>11</v>
      </c>
      <c r="AB311" s="260">
        <f>VLOOKUP(B311,[2]Natation!$A$2:$E$610,5,FALSE)</f>
        <v>43.02</v>
      </c>
      <c r="AC311" s="92">
        <f t="shared" si="103"/>
        <v>9</v>
      </c>
      <c r="AD311" s="83">
        <f t="shared" si="107"/>
        <v>9</v>
      </c>
      <c r="AE311" s="294">
        <f t="shared" si="110"/>
        <v>12.5</v>
      </c>
      <c r="AF311" s="84">
        <v>12.5</v>
      </c>
      <c r="AG311" s="87">
        <f t="shared" si="104"/>
        <v>129</v>
      </c>
      <c r="AH311" s="75">
        <f>IFERROR(VLOOKUP(B311,'Notes écrit'!$A$3:$C$734,3,FALSE),"ABI")</f>
        <v>10.667</v>
      </c>
      <c r="AI311" s="84">
        <v>10.667</v>
      </c>
      <c r="AJ311" s="88">
        <f t="shared" si="105"/>
        <v>85</v>
      </c>
      <c r="AK311" s="136">
        <f t="shared" si="106"/>
        <v>11.583500000000001</v>
      </c>
    </row>
    <row r="312" spans="1:37" s="96" customFormat="1" ht="16.5" customHeight="1" thickBot="1" x14ac:dyDescent="0.3">
      <c r="A312" s="110" t="s">
        <v>216</v>
      </c>
      <c r="B312" s="267">
        <v>22105128</v>
      </c>
      <c r="C312" s="266" t="s">
        <v>1022</v>
      </c>
      <c r="D312" s="266" t="s">
        <v>1023</v>
      </c>
      <c r="E312" s="292">
        <f>VLOOKUP(B312,[2]END!$B$3:$G$734,6,FALSE)</f>
        <v>17</v>
      </c>
      <c r="F312" s="91">
        <f t="shared" si="91"/>
        <v>18</v>
      </c>
      <c r="G312" s="92">
        <f t="shared" si="92"/>
        <v>14</v>
      </c>
      <c r="H312" s="82">
        <f t="shared" si="93"/>
        <v>14</v>
      </c>
      <c r="I312" s="292">
        <f>VLOOKUP(B312,[2]VIT!$B$3:$F$734,5,FALSE)</f>
        <v>3.11</v>
      </c>
      <c r="J312" s="92">
        <f t="shared" si="94"/>
        <v>18</v>
      </c>
      <c r="K312" s="292">
        <f>VLOOKUP(B312,[2]VIT!$B$3:$G$734,6,FALSE)</f>
        <v>6.55</v>
      </c>
      <c r="L312" s="92">
        <f t="shared" si="95"/>
        <v>13</v>
      </c>
      <c r="M312" s="82">
        <f t="shared" si="108"/>
        <v>15.5</v>
      </c>
      <c r="N312" s="258">
        <f>VLOOKUP(B312,[2]DVC!$B$3:$G$734,6,FALSE)</f>
        <v>52</v>
      </c>
      <c r="O312" s="297">
        <f>VLOOKUP(B312,'[2]Taille-Poids'!$B$3:$G$734,6,FALSE)</f>
        <v>73</v>
      </c>
      <c r="P312" s="93">
        <f t="shared" si="96"/>
        <v>0.71232876712328763</v>
      </c>
      <c r="Q312" s="92">
        <f t="shared" si="97"/>
        <v>4</v>
      </c>
      <c r="R312" s="258">
        <f>VLOOKUP(B312,[2]DV!$B$3:$H$735,7,FALSE)</f>
        <v>40</v>
      </c>
      <c r="S312" s="92">
        <f t="shared" si="98"/>
        <v>3</v>
      </c>
      <c r="T312" s="82">
        <f t="shared" si="99"/>
        <v>7</v>
      </c>
      <c r="U312" s="259">
        <f>VLOOKUP(B312,[2]COORD!$B$3:$I$734,8,FALSE)</f>
        <v>24.85</v>
      </c>
      <c r="V312" s="92">
        <f t="shared" si="100"/>
        <v>5.5</v>
      </c>
      <c r="W312" s="292">
        <f>VLOOKUP(B312,[2]SOUP!$B$3:$F$734,5,FALSE)</f>
        <v>-16</v>
      </c>
      <c r="X312" s="92">
        <f t="shared" si="101"/>
        <v>0</v>
      </c>
      <c r="Y312" s="292">
        <f>VLOOKUP(B312,[2]EQU!$B$3:$F$734,5,FALSE)</f>
        <v>8</v>
      </c>
      <c r="Z312" s="92">
        <f t="shared" si="102"/>
        <v>1</v>
      </c>
      <c r="AA312" s="82">
        <f t="shared" si="109"/>
        <v>6.5</v>
      </c>
      <c r="AB312" s="260" t="s">
        <v>215</v>
      </c>
      <c r="AC312" s="92" t="str">
        <f t="shared" si="103"/>
        <v>DSP</v>
      </c>
      <c r="AD312" s="83" t="str">
        <f t="shared" si="107"/>
        <v>DSP</v>
      </c>
      <c r="AE312" s="294">
        <f t="shared" si="110"/>
        <v>10.75</v>
      </c>
      <c r="AF312" s="84">
        <v>10.75</v>
      </c>
      <c r="AG312" s="87">
        <f t="shared" si="104"/>
        <v>346</v>
      </c>
      <c r="AH312" s="75">
        <f>IFERROR(VLOOKUP(B312,'Notes écrit'!$A$3:$C$734,3,FALSE),"ABI")</f>
        <v>8.4440000000000008</v>
      </c>
      <c r="AI312" s="84">
        <v>8.4440000000000008</v>
      </c>
      <c r="AJ312" s="88">
        <f t="shared" si="105"/>
        <v>274</v>
      </c>
      <c r="AK312" s="136">
        <f t="shared" si="106"/>
        <v>9.5970000000000013</v>
      </c>
    </row>
    <row r="313" spans="1:37" s="96" customFormat="1" ht="16.5" customHeight="1" thickBot="1" x14ac:dyDescent="0.3">
      <c r="A313" s="110" t="s">
        <v>216</v>
      </c>
      <c r="B313" s="267">
        <v>22105157</v>
      </c>
      <c r="C313" s="266" t="s">
        <v>975</v>
      </c>
      <c r="D313" s="266" t="s">
        <v>98</v>
      </c>
      <c r="E313" s="292">
        <f>VLOOKUP(B313,[2]END!$B$3:$G$734,6,FALSE)</f>
        <v>17</v>
      </c>
      <c r="F313" s="91">
        <f t="shared" si="91"/>
        <v>18</v>
      </c>
      <c r="G313" s="92">
        <f t="shared" si="92"/>
        <v>14</v>
      </c>
      <c r="H313" s="82">
        <f t="shared" si="93"/>
        <v>14</v>
      </c>
      <c r="I313" s="292">
        <f>VLOOKUP(B313,[2]VIT!$B$3:$F$734,5,FALSE)</f>
        <v>3.02</v>
      </c>
      <c r="J313" s="92">
        <f t="shared" si="94"/>
        <v>20</v>
      </c>
      <c r="K313" s="292">
        <f>VLOOKUP(B313,[2]VIT!$B$3:$G$734,6,FALSE)</f>
        <v>6.48</v>
      </c>
      <c r="L313" s="92">
        <f t="shared" si="95"/>
        <v>13</v>
      </c>
      <c r="M313" s="82">
        <f t="shared" si="108"/>
        <v>16.5</v>
      </c>
      <c r="N313" s="258">
        <f>VLOOKUP(B313,[2]DVC!$B$3:$G$734,6,FALSE)</f>
        <v>51</v>
      </c>
      <c r="O313" s="297">
        <f>VLOOKUP(B313,'[2]Taille-Poids'!$B$3:$G$734,6,FALSE)</f>
        <v>79</v>
      </c>
      <c r="P313" s="93">
        <f t="shared" si="96"/>
        <v>0.64556962025316456</v>
      </c>
      <c r="Q313" s="92">
        <f t="shared" si="97"/>
        <v>3.5</v>
      </c>
      <c r="R313" s="258">
        <f>VLOOKUP(B313,[2]DV!$B$3:$H$735,7,FALSE)</f>
        <v>45.6</v>
      </c>
      <c r="S313" s="92">
        <f t="shared" si="98"/>
        <v>4.5</v>
      </c>
      <c r="T313" s="82">
        <f t="shared" si="99"/>
        <v>8</v>
      </c>
      <c r="U313" s="259">
        <f>VLOOKUP(B313,[2]COORD!$B$3:$I$734,8,FALSE)</f>
        <v>23.45</v>
      </c>
      <c r="V313" s="92">
        <f t="shared" si="100"/>
        <v>6.25</v>
      </c>
      <c r="W313" s="292">
        <f>VLOOKUP(B313,[2]SOUP!$B$3:$F$734,5,FALSE)</f>
        <v>-11</v>
      </c>
      <c r="X313" s="92">
        <f t="shared" si="101"/>
        <v>0.75</v>
      </c>
      <c r="Y313" s="292">
        <f>VLOOKUP(B313,[2]EQU!$B$3:$F$734,5,FALSE)</f>
        <v>5</v>
      </c>
      <c r="Z313" s="92">
        <f t="shared" si="102"/>
        <v>2.5</v>
      </c>
      <c r="AA313" s="82">
        <f t="shared" si="109"/>
        <v>9.5</v>
      </c>
      <c r="AB313" s="260">
        <f>VLOOKUP(B313,[2]Natation!$A$2:$E$610,5,FALSE)</f>
        <v>41.74</v>
      </c>
      <c r="AC313" s="92">
        <f t="shared" si="103"/>
        <v>9</v>
      </c>
      <c r="AD313" s="83">
        <f t="shared" si="107"/>
        <v>9</v>
      </c>
      <c r="AE313" s="294">
        <f t="shared" si="110"/>
        <v>11.4</v>
      </c>
      <c r="AF313" s="84">
        <v>11.4</v>
      </c>
      <c r="AG313" s="87">
        <f t="shared" si="104"/>
        <v>270</v>
      </c>
      <c r="AH313" s="75">
        <f>IFERROR(VLOOKUP(B313,'Notes écrit'!$A$3:$C$734,3,FALSE),"ABI")</f>
        <v>10.667</v>
      </c>
      <c r="AI313" s="84">
        <v>10.667</v>
      </c>
      <c r="AJ313" s="88">
        <f t="shared" si="105"/>
        <v>85</v>
      </c>
      <c r="AK313" s="136">
        <f t="shared" si="106"/>
        <v>11.0335</v>
      </c>
    </row>
    <row r="314" spans="1:37" s="96" customFormat="1" ht="17.25" customHeight="1" thickBot="1" x14ac:dyDescent="0.3">
      <c r="A314" s="110" t="s">
        <v>216</v>
      </c>
      <c r="B314" s="267">
        <v>22105259</v>
      </c>
      <c r="C314" s="266" t="s">
        <v>638</v>
      </c>
      <c r="D314" s="266" t="s">
        <v>93</v>
      </c>
      <c r="E314" s="292">
        <f>VLOOKUP(B314,[2]END!$B$3:$G$734,6,FALSE)</f>
        <v>19</v>
      </c>
      <c r="F314" s="91">
        <f t="shared" si="91"/>
        <v>19</v>
      </c>
      <c r="G314" s="92">
        <f t="shared" si="92"/>
        <v>16</v>
      </c>
      <c r="H314" s="82">
        <f t="shared" si="93"/>
        <v>16</v>
      </c>
      <c r="I314" s="292">
        <f>VLOOKUP(B314,[2]VIT!$B$3:$F$734,5,FALSE)</f>
        <v>2.94</v>
      </c>
      <c r="J314" s="92">
        <f t="shared" si="94"/>
        <v>20</v>
      </c>
      <c r="K314" s="292">
        <f>VLOOKUP(B314,[2]VIT!$B$3:$G$734,6,FALSE)</f>
        <v>6.32</v>
      </c>
      <c r="L314" s="92">
        <f t="shared" si="95"/>
        <v>15</v>
      </c>
      <c r="M314" s="82">
        <f t="shared" si="108"/>
        <v>17.5</v>
      </c>
      <c r="N314" s="258">
        <f>VLOOKUP(B314,[2]DVC!$B$3:$G$734,6,FALSE)</f>
        <v>70</v>
      </c>
      <c r="O314" s="297">
        <f>VLOOKUP(B314,'[2]Taille-Poids'!$B$3:$G$734,6,FALSE)</f>
        <v>64</v>
      </c>
      <c r="P314" s="93">
        <f t="shared" si="96"/>
        <v>1.09375</v>
      </c>
      <c r="Q314" s="92">
        <f t="shared" si="97"/>
        <v>5.5</v>
      </c>
      <c r="R314" s="258">
        <f>VLOOKUP(B314,[2]DV!$B$3:$H$735,7,FALSE)</f>
        <v>50.1</v>
      </c>
      <c r="S314" s="92">
        <f t="shared" si="98"/>
        <v>5.5</v>
      </c>
      <c r="T314" s="82">
        <f t="shared" si="99"/>
        <v>11</v>
      </c>
      <c r="U314" s="259">
        <f>VLOOKUP(B314,[2]COORD!$B$3:$I$734,8,FALSE)</f>
        <v>22.7</v>
      </c>
      <c r="V314" s="92">
        <f t="shared" si="100"/>
        <v>6.5</v>
      </c>
      <c r="W314" s="292">
        <f>VLOOKUP(B314,[2]SOUP!$B$3:$F$734,5,FALSE)</f>
        <v>0</v>
      </c>
      <c r="X314" s="92">
        <f t="shared" si="101"/>
        <v>2.5</v>
      </c>
      <c r="Y314" s="292">
        <f>VLOOKUP(B314,[2]EQU!$B$3:$F$734,5,FALSE)</f>
        <v>1</v>
      </c>
      <c r="Z314" s="92">
        <f t="shared" si="102"/>
        <v>4.5</v>
      </c>
      <c r="AA314" s="82">
        <f t="shared" si="109"/>
        <v>13.5</v>
      </c>
      <c r="AB314" s="260">
        <f>VLOOKUP(B314,[2]Natation!$A$2:$E$610,5,FALSE)</f>
        <v>39.700000000000003</v>
      </c>
      <c r="AC314" s="92">
        <f t="shared" si="103"/>
        <v>10</v>
      </c>
      <c r="AD314" s="83">
        <f t="shared" si="107"/>
        <v>10</v>
      </c>
      <c r="AE314" s="294">
        <f t="shared" si="110"/>
        <v>13.6</v>
      </c>
      <c r="AF314" s="84">
        <v>13.6</v>
      </c>
      <c r="AG314" s="87">
        <f t="shared" si="104"/>
        <v>46</v>
      </c>
      <c r="AH314" s="75">
        <f>IFERROR(VLOOKUP(B314,'Notes écrit'!$A$3:$C$734,3,FALSE),"ABI")</f>
        <v>9.3330000000000002</v>
      </c>
      <c r="AI314" s="84">
        <v>9.3330000000000002</v>
      </c>
      <c r="AJ314" s="88">
        <f t="shared" si="105"/>
        <v>194</v>
      </c>
      <c r="AK314" s="136">
        <f t="shared" si="106"/>
        <v>11.4665</v>
      </c>
    </row>
    <row r="315" spans="1:37" s="96" customFormat="1" ht="16.5" customHeight="1" thickBot="1" x14ac:dyDescent="0.3">
      <c r="A315" s="110" t="s">
        <v>216</v>
      </c>
      <c r="B315" s="267">
        <v>22105266</v>
      </c>
      <c r="C315" s="266" t="s">
        <v>94</v>
      </c>
      <c r="D315" s="266" t="s">
        <v>888</v>
      </c>
      <c r="E315" s="292">
        <f>VLOOKUP(B315,[2]END!$B$3:$G$734,6,FALSE)</f>
        <v>18</v>
      </c>
      <c r="F315" s="91">
        <f t="shared" si="91"/>
        <v>18.5</v>
      </c>
      <c r="G315" s="92">
        <f t="shared" si="92"/>
        <v>15</v>
      </c>
      <c r="H315" s="82">
        <f t="shared" si="93"/>
        <v>15</v>
      </c>
      <c r="I315" s="292">
        <f>VLOOKUP(B315,[2]VIT!$B$3:$F$734,5,FALSE)</f>
        <v>3.01</v>
      </c>
      <c r="J315" s="92">
        <f t="shared" si="94"/>
        <v>20</v>
      </c>
      <c r="K315" s="292">
        <f>VLOOKUP(B315,[2]VIT!$B$3:$G$734,6,FALSE)</f>
        <v>6.36</v>
      </c>
      <c r="L315" s="92">
        <f t="shared" si="95"/>
        <v>14</v>
      </c>
      <c r="M315" s="82">
        <f t="shared" si="108"/>
        <v>17</v>
      </c>
      <c r="N315" s="258">
        <f>VLOOKUP(B315,[2]DVC!$B$3:$G$734,6,FALSE)</f>
        <v>55</v>
      </c>
      <c r="O315" s="297">
        <f>VLOOKUP(B315,'[2]Taille-Poids'!$B$3:$G$734,6,FALSE)</f>
        <v>59</v>
      </c>
      <c r="P315" s="93">
        <f t="shared" si="96"/>
        <v>0.93220338983050843</v>
      </c>
      <c r="Q315" s="92">
        <f t="shared" si="97"/>
        <v>5</v>
      </c>
      <c r="R315" s="258">
        <f>VLOOKUP(B315,[2]DV!$B$3:$H$735,7,FALSE)</f>
        <v>51.2</v>
      </c>
      <c r="S315" s="92">
        <f t="shared" si="98"/>
        <v>6</v>
      </c>
      <c r="T315" s="82">
        <f t="shared" si="99"/>
        <v>11</v>
      </c>
      <c r="U315" s="259">
        <f>VLOOKUP(B315,[2]COORD!$B$3:$I$734,8,FALSE)</f>
        <v>23.1</v>
      </c>
      <c r="V315" s="92">
        <f t="shared" si="100"/>
        <v>6.25</v>
      </c>
      <c r="W315" s="292">
        <f>VLOOKUP(B315,[2]SOUP!$B$3:$F$734,5,FALSE)</f>
        <v>-2</v>
      </c>
      <c r="X315" s="92">
        <f t="shared" si="101"/>
        <v>2</v>
      </c>
      <c r="Y315" s="292">
        <f>VLOOKUP(B315,[2]EQU!$B$3:$F$734,5,FALSE)</f>
        <v>3</v>
      </c>
      <c r="Z315" s="92">
        <f t="shared" si="102"/>
        <v>3.5</v>
      </c>
      <c r="AA315" s="82">
        <f t="shared" si="109"/>
        <v>11.75</v>
      </c>
      <c r="AB315" s="260">
        <f>VLOOKUP(B315,[2]Natation!$A$2:$E$610,5,FALSE)</f>
        <v>61.06</v>
      </c>
      <c r="AC315" s="92">
        <f t="shared" si="103"/>
        <v>1</v>
      </c>
      <c r="AD315" s="83">
        <f t="shared" si="107"/>
        <v>1</v>
      </c>
      <c r="AE315" s="294">
        <f t="shared" si="110"/>
        <v>11.15</v>
      </c>
      <c r="AF315" s="84">
        <v>11.15</v>
      </c>
      <c r="AG315" s="87">
        <f t="shared" si="104"/>
        <v>300</v>
      </c>
      <c r="AH315" s="344">
        <f>IFERROR(VLOOKUP(B315,'Notes écrit'!$A$3:$C$734,3,FALSE),"ABI")</f>
        <v>5.3330000000000002</v>
      </c>
      <c r="AI315" s="84">
        <v>5.3330000000000002</v>
      </c>
      <c r="AJ315" s="88">
        <f t="shared" si="105"/>
        <v>568</v>
      </c>
      <c r="AK315" s="136">
        <f t="shared" si="106"/>
        <v>8.2415000000000003</v>
      </c>
    </row>
    <row r="316" spans="1:37" s="96" customFormat="1" ht="16.5" customHeight="1" thickBot="1" x14ac:dyDescent="0.3">
      <c r="A316" s="110" t="s">
        <v>216</v>
      </c>
      <c r="B316" s="267">
        <v>22105268</v>
      </c>
      <c r="C316" s="286" t="s">
        <v>1048</v>
      </c>
      <c r="D316" s="286" t="s">
        <v>98</v>
      </c>
      <c r="E316" s="292">
        <f>VLOOKUP(B316,[2]END!$B$3:$G$734,6,FALSE)</f>
        <v>15</v>
      </c>
      <c r="F316" s="91">
        <f t="shared" si="91"/>
        <v>17</v>
      </c>
      <c r="G316" s="92">
        <f t="shared" si="92"/>
        <v>12</v>
      </c>
      <c r="H316" s="82">
        <f t="shared" si="93"/>
        <v>12</v>
      </c>
      <c r="I316" s="292">
        <f>VLOOKUP(B316,[2]VIT!$B$3:$F$734,5,FALSE)</f>
        <v>3.18</v>
      </c>
      <c r="J316" s="92">
        <f t="shared" si="94"/>
        <v>17</v>
      </c>
      <c r="K316" s="292">
        <f>VLOOKUP(B316,[2]VIT!$B$3:$G$734,6,FALSE)</f>
        <v>6.84</v>
      </c>
      <c r="L316" s="92">
        <f t="shared" si="95"/>
        <v>11</v>
      </c>
      <c r="M316" s="82">
        <f t="shared" si="108"/>
        <v>14</v>
      </c>
      <c r="N316" s="258">
        <f>VLOOKUP(B316,[2]DVC!$B$3:$G$734,6,FALSE)</f>
        <v>65</v>
      </c>
      <c r="O316" s="297">
        <f>VLOOKUP(B316,'[2]Taille-Poids'!$B$3:$G$734,6,FALSE)</f>
        <v>66</v>
      </c>
      <c r="P316" s="93">
        <f t="shared" si="96"/>
        <v>0.98484848484848486</v>
      </c>
      <c r="Q316" s="92">
        <f t="shared" si="97"/>
        <v>5</v>
      </c>
      <c r="R316" s="258">
        <f>VLOOKUP(B316,[2]DV!$B$3:$H$735,7,FALSE)</f>
        <v>38.700000000000003</v>
      </c>
      <c r="S316" s="92">
        <f t="shared" si="98"/>
        <v>2.5</v>
      </c>
      <c r="T316" s="82">
        <f t="shared" si="99"/>
        <v>7.5</v>
      </c>
      <c r="U316" s="259">
        <f>VLOOKUP(B316,[2]COORD!$B$3:$I$734,8,FALSE)</f>
        <v>25.18</v>
      </c>
      <c r="V316" s="92">
        <f t="shared" si="100"/>
        <v>5.25</v>
      </c>
      <c r="W316" s="292">
        <f>VLOOKUP(B316,[2]SOUP!$B$3:$F$734,5,FALSE)</f>
        <v>-10</v>
      </c>
      <c r="X316" s="92">
        <f t="shared" si="101"/>
        <v>0.75</v>
      </c>
      <c r="Y316" s="292">
        <f>VLOOKUP(B316,[2]EQU!$B$3:$F$734,5,FALSE)</f>
        <v>5</v>
      </c>
      <c r="Z316" s="92">
        <f t="shared" si="102"/>
        <v>2.5</v>
      </c>
      <c r="AA316" s="82">
        <f t="shared" si="109"/>
        <v>8.5</v>
      </c>
      <c r="AB316" s="260">
        <f>VLOOKUP(B316,[2]Natation!$A$2:$E$610,5,FALSE)</f>
        <v>53.44</v>
      </c>
      <c r="AC316" s="92">
        <f t="shared" si="103"/>
        <v>4</v>
      </c>
      <c r="AD316" s="83">
        <f t="shared" si="107"/>
        <v>4</v>
      </c>
      <c r="AE316" s="294">
        <f t="shared" si="110"/>
        <v>9.1999999999999993</v>
      </c>
      <c r="AF316" s="84">
        <v>9.1999999999999993</v>
      </c>
      <c r="AG316" s="87">
        <f t="shared" si="104"/>
        <v>501</v>
      </c>
      <c r="AH316" s="344">
        <f>IFERROR(VLOOKUP(B316,'Notes écrit'!$A$3:$C$734,3,FALSE),"ABI")</f>
        <v>10.222</v>
      </c>
      <c r="AI316" s="84">
        <v>10.222</v>
      </c>
      <c r="AJ316" s="88">
        <f t="shared" si="105"/>
        <v>123</v>
      </c>
      <c r="AK316" s="136">
        <f t="shared" si="106"/>
        <v>9.7109999999999985</v>
      </c>
    </row>
    <row r="317" spans="1:37" s="96" customFormat="1" ht="16.5" customHeight="1" thickBot="1" x14ac:dyDescent="0.3">
      <c r="A317" s="110" t="s">
        <v>53</v>
      </c>
      <c r="B317" s="267">
        <v>22105308</v>
      </c>
      <c r="C317" s="266" t="s">
        <v>1332</v>
      </c>
      <c r="D317" s="266" t="s">
        <v>749</v>
      </c>
      <c r="E317" s="292">
        <f>VLOOKUP(B317,[2]END!$B$3:$G$734,6,FALSE)</f>
        <v>15</v>
      </c>
      <c r="F317" s="91">
        <f t="shared" si="91"/>
        <v>17</v>
      </c>
      <c r="G317" s="92">
        <f t="shared" si="92"/>
        <v>15</v>
      </c>
      <c r="H317" s="82">
        <f t="shared" si="93"/>
        <v>15</v>
      </c>
      <c r="I317" s="292">
        <f>VLOOKUP(B317,[2]VIT!$B$3:$F$734,5,FALSE)</f>
        <v>3.27</v>
      </c>
      <c r="J317" s="92">
        <f t="shared" si="94"/>
        <v>20</v>
      </c>
      <c r="K317" s="292">
        <f>VLOOKUP(B317,[2]VIT!$B$3:$G$734,6,FALSE)</f>
        <v>7.46</v>
      </c>
      <c r="L317" s="92">
        <f t="shared" si="95"/>
        <v>13</v>
      </c>
      <c r="M317" s="82">
        <f t="shared" si="108"/>
        <v>16.5</v>
      </c>
      <c r="N317" s="258">
        <f>VLOOKUP(B317,[2]DVC!$B$3:$G$734,6,FALSE)</f>
        <v>46</v>
      </c>
      <c r="O317" s="297">
        <f>VLOOKUP(B317,'[2]Taille-Poids'!$B$3:$G$734,6,FALSE)</f>
        <v>61</v>
      </c>
      <c r="P317" s="93">
        <f t="shared" si="96"/>
        <v>0.75409836065573765</v>
      </c>
      <c r="Q317" s="92">
        <f t="shared" si="97"/>
        <v>6.5</v>
      </c>
      <c r="R317" s="258">
        <f>VLOOKUP(B317,[2]DV!$B$3:$H$735,7,FALSE)</f>
        <v>43.8</v>
      </c>
      <c r="S317" s="92">
        <f t="shared" si="98"/>
        <v>8</v>
      </c>
      <c r="T317" s="82">
        <f t="shared" si="99"/>
        <v>14.5</v>
      </c>
      <c r="U317" s="259">
        <f>VLOOKUP(B317,[2]COORD!$B$3:$I$734,8,FALSE)</f>
        <v>26.5</v>
      </c>
      <c r="V317" s="92">
        <f t="shared" si="100"/>
        <v>5.5</v>
      </c>
      <c r="W317" s="292">
        <f>VLOOKUP(B317,[2]SOUP!$B$3:$F$734,5,FALSE)</f>
        <v>9</v>
      </c>
      <c r="X317" s="92">
        <f t="shared" si="101"/>
        <v>4</v>
      </c>
      <c r="Y317" s="292">
        <f>VLOOKUP(B317,[2]EQU!$B$3:$F$734,5,FALSE)</f>
        <v>2</v>
      </c>
      <c r="Z317" s="92">
        <f t="shared" si="102"/>
        <v>4</v>
      </c>
      <c r="AA317" s="82">
        <f t="shared" si="109"/>
        <v>13.5</v>
      </c>
      <c r="AB317" s="260">
        <f>VLOOKUP(B317,[2]Natation!$A$2:$E$610,5,FALSE)</f>
        <v>50.57</v>
      </c>
      <c r="AC317" s="92">
        <f t="shared" si="103"/>
        <v>8</v>
      </c>
      <c r="AD317" s="83">
        <f t="shared" si="107"/>
        <v>8</v>
      </c>
      <c r="AE317" s="294">
        <f t="shared" si="110"/>
        <v>13.5</v>
      </c>
      <c r="AF317" s="84">
        <v>13.5</v>
      </c>
      <c r="AG317" s="87">
        <f t="shared" si="104"/>
        <v>50</v>
      </c>
      <c r="AH317" s="75">
        <f>IFERROR(VLOOKUP(B317,'Notes écrit'!$A$3:$C$734,3,FALSE),"ABI")</f>
        <v>7.1109999999999998</v>
      </c>
      <c r="AI317" s="84">
        <v>7.1109999999999998</v>
      </c>
      <c r="AJ317" s="88">
        <f t="shared" si="105"/>
        <v>430</v>
      </c>
      <c r="AK317" s="136">
        <f t="shared" si="106"/>
        <v>10.3055</v>
      </c>
    </row>
    <row r="318" spans="1:37" s="96" customFormat="1" ht="16.5" customHeight="1" thickBot="1" x14ac:dyDescent="0.3">
      <c r="A318" s="110" t="s">
        <v>216</v>
      </c>
      <c r="B318" s="267">
        <v>22105317</v>
      </c>
      <c r="C318" s="266" t="s">
        <v>1109</v>
      </c>
      <c r="D318" s="266" t="s">
        <v>72</v>
      </c>
      <c r="E318" s="292">
        <f>VLOOKUP(B318,[2]END!$B$3:$G$734,6,FALSE)</f>
        <v>13</v>
      </c>
      <c r="F318" s="91">
        <f t="shared" si="91"/>
        <v>16</v>
      </c>
      <c r="G318" s="92">
        <f t="shared" si="92"/>
        <v>10</v>
      </c>
      <c r="H318" s="82">
        <f t="shared" si="93"/>
        <v>10</v>
      </c>
      <c r="I318" s="292">
        <f>VLOOKUP(B318,[2]VIT!$B$3:$F$734,5,FALSE)</f>
        <v>3.22</v>
      </c>
      <c r="J318" s="92">
        <f t="shared" si="94"/>
        <v>17</v>
      </c>
      <c r="K318" s="292">
        <f>VLOOKUP(B318,[2]VIT!$B$3:$G$734,6,FALSE)</f>
        <v>6.9</v>
      </c>
      <c r="L318" s="92">
        <f t="shared" si="95"/>
        <v>10</v>
      </c>
      <c r="M318" s="82">
        <f t="shared" si="108"/>
        <v>13.5</v>
      </c>
      <c r="N318" s="258">
        <f>VLOOKUP(B318,[2]DVC!$B$3:$G$734,6,FALSE)</f>
        <v>58</v>
      </c>
      <c r="O318" s="297">
        <f>VLOOKUP(B318,'[2]Taille-Poids'!$B$3:$G$734,6,FALSE)</f>
        <v>83</v>
      </c>
      <c r="P318" s="93">
        <f t="shared" si="96"/>
        <v>0.6987951807228916</v>
      </c>
      <c r="Q318" s="92">
        <f t="shared" si="97"/>
        <v>3.5</v>
      </c>
      <c r="R318" s="258">
        <f>VLOOKUP(B318,[2]DV!$B$3:$H$735,7,FALSE)</f>
        <v>30.2</v>
      </c>
      <c r="S318" s="92">
        <f t="shared" si="98"/>
        <v>0.5</v>
      </c>
      <c r="T318" s="82">
        <f t="shared" si="99"/>
        <v>4</v>
      </c>
      <c r="U318" s="259">
        <f>VLOOKUP(B318,[2]COORD!$B$3:$I$734,8,FALSE)</f>
        <v>28.3</v>
      </c>
      <c r="V318" s="92">
        <f t="shared" si="100"/>
        <v>3.75</v>
      </c>
      <c r="W318" s="292">
        <f>VLOOKUP(B318,[2]SOUP!$B$3:$F$734,5,FALSE)</f>
        <v>-3</v>
      </c>
      <c r="X318" s="92">
        <f t="shared" si="101"/>
        <v>1.75</v>
      </c>
      <c r="Y318" s="292">
        <f>VLOOKUP(B318,[2]EQU!$B$3:$F$734,5,FALSE)</f>
        <v>10</v>
      </c>
      <c r="Z318" s="92">
        <f t="shared" si="102"/>
        <v>0</v>
      </c>
      <c r="AA318" s="82">
        <f t="shared" si="109"/>
        <v>5.5</v>
      </c>
      <c r="AB318" s="260" t="s">
        <v>215</v>
      </c>
      <c r="AC318" s="92" t="str">
        <f t="shared" si="103"/>
        <v>DSP</v>
      </c>
      <c r="AD318" s="83" t="str">
        <f t="shared" si="107"/>
        <v>DSP</v>
      </c>
      <c r="AE318" s="294">
        <f t="shared" si="110"/>
        <v>8.25</v>
      </c>
      <c r="AF318" s="84">
        <v>8.25</v>
      </c>
      <c r="AG318" s="87">
        <f t="shared" si="104"/>
        <v>548</v>
      </c>
      <c r="AH318" s="75">
        <f>IFERROR(VLOOKUP(B318,'Notes écrit'!$A$3:$C$734,3,FALSE),"ABI")</f>
        <v>8.4440000000000008</v>
      </c>
      <c r="AI318" s="84">
        <v>8.4440000000000008</v>
      </c>
      <c r="AJ318" s="88">
        <f t="shared" si="105"/>
        <v>274</v>
      </c>
      <c r="AK318" s="136">
        <f t="shared" si="106"/>
        <v>8.3470000000000013</v>
      </c>
    </row>
    <row r="319" spans="1:37" s="96" customFormat="1" ht="16.5" customHeight="1" thickBot="1" x14ac:dyDescent="0.3">
      <c r="A319" s="110" t="s">
        <v>53</v>
      </c>
      <c r="B319" s="287">
        <v>22105326</v>
      </c>
      <c r="C319" s="286" t="s">
        <v>925</v>
      </c>
      <c r="D319" s="302" t="s">
        <v>926</v>
      </c>
      <c r="E319" s="292">
        <f>VLOOKUP(B319,[2]END!$B$3:$G$734,6,FALSE)</f>
        <v>15</v>
      </c>
      <c r="F319" s="91">
        <f t="shared" si="91"/>
        <v>17</v>
      </c>
      <c r="G319" s="92">
        <f t="shared" si="92"/>
        <v>15</v>
      </c>
      <c r="H319" s="82">
        <f t="shared" si="93"/>
        <v>15</v>
      </c>
      <c r="I319" s="292">
        <f>VLOOKUP(B319,[2]VIT!$B$3:$F$734,5,FALSE)</f>
        <v>3.43</v>
      </c>
      <c r="J319" s="92">
        <f t="shared" si="94"/>
        <v>18</v>
      </c>
      <c r="K319" s="292">
        <f>VLOOKUP(B319,[2]VIT!$B$3:$G$734,6,FALSE)</f>
        <v>7.54</v>
      </c>
      <c r="L319" s="92">
        <f t="shared" si="95"/>
        <v>12</v>
      </c>
      <c r="M319" s="82">
        <f t="shared" si="108"/>
        <v>15</v>
      </c>
      <c r="N319" s="258">
        <f>VLOOKUP(B319,[2]DVC!$B$3:$G$734,6,FALSE)</f>
        <v>41</v>
      </c>
      <c r="O319" s="297">
        <f>VLOOKUP(B319,'[2]Taille-Poids'!$B$3:$G$734,6,FALSE)</f>
        <v>66</v>
      </c>
      <c r="P319" s="93">
        <f t="shared" si="96"/>
        <v>0.62121212121212122</v>
      </c>
      <c r="Q319" s="92">
        <f t="shared" si="97"/>
        <v>6</v>
      </c>
      <c r="R319" s="258">
        <f>VLOOKUP(B319,[2]DV!$B$3:$H$735,7,FALSE)</f>
        <v>31.4</v>
      </c>
      <c r="S319" s="92">
        <f t="shared" si="98"/>
        <v>5</v>
      </c>
      <c r="T319" s="82">
        <f t="shared" si="99"/>
        <v>11</v>
      </c>
      <c r="U319" s="259">
        <f>VLOOKUP(B319,[2]COORD!$B$3:$I$734,8,FALSE)</f>
        <v>25.15</v>
      </c>
      <c r="V319" s="92">
        <f t="shared" si="100"/>
        <v>6.25</v>
      </c>
      <c r="W319" s="292">
        <f>VLOOKUP(B319,[2]SOUP!$B$3:$F$734,5,FALSE)</f>
        <v>1</v>
      </c>
      <c r="X319" s="92">
        <f t="shared" si="101"/>
        <v>2.75</v>
      </c>
      <c r="Y319" s="292">
        <f>VLOOKUP(B319,[2]EQU!$B$3:$F$734,5,FALSE)</f>
        <v>2</v>
      </c>
      <c r="Z319" s="92">
        <f t="shared" si="102"/>
        <v>4</v>
      </c>
      <c r="AA319" s="82">
        <f t="shared" si="109"/>
        <v>13</v>
      </c>
      <c r="AB319" s="260">
        <f>VLOOKUP(B319,[2]Natation!$A$2:$E$610,5,FALSE)</f>
        <v>36.53</v>
      </c>
      <c r="AC319" s="92">
        <f t="shared" si="103"/>
        <v>16</v>
      </c>
      <c r="AD319" s="83">
        <f t="shared" si="107"/>
        <v>16</v>
      </c>
      <c r="AE319" s="294">
        <f t="shared" si="110"/>
        <v>14</v>
      </c>
      <c r="AF319" s="84">
        <v>14</v>
      </c>
      <c r="AG319" s="87">
        <f t="shared" si="104"/>
        <v>20</v>
      </c>
      <c r="AH319" s="75">
        <f>IFERROR(VLOOKUP(B319,'Notes écrit'!$A$3:$C$734,3,FALSE),"ABI")</f>
        <v>12.444000000000001</v>
      </c>
      <c r="AI319" s="84">
        <v>12.444000000000001</v>
      </c>
      <c r="AJ319" s="88">
        <f t="shared" si="105"/>
        <v>22</v>
      </c>
      <c r="AK319" s="136">
        <f t="shared" si="106"/>
        <v>13.222000000000001</v>
      </c>
    </row>
    <row r="320" spans="1:37" s="96" customFormat="1" ht="16.5" customHeight="1" thickBot="1" x14ac:dyDescent="0.3">
      <c r="A320" s="110" t="s">
        <v>216</v>
      </c>
      <c r="B320" s="267">
        <v>22105333</v>
      </c>
      <c r="C320" s="266" t="s">
        <v>1094</v>
      </c>
      <c r="D320" s="266" t="s">
        <v>1095</v>
      </c>
      <c r="E320" s="292">
        <f>VLOOKUP(B320,[2]END!$B$3:$G$734,6,FALSE)</f>
        <v>16</v>
      </c>
      <c r="F320" s="91">
        <f t="shared" si="91"/>
        <v>17.5</v>
      </c>
      <c r="G320" s="92">
        <f t="shared" si="92"/>
        <v>13</v>
      </c>
      <c r="H320" s="82">
        <f t="shared" si="93"/>
        <v>13</v>
      </c>
      <c r="I320" s="292">
        <f>VLOOKUP(B320,[2]VIT!$B$3:$F$734,5,FALSE)</f>
        <v>3.26</v>
      </c>
      <c r="J320" s="92">
        <f t="shared" si="94"/>
        <v>16</v>
      </c>
      <c r="K320" s="292">
        <f>VLOOKUP(B320,[2]VIT!$B$3:$G$734,6,FALSE)</f>
        <v>6.96</v>
      </c>
      <c r="L320" s="92">
        <f t="shared" si="95"/>
        <v>10</v>
      </c>
      <c r="M320" s="82">
        <f t="shared" si="108"/>
        <v>13</v>
      </c>
      <c r="N320" s="258">
        <f>VLOOKUP(B320,[2]DVC!$B$3:$G$734,6,FALSE)</f>
        <v>55</v>
      </c>
      <c r="O320" s="297">
        <f>VLOOKUP(B320,'[2]Taille-Poids'!$B$3:$G$734,6,FALSE)</f>
        <v>53</v>
      </c>
      <c r="P320" s="93">
        <f t="shared" si="96"/>
        <v>1.0377358490566038</v>
      </c>
      <c r="Q320" s="92">
        <f t="shared" si="97"/>
        <v>5.5</v>
      </c>
      <c r="R320" s="258">
        <f>VLOOKUP(B320,[2]DV!$B$3:$H$735,7,FALSE)</f>
        <v>53.2</v>
      </c>
      <c r="S320" s="92">
        <f t="shared" si="98"/>
        <v>6.5</v>
      </c>
      <c r="T320" s="82">
        <f t="shared" si="99"/>
        <v>12</v>
      </c>
      <c r="U320" s="259">
        <f>VLOOKUP(B320,[2]COORD!$B$3:$I$734,8,FALSE)</f>
        <v>27.85</v>
      </c>
      <c r="V320" s="92">
        <f t="shared" si="100"/>
        <v>4</v>
      </c>
      <c r="W320" s="292">
        <f>VLOOKUP(B320,[2]SOUP!$B$3:$F$734,5,FALSE)</f>
        <v>-3</v>
      </c>
      <c r="X320" s="92">
        <f t="shared" si="101"/>
        <v>1.75</v>
      </c>
      <c r="Y320" s="292">
        <f>VLOOKUP(B320,[2]EQU!$B$3:$F$734,5,FALSE)</f>
        <v>4</v>
      </c>
      <c r="Z320" s="92">
        <f t="shared" si="102"/>
        <v>3</v>
      </c>
      <c r="AA320" s="82">
        <f t="shared" si="109"/>
        <v>8.75</v>
      </c>
      <c r="AB320" s="260">
        <f>VLOOKUP(B320,[2]Natation!$A$2:$E$610,5,FALSE)</f>
        <v>47.17</v>
      </c>
      <c r="AC320" s="92">
        <f t="shared" si="103"/>
        <v>7</v>
      </c>
      <c r="AD320" s="83">
        <f t="shared" si="107"/>
        <v>7</v>
      </c>
      <c r="AE320" s="294">
        <f t="shared" si="110"/>
        <v>10.75</v>
      </c>
      <c r="AF320" s="84">
        <v>10.75</v>
      </c>
      <c r="AG320" s="87">
        <f t="shared" si="104"/>
        <v>346</v>
      </c>
      <c r="AH320" s="75">
        <f>IFERROR(VLOOKUP(B320,'Notes écrit'!$A$3:$C$734,3,FALSE),"ABI")</f>
        <v>8.8889999999999993</v>
      </c>
      <c r="AI320" s="84">
        <v>8.8889999999999993</v>
      </c>
      <c r="AJ320" s="88">
        <f t="shared" si="105"/>
        <v>231</v>
      </c>
      <c r="AK320" s="136">
        <f t="shared" si="106"/>
        <v>9.8194999999999997</v>
      </c>
    </row>
    <row r="321" spans="1:37" s="96" customFormat="1" ht="16.5" customHeight="1" thickBot="1" x14ac:dyDescent="0.3">
      <c r="A321" s="110" t="s">
        <v>53</v>
      </c>
      <c r="B321" s="267">
        <v>22105346</v>
      </c>
      <c r="C321" s="266" t="s">
        <v>184</v>
      </c>
      <c r="D321" s="266" t="s">
        <v>73</v>
      </c>
      <c r="E321" s="292">
        <f>VLOOKUP(B321,[2]END!$B$3:$G$734,6,FALSE)</f>
        <v>11</v>
      </c>
      <c r="F321" s="91">
        <f t="shared" si="91"/>
        <v>15</v>
      </c>
      <c r="G321" s="92">
        <f t="shared" si="92"/>
        <v>11</v>
      </c>
      <c r="H321" s="82">
        <f t="shared" si="93"/>
        <v>11</v>
      </c>
      <c r="I321" s="292">
        <f>VLOOKUP(B321,[2]VIT!$B$3:$F$734,5,FALSE)</f>
        <v>3.98</v>
      </c>
      <c r="J321" s="92">
        <f t="shared" si="94"/>
        <v>8</v>
      </c>
      <c r="K321" s="292">
        <f>VLOOKUP(B321,[2]VIT!$B$3:$G$734,6,FALSE)</f>
        <v>9.07</v>
      </c>
      <c r="L321" s="92">
        <f t="shared" si="95"/>
        <v>1</v>
      </c>
      <c r="M321" s="82">
        <f t="shared" si="108"/>
        <v>4.5</v>
      </c>
      <c r="N321" s="258">
        <f>VLOOKUP(B321,[2]DVC!$B$3:$G$734,6,FALSE)</f>
        <v>30</v>
      </c>
      <c r="O321" s="297">
        <f>VLOOKUP(B321,'[2]Taille-Poids'!$B$3:$G$734,6,FALSE)</f>
        <v>57</v>
      </c>
      <c r="P321" s="93">
        <f t="shared" si="96"/>
        <v>0.52631578947368418</v>
      </c>
      <c r="Q321" s="92">
        <f t="shared" si="97"/>
        <v>5</v>
      </c>
      <c r="R321" s="258">
        <f>VLOOKUP(B321,[2]DV!$B$3:$H$735,7,FALSE)</f>
        <v>22.5</v>
      </c>
      <c r="S321" s="92">
        <f t="shared" si="98"/>
        <v>3</v>
      </c>
      <c r="T321" s="82">
        <f t="shared" si="99"/>
        <v>8</v>
      </c>
      <c r="U321" s="259">
        <f>VLOOKUP(B321,[2]COORD!$B$3:$I$734,8,FALSE)</f>
        <v>32.25</v>
      </c>
      <c r="V321" s="92">
        <f t="shared" si="100"/>
        <v>2.75</v>
      </c>
      <c r="W321" s="292">
        <f>VLOOKUP(B321,[2]SOUP!$B$3:$F$734,5,FALSE)</f>
        <v>2</v>
      </c>
      <c r="X321" s="92">
        <f t="shared" si="101"/>
        <v>3</v>
      </c>
      <c r="Y321" s="292">
        <f>VLOOKUP(B321,[2]EQU!$B$3:$F$734,5,FALSE)</f>
        <v>6</v>
      </c>
      <c r="Z321" s="92">
        <f t="shared" si="102"/>
        <v>2</v>
      </c>
      <c r="AA321" s="82">
        <f t="shared" si="109"/>
        <v>7.75</v>
      </c>
      <c r="AB321" s="260">
        <f>VLOOKUP(B321,[2]Natation!$A$2:$E$610,5,FALSE)</f>
        <v>53.58</v>
      </c>
      <c r="AC321" s="92">
        <f t="shared" si="103"/>
        <v>7</v>
      </c>
      <c r="AD321" s="83">
        <f t="shared" si="107"/>
        <v>7</v>
      </c>
      <c r="AE321" s="294">
        <f t="shared" si="110"/>
        <v>7.65</v>
      </c>
      <c r="AF321" s="84">
        <v>7.65</v>
      </c>
      <c r="AG321" s="87">
        <f t="shared" si="104"/>
        <v>568</v>
      </c>
      <c r="AH321" s="75">
        <f>IFERROR(VLOOKUP(B321,'Notes écrit'!$A$3:$C$734,3,FALSE),"ABI")</f>
        <v>8</v>
      </c>
      <c r="AI321" s="84">
        <v>8</v>
      </c>
      <c r="AJ321" s="88">
        <f t="shared" si="105"/>
        <v>331</v>
      </c>
      <c r="AK321" s="136">
        <f t="shared" si="106"/>
        <v>7.8250000000000002</v>
      </c>
    </row>
    <row r="322" spans="1:37" s="96" customFormat="1" ht="16.5" customHeight="1" thickBot="1" x14ac:dyDescent="0.3">
      <c r="A322" s="110" t="s">
        <v>216</v>
      </c>
      <c r="B322" s="267">
        <v>22105352</v>
      </c>
      <c r="C322" s="266" t="s">
        <v>656</v>
      </c>
      <c r="D322" s="266" t="s">
        <v>91</v>
      </c>
      <c r="E322" s="292">
        <f>VLOOKUP(B322,[2]END!$B$3:$G$734,6,FALSE)</f>
        <v>12</v>
      </c>
      <c r="F322" s="91">
        <f t="shared" si="91"/>
        <v>15.5</v>
      </c>
      <c r="G322" s="92">
        <f t="shared" si="92"/>
        <v>9</v>
      </c>
      <c r="H322" s="82">
        <f t="shared" si="93"/>
        <v>9</v>
      </c>
      <c r="I322" s="292">
        <f>VLOOKUP(B322,[2]VIT!$B$3:$F$734,5,FALSE)</f>
        <v>3.08</v>
      </c>
      <c r="J322" s="92">
        <f t="shared" si="94"/>
        <v>19</v>
      </c>
      <c r="K322" s="292">
        <f>VLOOKUP(B322,[2]VIT!$B$3:$G$734,6,FALSE)</f>
        <v>6.8</v>
      </c>
      <c r="L322" s="92">
        <f t="shared" si="95"/>
        <v>11</v>
      </c>
      <c r="M322" s="82">
        <f t="shared" si="108"/>
        <v>15</v>
      </c>
      <c r="N322" s="258">
        <f>VLOOKUP(B322,[2]DVC!$B$3:$G$734,6,FALSE)</f>
        <v>62</v>
      </c>
      <c r="O322" s="297">
        <f>VLOOKUP(B322,'[2]Taille-Poids'!$B$3:$G$734,6,FALSE)</f>
        <v>66</v>
      </c>
      <c r="P322" s="93">
        <f t="shared" si="96"/>
        <v>0.93939393939393945</v>
      </c>
      <c r="Q322" s="92">
        <f t="shared" si="97"/>
        <v>5</v>
      </c>
      <c r="R322" s="258">
        <f>VLOOKUP(B322,[2]DV!$B$3:$H$735,7,FALSE)</f>
        <v>42.7</v>
      </c>
      <c r="S322" s="92">
        <f t="shared" si="98"/>
        <v>3.5</v>
      </c>
      <c r="T322" s="82">
        <f t="shared" si="99"/>
        <v>8.5</v>
      </c>
      <c r="U322" s="259">
        <f>VLOOKUP(B322,[2]COORD!$B$3:$I$734,8,FALSE)</f>
        <v>26.4</v>
      </c>
      <c r="V322" s="92">
        <f t="shared" si="100"/>
        <v>4.75</v>
      </c>
      <c r="W322" s="292">
        <f>VLOOKUP(B322,[2]SOUP!$B$3:$F$734,5,FALSE)</f>
        <v>-5</v>
      </c>
      <c r="X322" s="92">
        <f t="shared" si="101"/>
        <v>1.5</v>
      </c>
      <c r="Y322" s="292">
        <f>VLOOKUP(B322,[2]EQU!$B$3:$F$734,5,FALSE)</f>
        <v>10</v>
      </c>
      <c r="Z322" s="92">
        <f t="shared" si="102"/>
        <v>0</v>
      </c>
      <c r="AA322" s="82">
        <f t="shared" si="109"/>
        <v>6.25</v>
      </c>
      <c r="AB322" s="260">
        <f>VLOOKUP(B322,[2]Natation!$A$2:$E$610,5,FALSE)</f>
        <v>55.9</v>
      </c>
      <c r="AC322" s="92">
        <f t="shared" si="103"/>
        <v>3</v>
      </c>
      <c r="AD322" s="83">
        <f t="shared" si="107"/>
        <v>3</v>
      </c>
      <c r="AE322" s="294">
        <f t="shared" si="110"/>
        <v>8.35</v>
      </c>
      <c r="AF322" s="84">
        <v>8.35</v>
      </c>
      <c r="AG322" s="87">
        <f t="shared" si="104"/>
        <v>542</v>
      </c>
      <c r="AH322" s="75">
        <f>IFERROR(VLOOKUP(B322,'Notes écrit'!$A$3:$C$734,3,FALSE),"ABI")</f>
        <v>7.556</v>
      </c>
      <c r="AI322" s="84">
        <v>7.556</v>
      </c>
      <c r="AJ322" s="88">
        <f t="shared" si="105"/>
        <v>384</v>
      </c>
      <c r="AK322" s="136">
        <f t="shared" si="106"/>
        <v>7.9529999999999994</v>
      </c>
    </row>
    <row r="323" spans="1:37" s="96" customFormat="1" ht="16.5" customHeight="1" thickBot="1" x14ac:dyDescent="0.3">
      <c r="A323" s="110" t="s">
        <v>216</v>
      </c>
      <c r="B323" s="267">
        <v>22105354</v>
      </c>
      <c r="C323" s="266" t="s">
        <v>937</v>
      </c>
      <c r="D323" s="266" t="s">
        <v>938</v>
      </c>
      <c r="E323" s="292">
        <f>VLOOKUP(B323,[2]END!$B$3:$G$734,6,FALSE)</f>
        <v>19</v>
      </c>
      <c r="F323" s="91">
        <f t="shared" ref="F323:F386" si="111">IF(E323="ABJ", "ABJ",IF(E323="ABI","ABI",IF(E323="DSP","DSP",IF(E323="VAL","VAL",(VLOOKUP(E323,tpstest,2))))))</f>
        <v>19</v>
      </c>
      <c r="G323" s="92">
        <f t="shared" ref="G323:G386" si="112">IF(F323="ABJ","ABJ",IF(F323="ABI",0,IF(F323="DSP","DSP",IF(F323="VAL","VAL",(IF(A323="F",VLOOKUP(F323,endurfille,2),VLOOKUP(F323,endurgarçon,2)))))))</f>
        <v>16</v>
      </c>
      <c r="H323" s="82">
        <f t="shared" ref="H323:H386" si="113">IF(G323="VAL","VALIDÉ",G323)</f>
        <v>16</v>
      </c>
      <c r="I323" s="292">
        <f>VLOOKUP(B323,[2]VIT!$B$3:$F$734,5,FALSE)</f>
        <v>3.16</v>
      </c>
      <c r="J323" s="92">
        <f t="shared" ref="J323:J386" si="114">IF(I323="ABJ","ABJ",IF(I323="ABI",0,IF(I323="DSP","DSP",IF(I323="VAL","VAL",(IF(A323="F",VLOOKUP(I323,VIT20MF,2),VLOOKUP(I323,Vit20MG,2)))))))</f>
        <v>18</v>
      </c>
      <c r="K323" s="292">
        <f>VLOOKUP(B323,[2]VIT!$B$3:$G$734,6,FALSE)</f>
        <v>6.6</v>
      </c>
      <c r="L323" s="92">
        <f t="shared" ref="L323:L386" si="115">IF(K323="ABJ","ABJ",IF(K323="ABI",0,IF(K323="DSP","DSP",IF(K323="VAL","VAL",(IF(A323="F",VLOOKUP(K323,vit50mf,2),VLOOKUP(K323,vit50mg,2)))))))</f>
        <v>13</v>
      </c>
      <c r="M323" s="82">
        <f t="shared" si="108"/>
        <v>15.5</v>
      </c>
      <c r="N323" s="258">
        <f>VLOOKUP(B323,[2]DVC!$B$3:$G$734,6,FALSE)</f>
        <v>52</v>
      </c>
      <c r="O323" s="297">
        <f>VLOOKUP(B323,'[2]Taille-Poids'!$B$3:$G$734,6,FALSE)</f>
        <v>75</v>
      </c>
      <c r="P323" s="93">
        <f t="shared" ref="P323:P386" si="116">IF(O323="ABI", "POIDS",IF(N323="COVID","COVID",IF(OR(N323="DSP",N323="ABI",N323="VAL",N323=0),0,N323/O323)))</f>
        <v>0.69333333333333336</v>
      </c>
      <c r="Q323" s="92">
        <f t="shared" ref="Q323:Q386" si="117">IF(N323="ABJ","ABJ",IF(N323="DSP","DSP",IF(N323="ABI",0,IF(P323="POIDS",0,IF(N323="VAL","VAL",IF(A323="F",VLOOKUP(P323,forcefille,2),VLOOKUP(P323,forcegarçon,2)))))))</f>
        <v>3.5</v>
      </c>
      <c r="R323" s="258">
        <f>VLOOKUP(B323,[2]DV!$B$3:$H$735,7,FALSE)</f>
        <v>52.3</v>
      </c>
      <c r="S323" s="92">
        <f t="shared" ref="S323:S386" si="118">IF(R323="ABJ","ABJ",IF(R323="ABI",0,IF(R323="DSP","DSP",IF(R323="VAL","VAL",IF(A323="F",VLOOKUP(R323,détfille,2),VLOOKUP(R323,détgarçon,2))))))</f>
        <v>6</v>
      </c>
      <c r="T323" s="82">
        <f t="shared" ref="T323:T386" si="119">IF(OR(Q323="ABJ",S323="ABJ"),"ABJ",IF(OR(Q323="VAL",S323="VAL"),"VALIDÉ",IF(AND(Q323="DSP",S323="DSP"),"DSP",IF(Q323="DSP",S323*2,IF(S323="DSP",Q323*2,(Q323+S323))))))</f>
        <v>9.5</v>
      </c>
      <c r="U323" s="259">
        <f>VLOOKUP(B323,[2]COORD!$B$3:$I$734,8,FALSE)</f>
        <v>22.38</v>
      </c>
      <c r="V323" s="92">
        <f t="shared" ref="V323:V386" si="120">IF(U323="ABJ","ABJ",IF(U323="ABI",0,IF(U323="DSP","DSP",IF(U323="VAL","VAL",IF(A323="F",VLOOKUP(U323,coorfille,2),VLOOKUP(U323,coorgarçon,2))))))</f>
        <v>6.75</v>
      </c>
      <c r="W323" s="292">
        <f>VLOOKUP(B323,[2]SOUP!$B$3:$F$734,5,FALSE)</f>
        <v>3</v>
      </c>
      <c r="X323" s="92">
        <f t="shared" ref="X323:X386" si="121">IF(W323="ABJ","ABJ",IF(W323="ABI",0,IF(W323="DSP","DSP",IF(W323="VAL","VAL",IF(A323="F",VLOOKUP(W323,SouplesseFille,2),VLOOKUP(W323,SouplesseGarçon,2))))))</f>
        <v>3.25</v>
      </c>
      <c r="Y323" s="292">
        <f>VLOOKUP(B323,[2]EQU!$B$3:$F$734,5,FALSE)</f>
        <v>2</v>
      </c>
      <c r="Z323" s="92">
        <f t="shared" ref="Z323:Z386" si="122">IF(Y323="ABJ","ABJ",IF(Y323="ABI",0,IF(Y323="DSP","DSP",IF(Y323="VAL","VAL",IF(A323="F",VLOOKUP(Y323,eqfille,2),VLOOKUP(Y323,eqgarçon,2))))))</f>
        <v>4</v>
      </c>
      <c r="AA323" s="82">
        <f t="shared" si="109"/>
        <v>14</v>
      </c>
      <c r="AB323" s="260">
        <f>VLOOKUP(B323,[2]Natation!$A$2:$E$610,5,FALSE)</f>
        <v>32.840000000000003</v>
      </c>
      <c r="AC323" s="92">
        <f t="shared" ref="AC323:AC386" si="123">IF(AB323="ABJ","ABJ",IF(AB323="ABI",0,IF(AB323="DNF",0,IF(AB323="DSP","DSP",IF(AB323="VAL","VAL",(IF(A323="F",VLOOKUP(AB323,nagefille,2),VLOOKUP(AB323,nagegarçon,2))))))))</f>
        <v>15</v>
      </c>
      <c r="AD323" s="83">
        <f t="shared" si="107"/>
        <v>15</v>
      </c>
      <c r="AE323" s="294">
        <f t="shared" si="110"/>
        <v>14</v>
      </c>
      <c r="AF323" s="84">
        <v>14</v>
      </c>
      <c r="AG323" s="87">
        <f t="shared" ref="AG323:AG386" si="124">IFERROR(RANK(AF323,$AF$3:$AF$734,0),611)</f>
        <v>20</v>
      </c>
      <c r="AH323" s="75">
        <f>IFERROR(VLOOKUP(B323,'Notes écrit'!$A$3:$C$734,3,FALSE),"ABI")</f>
        <v>8.4440000000000008</v>
      </c>
      <c r="AI323" s="84">
        <v>8.4440000000000008</v>
      </c>
      <c r="AJ323" s="88">
        <f t="shared" ref="AJ323:AJ386" si="125">IFERROR(RANK(AI323,$AI$3:$AI$734,0),599)</f>
        <v>274</v>
      </c>
      <c r="AK323" s="136">
        <f t="shared" si="106"/>
        <v>11.222000000000001</v>
      </c>
    </row>
    <row r="324" spans="1:37" s="96" customFormat="1" ht="16.5" customHeight="1" thickBot="1" x14ac:dyDescent="0.3">
      <c r="A324" s="110" t="s">
        <v>53</v>
      </c>
      <c r="B324" s="267">
        <v>22105412</v>
      </c>
      <c r="C324" s="266" t="s">
        <v>949</v>
      </c>
      <c r="D324" s="266" t="s">
        <v>176</v>
      </c>
      <c r="E324" s="292">
        <f>VLOOKUP(B324,[2]END!$B$3:$G$734,6,FALSE)</f>
        <v>12</v>
      </c>
      <c r="F324" s="91">
        <f t="shared" si="111"/>
        <v>15.5</v>
      </c>
      <c r="G324" s="92">
        <f t="shared" si="112"/>
        <v>12</v>
      </c>
      <c r="H324" s="82">
        <f t="shared" si="113"/>
        <v>12</v>
      </c>
      <c r="I324" s="292">
        <f>VLOOKUP(B324,[2]VIT!$B$3:$F$734,5,FALSE)</f>
        <v>3.42</v>
      </c>
      <c r="J324" s="92">
        <f t="shared" si="114"/>
        <v>18</v>
      </c>
      <c r="K324" s="292">
        <f>VLOOKUP(B324,[2]VIT!$B$3:$G$734,6,FALSE)</f>
        <v>7.44</v>
      </c>
      <c r="L324" s="92">
        <f t="shared" si="115"/>
        <v>13</v>
      </c>
      <c r="M324" s="82">
        <f t="shared" si="108"/>
        <v>15.5</v>
      </c>
      <c r="N324" s="258">
        <f>VLOOKUP(B324,[2]DVC!$B$3:$G$734,6,FALSE)</f>
        <v>35</v>
      </c>
      <c r="O324" s="297">
        <f>VLOOKUP(B324,'[2]Taille-Poids'!$B$3:$G$734,6,FALSE)</f>
        <v>63</v>
      </c>
      <c r="P324" s="93">
        <f t="shared" si="116"/>
        <v>0.55555555555555558</v>
      </c>
      <c r="Q324" s="92">
        <f t="shared" si="117"/>
        <v>5.5</v>
      </c>
      <c r="R324" s="258">
        <f>VLOOKUP(B324,[2]DV!$B$3:$H$735,7,FALSE)</f>
        <v>36</v>
      </c>
      <c r="S324" s="92">
        <f t="shared" si="118"/>
        <v>6.5</v>
      </c>
      <c r="T324" s="82">
        <f t="shared" si="119"/>
        <v>12</v>
      </c>
      <c r="U324" s="259">
        <f>VLOOKUP(B324,[2]COORD!$B$3:$I$734,8,FALSE)</f>
        <v>25</v>
      </c>
      <c r="V324" s="92">
        <f t="shared" si="120"/>
        <v>6.25</v>
      </c>
      <c r="W324" s="292">
        <f>VLOOKUP(B324,[2]SOUP!$B$3:$F$734,5,FALSE)</f>
        <v>-1</v>
      </c>
      <c r="X324" s="92">
        <f t="shared" si="121"/>
        <v>2.25</v>
      </c>
      <c r="Y324" s="292">
        <f>VLOOKUP(B324,[2]EQU!$B$3:$F$734,5,FALSE)</f>
        <v>3</v>
      </c>
      <c r="Z324" s="92">
        <f t="shared" si="122"/>
        <v>3.5</v>
      </c>
      <c r="AA324" s="82">
        <f t="shared" si="109"/>
        <v>12</v>
      </c>
      <c r="AB324" s="260">
        <f>VLOOKUP(B324,[2]Natation!$A$2:$E$610,5,FALSE)</f>
        <v>36.409999999999997</v>
      </c>
      <c r="AC324" s="92">
        <f t="shared" si="123"/>
        <v>16</v>
      </c>
      <c r="AD324" s="83">
        <f t="shared" si="107"/>
        <v>16</v>
      </c>
      <c r="AE324" s="294">
        <f t="shared" si="110"/>
        <v>13.5</v>
      </c>
      <c r="AF324" s="84">
        <v>13.5</v>
      </c>
      <c r="AG324" s="87">
        <f t="shared" si="124"/>
        <v>50</v>
      </c>
      <c r="AH324" s="75">
        <f>IFERROR(VLOOKUP(B324,'Notes écrit'!$A$3:$C$734,3,FALSE),"ABI")</f>
        <v>15.555999999999999</v>
      </c>
      <c r="AI324" s="84">
        <v>15.555999999999999</v>
      </c>
      <c r="AJ324" s="88">
        <f t="shared" si="125"/>
        <v>1</v>
      </c>
      <c r="AK324" s="136">
        <f t="shared" si="106"/>
        <v>14.527999999999999</v>
      </c>
    </row>
    <row r="325" spans="1:37" s="96" customFormat="1" ht="16.5" customHeight="1" thickBot="1" x14ac:dyDescent="0.3">
      <c r="A325" s="110" t="s">
        <v>53</v>
      </c>
      <c r="B325" s="267">
        <v>22105421</v>
      </c>
      <c r="C325" s="286" t="s">
        <v>1008</v>
      </c>
      <c r="D325" s="286" t="s">
        <v>619</v>
      </c>
      <c r="E325" s="292">
        <f>VLOOKUP(B325,[2]END!$B$3:$G$734,6,FALSE)</f>
        <v>11</v>
      </c>
      <c r="F325" s="91">
        <f t="shared" si="111"/>
        <v>15</v>
      </c>
      <c r="G325" s="92">
        <f t="shared" si="112"/>
        <v>11</v>
      </c>
      <c r="H325" s="82">
        <f t="shared" si="113"/>
        <v>11</v>
      </c>
      <c r="I325" s="292">
        <f>VLOOKUP(B325,[2]VIT!$B$3:$F$734,5,FALSE)</f>
        <v>3.66</v>
      </c>
      <c r="J325" s="92">
        <f t="shared" si="114"/>
        <v>14</v>
      </c>
      <c r="K325" s="292">
        <f>VLOOKUP(B325,[2]VIT!$B$3:$G$734,6,FALSE)</f>
        <v>8</v>
      </c>
      <c r="L325" s="92">
        <f t="shared" si="115"/>
        <v>9</v>
      </c>
      <c r="M325" s="82">
        <f t="shared" si="108"/>
        <v>11.5</v>
      </c>
      <c r="N325" s="258">
        <f>VLOOKUP(B325,[2]DVC!$B$3:$G$734,6,FALSE)</f>
        <v>31</v>
      </c>
      <c r="O325" s="297">
        <f>VLOOKUP(B325,'[2]Taille-Poids'!$B$3:$G$734,6,FALSE)</f>
        <v>67</v>
      </c>
      <c r="P325" s="93">
        <f t="shared" si="116"/>
        <v>0.46268656716417911</v>
      </c>
      <c r="Q325" s="92">
        <f t="shared" si="117"/>
        <v>4.5</v>
      </c>
      <c r="R325" s="258">
        <f>VLOOKUP(B325,[2]DV!$B$3:$H$735,7,FALSE)</f>
        <v>32.4</v>
      </c>
      <c r="S325" s="92">
        <f t="shared" si="118"/>
        <v>5.5</v>
      </c>
      <c r="T325" s="82">
        <f t="shared" si="119"/>
        <v>10</v>
      </c>
      <c r="U325" s="259">
        <f>VLOOKUP(B325,[2]COORD!$B$3:$I$734,8,FALSE)</f>
        <v>28.8</v>
      </c>
      <c r="V325" s="92">
        <f t="shared" si="120"/>
        <v>4.5</v>
      </c>
      <c r="W325" s="292">
        <f>VLOOKUP(B325,[2]SOUP!$B$3:$F$734,5,FALSE)</f>
        <v>2</v>
      </c>
      <c r="X325" s="92">
        <f t="shared" si="121"/>
        <v>3</v>
      </c>
      <c r="Y325" s="292">
        <f>VLOOKUP(B325,[2]EQU!$B$3:$F$734,5,FALSE)</f>
        <v>9</v>
      </c>
      <c r="Z325" s="92">
        <f t="shared" si="122"/>
        <v>0.5</v>
      </c>
      <c r="AA325" s="82">
        <f t="shared" si="109"/>
        <v>8</v>
      </c>
      <c r="AB325" s="260">
        <f>VLOOKUP(B325,[2]Natation!$A$2:$E$610,5,FALSE)</f>
        <v>52.8</v>
      </c>
      <c r="AC325" s="92">
        <f t="shared" si="123"/>
        <v>7</v>
      </c>
      <c r="AD325" s="83">
        <f t="shared" si="107"/>
        <v>7</v>
      </c>
      <c r="AE325" s="294">
        <f t="shared" si="110"/>
        <v>9.5</v>
      </c>
      <c r="AF325" s="84">
        <v>9.5</v>
      </c>
      <c r="AG325" s="87">
        <f t="shared" si="124"/>
        <v>476</v>
      </c>
      <c r="AH325" s="75">
        <f>IFERROR(VLOOKUP(B325,'Notes écrit'!$A$3:$C$734,3,FALSE),"ABI")</f>
        <v>6.2220000000000004</v>
      </c>
      <c r="AI325" s="84">
        <v>6.2220000000000004</v>
      </c>
      <c r="AJ325" s="88">
        <f t="shared" si="125"/>
        <v>519</v>
      </c>
      <c r="AK325" s="136">
        <f t="shared" si="106"/>
        <v>7.8610000000000007</v>
      </c>
    </row>
    <row r="326" spans="1:37" s="96" customFormat="1" ht="16.5" customHeight="1" thickBot="1" x14ac:dyDescent="0.3">
      <c r="A326" s="110" t="s">
        <v>53</v>
      </c>
      <c r="B326" s="267">
        <v>22105432</v>
      </c>
      <c r="C326" s="266" t="s">
        <v>877</v>
      </c>
      <c r="D326" s="266" t="s">
        <v>878</v>
      </c>
      <c r="E326" s="292">
        <f>VLOOKUP(B326,[2]END!$B$3:$G$734,6,FALSE)</f>
        <v>10</v>
      </c>
      <c r="F326" s="91">
        <f t="shared" si="111"/>
        <v>14.5</v>
      </c>
      <c r="G326" s="92">
        <f t="shared" si="112"/>
        <v>10</v>
      </c>
      <c r="H326" s="82">
        <f t="shared" si="113"/>
        <v>10</v>
      </c>
      <c r="I326" s="292">
        <f>VLOOKUP(B326,[2]VIT!$B$3:$F$734,5,FALSE)</f>
        <v>3.66</v>
      </c>
      <c r="J326" s="92">
        <f t="shared" si="114"/>
        <v>14</v>
      </c>
      <c r="K326" s="292">
        <f>VLOOKUP(B326,[2]VIT!$B$3:$G$734,6,FALSE)</f>
        <v>8</v>
      </c>
      <c r="L326" s="92">
        <f t="shared" si="115"/>
        <v>9</v>
      </c>
      <c r="M326" s="82">
        <f t="shared" si="108"/>
        <v>11.5</v>
      </c>
      <c r="N326" s="258">
        <f>VLOOKUP(B326,[2]DVC!$B$3:$G$734,6,FALSE)</f>
        <v>23.5</v>
      </c>
      <c r="O326" s="297">
        <f>VLOOKUP(B326,'[2]Taille-Poids'!$B$3:$G$734,6,FALSE)</f>
        <v>62</v>
      </c>
      <c r="P326" s="93">
        <f t="shared" si="116"/>
        <v>0.37903225806451613</v>
      </c>
      <c r="Q326" s="92">
        <f t="shared" si="117"/>
        <v>3.5</v>
      </c>
      <c r="R326" s="258">
        <f>VLOOKUP(B326,[2]DV!$B$3:$H$735,7,FALSE)</f>
        <v>23.8</v>
      </c>
      <c r="S326" s="92">
        <f t="shared" si="118"/>
        <v>3</v>
      </c>
      <c r="T326" s="82">
        <f t="shared" si="119"/>
        <v>6.5</v>
      </c>
      <c r="U326" s="259">
        <f>VLOOKUP(B326,[2]COORD!$B$3:$I$734,8,FALSE)</f>
        <v>28</v>
      </c>
      <c r="V326" s="92">
        <f t="shared" si="120"/>
        <v>4.75</v>
      </c>
      <c r="W326" s="292">
        <f>VLOOKUP(B326,[2]SOUP!$B$3:$F$734,5,FALSE)</f>
        <v>-17</v>
      </c>
      <c r="X326" s="92">
        <f t="shared" si="121"/>
        <v>0</v>
      </c>
      <c r="Y326" s="292">
        <f>VLOOKUP(B326,[2]EQU!$B$3:$F$734,5,FALSE)</f>
        <v>10</v>
      </c>
      <c r="Z326" s="92">
        <f t="shared" si="122"/>
        <v>0</v>
      </c>
      <c r="AA326" s="82">
        <f t="shared" si="109"/>
        <v>4.75</v>
      </c>
      <c r="AB326" s="260">
        <f>VLOOKUP(B326,[2]Natation!$A$2:$E$610,5,FALSE)</f>
        <v>60.3</v>
      </c>
      <c r="AC326" s="92">
        <f t="shared" si="123"/>
        <v>4</v>
      </c>
      <c r="AD326" s="83">
        <f t="shared" si="107"/>
        <v>4</v>
      </c>
      <c r="AE326" s="294">
        <f t="shared" si="110"/>
        <v>7.35</v>
      </c>
      <c r="AF326" s="84">
        <v>7.35</v>
      </c>
      <c r="AG326" s="87">
        <f t="shared" si="124"/>
        <v>583</v>
      </c>
      <c r="AH326" s="75">
        <f>IFERROR(VLOOKUP(B326,'Notes écrit'!$A$3:$C$734,3,FALSE),"ABI")</f>
        <v>10.222</v>
      </c>
      <c r="AI326" s="84">
        <v>10.222</v>
      </c>
      <c r="AJ326" s="88">
        <f t="shared" si="125"/>
        <v>123</v>
      </c>
      <c r="AK326" s="136">
        <f t="shared" si="106"/>
        <v>8.7859999999999996</v>
      </c>
    </row>
    <row r="327" spans="1:37" s="96" customFormat="1" ht="16.5" customHeight="1" thickBot="1" x14ac:dyDescent="0.3">
      <c r="A327" s="110" t="s">
        <v>216</v>
      </c>
      <c r="B327" s="267">
        <v>22105441</v>
      </c>
      <c r="C327" s="266" t="s">
        <v>813</v>
      </c>
      <c r="D327" s="266" t="s">
        <v>145</v>
      </c>
      <c r="E327" s="292">
        <f>VLOOKUP(B327,[2]END!$B$3:$G$734,6,FALSE)</f>
        <v>20</v>
      </c>
      <c r="F327" s="91">
        <f t="shared" si="111"/>
        <v>19.5</v>
      </c>
      <c r="G327" s="92">
        <f t="shared" si="112"/>
        <v>17</v>
      </c>
      <c r="H327" s="82">
        <f t="shared" si="113"/>
        <v>17</v>
      </c>
      <c r="I327" s="292">
        <f>VLOOKUP(B327,[2]VIT!$B$3:$F$734,5,FALSE)</f>
        <v>3.25</v>
      </c>
      <c r="J327" s="92">
        <f t="shared" si="114"/>
        <v>16</v>
      </c>
      <c r="K327" s="292">
        <f>VLOOKUP(B327,[2]VIT!$B$3:$G$734,6,FALSE)</f>
        <v>6.88</v>
      </c>
      <c r="L327" s="92">
        <f t="shared" si="115"/>
        <v>11</v>
      </c>
      <c r="M327" s="82">
        <f t="shared" si="108"/>
        <v>13.5</v>
      </c>
      <c r="N327" s="258">
        <f>VLOOKUP(B327,[2]DVC!$B$3:$G$734,6,FALSE)</f>
        <v>73</v>
      </c>
      <c r="O327" s="297">
        <f>VLOOKUP(B327,'[2]Taille-Poids'!$B$3:$G$734,6,FALSE)</f>
        <v>68</v>
      </c>
      <c r="P327" s="93">
        <f t="shared" si="116"/>
        <v>1.0735294117647058</v>
      </c>
      <c r="Q327" s="92">
        <f t="shared" si="117"/>
        <v>5.5</v>
      </c>
      <c r="R327" s="258">
        <f>VLOOKUP(B327,[2]DV!$B$3:$H$735,7,FALSE)</f>
        <v>46.2</v>
      </c>
      <c r="S327" s="92">
        <f t="shared" si="118"/>
        <v>4.5</v>
      </c>
      <c r="T327" s="82">
        <f t="shared" si="119"/>
        <v>10</v>
      </c>
      <c r="U327" s="259">
        <f>VLOOKUP(B327,[2]COORD!$B$3:$I$734,8,FALSE)</f>
        <v>23.05</v>
      </c>
      <c r="V327" s="92">
        <f t="shared" si="120"/>
        <v>6.25</v>
      </c>
      <c r="W327" s="292">
        <f>VLOOKUP(B327,[2]SOUP!$B$3:$F$734,5,FALSE)</f>
        <v>3</v>
      </c>
      <c r="X327" s="92">
        <f t="shared" si="121"/>
        <v>3.25</v>
      </c>
      <c r="Y327" s="292">
        <f>VLOOKUP(B327,[2]EQU!$B$3:$F$734,5,FALSE)</f>
        <v>9</v>
      </c>
      <c r="Z327" s="92">
        <f t="shared" si="122"/>
        <v>0.5</v>
      </c>
      <c r="AA327" s="82">
        <f t="shared" si="109"/>
        <v>10</v>
      </c>
      <c r="AB327" s="260">
        <f>VLOOKUP(B327,[2]Natation!$A$2:$E$610,5,FALSE)</f>
        <v>34.83</v>
      </c>
      <c r="AC327" s="92">
        <f t="shared" si="123"/>
        <v>13</v>
      </c>
      <c r="AD327" s="83">
        <f t="shared" si="107"/>
        <v>13</v>
      </c>
      <c r="AE327" s="294">
        <f t="shared" si="110"/>
        <v>12.7</v>
      </c>
      <c r="AF327" s="84">
        <v>12.7</v>
      </c>
      <c r="AG327" s="87">
        <f t="shared" si="124"/>
        <v>103</v>
      </c>
      <c r="AH327" s="75">
        <f>IFERROR(VLOOKUP(B327,'Notes écrit'!$A$3:$C$734,3,FALSE),"ABI")</f>
        <v>9.3330000000000002</v>
      </c>
      <c r="AI327" s="84">
        <v>9.3330000000000002</v>
      </c>
      <c r="AJ327" s="88">
        <f t="shared" si="125"/>
        <v>194</v>
      </c>
      <c r="AK327" s="136">
        <f t="shared" si="106"/>
        <v>11.016500000000001</v>
      </c>
    </row>
    <row r="328" spans="1:37" s="96" customFormat="1" ht="16.5" customHeight="1" thickBot="1" x14ac:dyDescent="0.3">
      <c r="A328" s="110" t="s">
        <v>216</v>
      </c>
      <c r="B328" s="267">
        <v>22105468</v>
      </c>
      <c r="C328" s="266" t="s">
        <v>1115</v>
      </c>
      <c r="D328" s="266" t="s">
        <v>112</v>
      </c>
      <c r="E328" s="292">
        <f>VLOOKUP(B328,[2]END!$B$3:$G$734,6,FALSE)</f>
        <v>15</v>
      </c>
      <c r="F328" s="91">
        <f t="shared" si="111"/>
        <v>17</v>
      </c>
      <c r="G328" s="92">
        <f t="shared" si="112"/>
        <v>12</v>
      </c>
      <c r="H328" s="82">
        <f t="shared" si="113"/>
        <v>12</v>
      </c>
      <c r="I328" s="292">
        <f>VLOOKUP(B328,[2]VIT!$B$3:$F$734,5,FALSE)</f>
        <v>3.29</v>
      </c>
      <c r="J328" s="92">
        <f t="shared" si="114"/>
        <v>15</v>
      </c>
      <c r="K328" s="292">
        <f>VLOOKUP(B328,[2]VIT!$B$3:$G$734,6,FALSE)</f>
        <v>7.17</v>
      </c>
      <c r="L328" s="92">
        <f t="shared" si="115"/>
        <v>9</v>
      </c>
      <c r="M328" s="82">
        <f t="shared" si="108"/>
        <v>12</v>
      </c>
      <c r="N328" s="258">
        <f>VLOOKUP(B328,[2]DVC!$B$3:$G$734,6,FALSE)</f>
        <v>51</v>
      </c>
      <c r="O328" s="297">
        <f>VLOOKUP(B328,'[2]Taille-Poids'!$B$3:$G$734,6,FALSE)</f>
        <v>73</v>
      </c>
      <c r="P328" s="93">
        <f t="shared" si="116"/>
        <v>0.69863013698630139</v>
      </c>
      <c r="Q328" s="92">
        <f t="shared" si="117"/>
        <v>3.5</v>
      </c>
      <c r="R328" s="258">
        <f>VLOOKUP(B328,[2]DV!$B$3:$H$735,7,FALSE)</f>
        <v>47.4</v>
      </c>
      <c r="S328" s="92">
        <f t="shared" si="118"/>
        <v>5</v>
      </c>
      <c r="T328" s="82">
        <f t="shared" si="119"/>
        <v>8.5</v>
      </c>
      <c r="U328" s="259">
        <f>VLOOKUP(B328,[2]COORD!$B$3:$I$734,8,FALSE)</f>
        <v>22.75</v>
      </c>
      <c r="V328" s="92">
        <f t="shared" si="120"/>
        <v>6.5</v>
      </c>
      <c r="W328" s="292">
        <f>VLOOKUP(B328,[2]SOUP!$B$3:$F$734,5,FALSE)</f>
        <v>3</v>
      </c>
      <c r="X328" s="92">
        <f t="shared" si="121"/>
        <v>3.25</v>
      </c>
      <c r="Y328" s="292">
        <f>VLOOKUP(B328,[2]EQU!$B$3:$F$734,5,FALSE)</f>
        <v>8</v>
      </c>
      <c r="Z328" s="92">
        <f t="shared" si="122"/>
        <v>1</v>
      </c>
      <c r="AA328" s="82">
        <f t="shared" si="109"/>
        <v>10.75</v>
      </c>
      <c r="AB328" s="260">
        <f>VLOOKUP(B328,[2]Natation!$A$2:$E$610,5,FALSE)</f>
        <v>50.89</v>
      </c>
      <c r="AC328" s="92">
        <f t="shared" si="123"/>
        <v>5</v>
      </c>
      <c r="AD328" s="83">
        <f t="shared" si="107"/>
        <v>5</v>
      </c>
      <c r="AE328" s="294">
        <f t="shared" si="110"/>
        <v>9.65</v>
      </c>
      <c r="AF328" s="84">
        <v>9.65</v>
      </c>
      <c r="AG328" s="87">
        <f t="shared" si="124"/>
        <v>459</v>
      </c>
      <c r="AH328" s="75">
        <f>IFERROR(VLOOKUP(B328,'Notes écrit'!$A$3:$C$734,3,FALSE),"ABI")</f>
        <v>8</v>
      </c>
      <c r="AI328" s="84">
        <v>8</v>
      </c>
      <c r="AJ328" s="88">
        <f t="shared" si="125"/>
        <v>331</v>
      </c>
      <c r="AK328" s="136">
        <f t="shared" si="106"/>
        <v>8.8249999999999993</v>
      </c>
    </row>
    <row r="329" spans="1:37" s="96" customFormat="1" ht="16.5" customHeight="1" thickBot="1" x14ac:dyDescent="0.3">
      <c r="A329" s="110" t="s">
        <v>53</v>
      </c>
      <c r="B329" s="267">
        <v>22105494</v>
      </c>
      <c r="C329" s="266" t="s">
        <v>629</v>
      </c>
      <c r="D329" s="266" t="s">
        <v>135</v>
      </c>
      <c r="E329" s="292">
        <f>VLOOKUP(B329,[2]END!$B$3:$G$734,6,FALSE)</f>
        <v>14</v>
      </c>
      <c r="F329" s="91">
        <f t="shared" si="111"/>
        <v>16.5</v>
      </c>
      <c r="G329" s="92">
        <f t="shared" si="112"/>
        <v>14</v>
      </c>
      <c r="H329" s="82">
        <f t="shared" si="113"/>
        <v>14</v>
      </c>
      <c r="I329" s="292">
        <f>VLOOKUP(B329,[2]VIT!$B$3:$F$734,5,FALSE)</f>
        <v>3.52</v>
      </c>
      <c r="J329" s="92">
        <f t="shared" si="114"/>
        <v>16</v>
      </c>
      <c r="K329" s="292">
        <f>VLOOKUP(B329,[2]VIT!$B$3:$G$734,6,FALSE)</f>
        <v>7.64</v>
      </c>
      <c r="L329" s="92">
        <f t="shared" si="115"/>
        <v>11</v>
      </c>
      <c r="M329" s="82">
        <f t="shared" si="108"/>
        <v>13.5</v>
      </c>
      <c r="N329" s="258">
        <f>VLOOKUP(B329,[2]DVC!$B$3:$G$734,6,FALSE)</f>
        <v>34</v>
      </c>
      <c r="O329" s="297">
        <f>VLOOKUP(B329,'[2]Taille-Poids'!$B$3:$G$734,6,FALSE)</f>
        <v>56</v>
      </c>
      <c r="P329" s="93">
        <f t="shared" si="116"/>
        <v>0.6071428571428571</v>
      </c>
      <c r="Q329" s="92">
        <f t="shared" si="117"/>
        <v>6</v>
      </c>
      <c r="R329" s="258">
        <f>VLOOKUP(B329,[2]DV!$B$3:$H$735,7,FALSE)</f>
        <v>33.700000000000003</v>
      </c>
      <c r="S329" s="92">
        <f t="shared" si="118"/>
        <v>5.5</v>
      </c>
      <c r="T329" s="82">
        <f t="shared" si="119"/>
        <v>11.5</v>
      </c>
      <c r="U329" s="259">
        <f>VLOOKUP(B329,[2]COORD!$B$3:$I$734,8,FALSE)</f>
        <v>26.3</v>
      </c>
      <c r="V329" s="92">
        <f t="shared" si="120"/>
        <v>5.75</v>
      </c>
      <c r="W329" s="292">
        <f>VLOOKUP(B329,[2]SOUP!$B$3:$F$734,5,FALSE)</f>
        <v>-2</v>
      </c>
      <c r="X329" s="92">
        <f t="shared" si="121"/>
        <v>2</v>
      </c>
      <c r="Y329" s="292">
        <f>VLOOKUP(B329,[2]EQU!$B$3:$F$734,5,FALSE)</f>
        <v>3</v>
      </c>
      <c r="Z329" s="92">
        <f t="shared" si="122"/>
        <v>3.5</v>
      </c>
      <c r="AA329" s="82">
        <f t="shared" si="109"/>
        <v>11.25</v>
      </c>
      <c r="AB329" s="260">
        <f>VLOOKUP(B329,[2]Natation!$A$2:$E$610,5,FALSE)</f>
        <v>36.43</v>
      </c>
      <c r="AC329" s="92">
        <f t="shared" si="123"/>
        <v>16</v>
      </c>
      <c r="AD329" s="83">
        <f t="shared" si="107"/>
        <v>16</v>
      </c>
      <c r="AE329" s="294">
        <f t="shared" si="110"/>
        <v>13.25</v>
      </c>
      <c r="AF329" s="84">
        <v>13.25</v>
      </c>
      <c r="AG329" s="87">
        <f t="shared" si="124"/>
        <v>57</v>
      </c>
      <c r="AH329" s="75">
        <f>IFERROR(VLOOKUP(B329,'Notes écrit'!$A$3:$C$734,3,FALSE),"ABI")</f>
        <v>8.4440000000000008</v>
      </c>
      <c r="AI329" s="84">
        <v>8.4440000000000008</v>
      </c>
      <c r="AJ329" s="88">
        <f t="shared" si="125"/>
        <v>274</v>
      </c>
      <c r="AK329" s="136">
        <f t="shared" si="106"/>
        <v>10.847000000000001</v>
      </c>
    </row>
    <row r="330" spans="1:37" s="96" customFormat="1" ht="16.5" customHeight="1" thickBot="1" x14ac:dyDescent="0.3">
      <c r="A330" s="110" t="s">
        <v>216</v>
      </c>
      <c r="B330" s="267">
        <v>22105542</v>
      </c>
      <c r="C330" s="266" t="s">
        <v>694</v>
      </c>
      <c r="D330" s="266" t="s">
        <v>432</v>
      </c>
      <c r="E330" s="293" t="s">
        <v>215</v>
      </c>
      <c r="F330" s="91" t="str">
        <f t="shared" si="111"/>
        <v>DSP</v>
      </c>
      <c r="G330" s="92" t="str">
        <f t="shared" si="112"/>
        <v>DSP</v>
      </c>
      <c r="H330" s="82" t="str">
        <f t="shared" si="113"/>
        <v>DSP</v>
      </c>
      <c r="I330" s="293" t="s">
        <v>215</v>
      </c>
      <c r="J330" s="92" t="str">
        <f t="shared" si="114"/>
        <v>DSP</v>
      </c>
      <c r="K330" s="293" t="s">
        <v>215</v>
      </c>
      <c r="L330" s="92" t="str">
        <f t="shared" si="115"/>
        <v>DSP</v>
      </c>
      <c r="M330" s="82" t="str">
        <f t="shared" si="108"/>
        <v>DSP</v>
      </c>
      <c r="N330" s="258">
        <f>VLOOKUP(B330,[2]DVC!$B$3:$G$734,6,FALSE)</f>
        <v>51</v>
      </c>
      <c r="O330" s="297">
        <f>VLOOKUP(B330,'[2]Taille-Poids'!$B$3:$G$734,6,FALSE)</f>
        <v>65</v>
      </c>
      <c r="P330" s="93">
        <f t="shared" si="116"/>
        <v>0.7846153846153846</v>
      </c>
      <c r="Q330" s="92">
        <f t="shared" si="117"/>
        <v>4</v>
      </c>
      <c r="R330" s="293" t="s">
        <v>215</v>
      </c>
      <c r="S330" s="92" t="str">
        <f t="shared" si="118"/>
        <v>DSP</v>
      </c>
      <c r="T330" s="82">
        <f t="shared" si="119"/>
        <v>8</v>
      </c>
      <c r="U330" s="293" t="s">
        <v>215</v>
      </c>
      <c r="V330" s="92" t="str">
        <f t="shared" si="120"/>
        <v>DSP</v>
      </c>
      <c r="W330" s="292">
        <f>VLOOKUP(B330,[2]SOUP!$B$3:$F$734,5,FALSE)</f>
        <v>-8</v>
      </c>
      <c r="X330" s="92">
        <f t="shared" si="121"/>
        <v>1</v>
      </c>
      <c r="Y330" s="292">
        <f>VLOOKUP(B330,[2]EQU!$B$3:$F$734,5,FALSE)</f>
        <v>4</v>
      </c>
      <c r="Z330" s="92">
        <f t="shared" si="122"/>
        <v>3</v>
      </c>
      <c r="AA330" s="82">
        <f t="shared" si="109"/>
        <v>8</v>
      </c>
      <c r="AB330" s="260">
        <f>VLOOKUP(B330,[2]Natation!$A$2:$E$610,5,FALSE)</f>
        <v>33.369999999999997</v>
      </c>
      <c r="AC330" s="92">
        <f t="shared" si="123"/>
        <v>14</v>
      </c>
      <c r="AD330" s="83">
        <f t="shared" si="107"/>
        <v>14</v>
      </c>
      <c r="AE330" s="294">
        <f t="shared" si="110"/>
        <v>10</v>
      </c>
      <c r="AF330" s="84">
        <v>10</v>
      </c>
      <c r="AG330" s="87">
        <f t="shared" si="124"/>
        <v>433</v>
      </c>
      <c r="AH330" s="75">
        <f>IFERROR(VLOOKUP(B330,'Notes écrit'!$A$3:$C$734,3,FALSE),"ABI")</f>
        <v>12</v>
      </c>
      <c r="AI330" s="84">
        <v>12</v>
      </c>
      <c r="AJ330" s="88">
        <f t="shared" si="125"/>
        <v>31</v>
      </c>
      <c r="AK330" s="136">
        <f t="shared" si="106"/>
        <v>11</v>
      </c>
    </row>
    <row r="331" spans="1:37" s="96" customFormat="1" ht="16.5" customHeight="1" thickBot="1" x14ac:dyDescent="0.3">
      <c r="A331" s="110" t="s">
        <v>53</v>
      </c>
      <c r="B331" s="267">
        <v>22105549</v>
      </c>
      <c r="C331" s="266" t="s">
        <v>1045</v>
      </c>
      <c r="D331" s="266" t="s">
        <v>94</v>
      </c>
      <c r="E331" s="292">
        <f>VLOOKUP(B331,[2]END!$B$3:$G$734,6,FALSE)</f>
        <v>13</v>
      </c>
      <c r="F331" s="91">
        <f t="shared" si="111"/>
        <v>16</v>
      </c>
      <c r="G331" s="92">
        <f t="shared" si="112"/>
        <v>13</v>
      </c>
      <c r="H331" s="82">
        <f t="shared" si="113"/>
        <v>13</v>
      </c>
      <c r="I331" s="292">
        <f>VLOOKUP(B331,[2]VIT!$B$3:$F$734,5,FALSE)</f>
        <v>3.33</v>
      </c>
      <c r="J331" s="92">
        <f t="shared" si="114"/>
        <v>19</v>
      </c>
      <c r="K331" s="292">
        <f>VLOOKUP(B331,[2]VIT!$B$3:$G$734,6,FALSE)</f>
        <v>7.32</v>
      </c>
      <c r="L331" s="92">
        <f t="shared" si="115"/>
        <v>14</v>
      </c>
      <c r="M331" s="82">
        <f t="shared" si="108"/>
        <v>16.5</v>
      </c>
      <c r="N331" s="258">
        <f>VLOOKUP(B331,[2]DVC!$B$3:$G$734,6,FALSE)</f>
        <v>35</v>
      </c>
      <c r="O331" s="297">
        <f>VLOOKUP(B331,'[2]Taille-Poids'!$B$3:$G$734,6,FALSE)</f>
        <v>51</v>
      </c>
      <c r="P331" s="93">
        <f t="shared" si="116"/>
        <v>0.68627450980392157</v>
      </c>
      <c r="Q331" s="92">
        <f t="shared" si="117"/>
        <v>6</v>
      </c>
      <c r="R331" s="258">
        <f>VLOOKUP(B331,[2]DV!$B$3:$H$735,7,FALSE)</f>
        <v>37.5</v>
      </c>
      <c r="S331" s="92">
        <f t="shared" si="118"/>
        <v>6.5</v>
      </c>
      <c r="T331" s="82">
        <f t="shared" si="119"/>
        <v>12.5</v>
      </c>
      <c r="U331" s="259">
        <f>VLOOKUP(B331,[2]COORD!$B$3:$I$734,8,FALSE)</f>
        <v>24.9</v>
      </c>
      <c r="V331" s="92">
        <f t="shared" si="120"/>
        <v>6.5</v>
      </c>
      <c r="W331" s="292">
        <f>VLOOKUP(B331,[2]SOUP!$B$3:$F$734,5,FALSE)</f>
        <v>-3</v>
      </c>
      <c r="X331" s="92">
        <f t="shared" si="121"/>
        <v>1.75</v>
      </c>
      <c r="Y331" s="292">
        <f>VLOOKUP(B331,[2]EQU!$B$3:$F$734,5,FALSE)</f>
        <v>2</v>
      </c>
      <c r="Z331" s="92">
        <f t="shared" si="122"/>
        <v>4</v>
      </c>
      <c r="AA331" s="82">
        <f t="shared" si="109"/>
        <v>12.25</v>
      </c>
      <c r="AB331" s="260">
        <f>VLOOKUP(B331,[2]Natation!$A$2:$E$610,5,FALSE)</f>
        <v>50.44</v>
      </c>
      <c r="AC331" s="92">
        <f t="shared" si="123"/>
        <v>8</v>
      </c>
      <c r="AD331" s="83">
        <f t="shared" si="107"/>
        <v>8</v>
      </c>
      <c r="AE331" s="294">
        <f t="shared" si="110"/>
        <v>12.45</v>
      </c>
      <c r="AF331" s="84">
        <v>12.45</v>
      </c>
      <c r="AG331" s="87">
        <f t="shared" si="124"/>
        <v>135</v>
      </c>
      <c r="AH331" s="75">
        <f>IFERROR(VLOOKUP(B331,'Notes écrit'!$A$3:$C$734,3,FALSE),"ABI")</f>
        <v>10.222</v>
      </c>
      <c r="AI331" s="84">
        <v>10.222</v>
      </c>
      <c r="AJ331" s="88">
        <f t="shared" si="125"/>
        <v>123</v>
      </c>
      <c r="AK331" s="136">
        <f t="shared" si="106"/>
        <v>11.335999999999999</v>
      </c>
    </row>
    <row r="332" spans="1:37" s="96" customFormat="1" ht="16.5" customHeight="1" thickBot="1" x14ac:dyDescent="0.3">
      <c r="A332" s="110" t="s">
        <v>216</v>
      </c>
      <c r="B332" s="267">
        <v>22105551</v>
      </c>
      <c r="C332" s="266" t="s">
        <v>1201</v>
      </c>
      <c r="D332" s="266" t="s">
        <v>645</v>
      </c>
      <c r="E332" s="292">
        <f>VLOOKUP(B332,[2]END!$B$3:$G$734,6,FALSE)</f>
        <v>17</v>
      </c>
      <c r="F332" s="91">
        <f t="shared" si="111"/>
        <v>18</v>
      </c>
      <c r="G332" s="92">
        <f t="shared" si="112"/>
        <v>14</v>
      </c>
      <c r="H332" s="82">
        <f t="shared" si="113"/>
        <v>14</v>
      </c>
      <c r="I332" s="292">
        <f>VLOOKUP(B332,[2]VIT!$B$3:$F$734,5,FALSE)</f>
        <v>3.39</v>
      </c>
      <c r="J332" s="92">
        <f t="shared" si="114"/>
        <v>14</v>
      </c>
      <c r="K332" s="292">
        <f>VLOOKUP(B332,[2]VIT!$B$3:$G$734,6,FALSE)</f>
        <v>7.18</v>
      </c>
      <c r="L332" s="92">
        <f t="shared" si="115"/>
        <v>8</v>
      </c>
      <c r="M332" s="82">
        <f t="shared" si="108"/>
        <v>11</v>
      </c>
      <c r="N332" s="258">
        <f>VLOOKUP(B332,[2]DVC!$B$3:$G$734,6,FALSE)</f>
        <v>57</v>
      </c>
      <c r="O332" s="297">
        <f>VLOOKUP(B332,'[2]Taille-Poids'!$B$3:$G$734,6,FALSE)</f>
        <v>59</v>
      </c>
      <c r="P332" s="93">
        <f t="shared" si="116"/>
        <v>0.96610169491525422</v>
      </c>
      <c r="Q332" s="92">
        <f t="shared" si="117"/>
        <v>5</v>
      </c>
      <c r="R332" s="258">
        <f>VLOOKUP(B332,[2]DV!$B$3:$H$735,7,FALSE)</f>
        <v>40.200000000000003</v>
      </c>
      <c r="S332" s="92">
        <f t="shared" si="118"/>
        <v>3</v>
      </c>
      <c r="T332" s="82">
        <f t="shared" si="119"/>
        <v>8</v>
      </c>
      <c r="U332" s="259">
        <f>VLOOKUP(B332,[2]COORD!$B$3:$I$734,8,FALSE)</f>
        <v>26.8</v>
      </c>
      <c r="V332" s="92">
        <f t="shared" si="120"/>
        <v>4.5</v>
      </c>
      <c r="W332" s="292">
        <f>VLOOKUP(B332,[2]SOUP!$B$3:$F$734,5,FALSE)</f>
        <v>-2</v>
      </c>
      <c r="X332" s="92">
        <f t="shared" si="121"/>
        <v>2</v>
      </c>
      <c r="Y332" s="292">
        <f>VLOOKUP(B332,[2]EQU!$B$3:$F$734,5,FALSE)</f>
        <v>8</v>
      </c>
      <c r="Z332" s="92">
        <f t="shared" si="122"/>
        <v>1</v>
      </c>
      <c r="AA332" s="82">
        <f t="shared" si="109"/>
        <v>7.5</v>
      </c>
      <c r="AB332" s="260">
        <f>VLOOKUP(B332,[2]Natation!$A$2:$E$610,5,FALSE)</f>
        <v>62.93</v>
      </c>
      <c r="AC332" s="92">
        <f t="shared" si="123"/>
        <v>1</v>
      </c>
      <c r="AD332" s="83">
        <f t="shared" si="107"/>
        <v>1</v>
      </c>
      <c r="AE332" s="294">
        <f t="shared" si="110"/>
        <v>8.3000000000000007</v>
      </c>
      <c r="AF332" s="84">
        <v>8.3000000000000007</v>
      </c>
      <c r="AG332" s="87">
        <f t="shared" si="124"/>
        <v>546</v>
      </c>
      <c r="AH332" s="75">
        <f>IFERROR(VLOOKUP(B332,'Notes écrit'!$A$3:$C$734,3,FALSE),"ABI")</f>
        <v>10.222</v>
      </c>
      <c r="AI332" s="84">
        <v>10.222</v>
      </c>
      <c r="AJ332" s="88">
        <f t="shared" si="125"/>
        <v>123</v>
      </c>
      <c r="AK332" s="136">
        <f t="shared" si="106"/>
        <v>9.2609999999999992</v>
      </c>
    </row>
    <row r="333" spans="1:37" s="96" customFormat="1" ht="16.5" customHeight="1" thickBot="1" x14ac:dyDescent="0.3">
      <c r="A333" s="110" t="s">
        <v>53</v>
      </c>
      <c r="B333" s="267">
        <v>22105632</v>
      </c>
      <c r="C333" s="266" t="s">
        <v>754</v>
      </c>
      <c r="D333" s="266" t="s">
        <v>699</v>
      </c>
      <c r="E333" s="292">
        <f>VLOOKUP(B333,[2]END!$B$3:$G$734,6,FALSE)</f>
        <v>16</v>
      </c>
      <c r="F333" s="91">
        <f t="shared" si="111"/>
        <v>17.5</v>
      </c>
      <c r="G333" s="92">
        <f t="shared" si="112"/>
        <v>16</v>
      </c>
      <c r="H333" s="82">
        <f t="shared" si="113"/>
        <v>16</v>
      </c>
      <c r="I333" s="292">
        <f>VLOOKUP(B333,[2]VIT!$B$3:$F$734,5,FALSE)</f>
        <v>3.96</v>
      </c>
      <c r="J333" s="92">
        <f t="shared" si="114"/>
        <v>9</v>
      </c>
      <c r="K333" s="292">
        <f>VLOOKUP(B333,[2]VIT!$B$3:$G$734,6,FALSE)</f>
        <v>8.5500000000000007</v>
      </c>
      <c r="L333" s="92">
        <f t="shared" si="115"/>
        <v>5</v>
      </c>
      <c r="M333" s="82">
        <f t="shared" si="108"/>
        <v>7</v>
      </c>
      <c r="N333" s="258">
        <f>VLOOKUP(B333,[2]DVC!$B$3:$G$734,6,FALSE)</f>
        <v>36</v>
      </c>
      <c r="O333" s="297">
        <f>VLOOKUP(B333,'[2]Taille-Poids'!$B$3:$G$734,6,FALSE)</f>
        <v>58</v>
      </c>
      <c r="P333" s="93">
        <f t="shared" si="116"/>
        <v>0.62068965517241381</v>
      </c>
      <c r="Q333" s="92">
        <f t="shared" si="117"/>
        <v>6</v>
      </c>
      <c r="R333" s="258">
        <f>VLOOKUP(B333,[2]DV!$B$3:$H$735,7,FALSE)</f>
        <v>29.4</v>
      </c>
      <c r="S333" s="92">
        <f t="shared" si="118"/>
        <v>4.5</v>
      </c>
      <c r="T333" s="82">
        <f t="shared" si="119"/>
        <v>10.5</v>
      </c>
      <c r="U333" s="259">
        <f>VLOOKUP(B333,[2]COORD!$B$3:$I$734,8,FALSE)</f>
        <v>31.2</v>
      </c>
      <c r="V333" s="92">
        <f t="shared" si="120"/>
        <v>3.25</v>
      </c>
      <c r="W333" s="292">
        <f>VLOOKUP(B333,[2]SOUP!$B$3:$F$734,5,FALSE)</f>
        <v>11</v>
      </c>
      <c r="X333" s="92">
        <f t="shared" si="121"/>
        <v>4.25</v>
      </c>
      <c r="Y333" s="292">
        <f>VLOOKUP(B333,[2]EQU!$B$3:$F$734,5,FALSE)</f>
        <v>5</v>
      </c>
      <c r="Z333" s="92">
        <f t="shared" si="122"/>
        <v>2.5</v>
      </c>
      <c r="AA333" s="82">
        <f t="shared" si="109"/>
        <v>10</v>
      </c>
      <c r="AB333" s="260">
        <f>VLOOKUP(B333,[2]Natation!$A$2:$E$610,5,FALSE)</f>
        <v>34.369999999999997</v>
      </c>
      <c r="AC333" s="92">
        <f t="shared" si="123"/>
        <v>17</v>
      </c>
      <c r="AD333" s="83">
        <f t="shared" si="107"/>
        <v>17</v>
      </c>
      <c r="AE333" s="294">
        <f t="shared" si="110"/>
        <v>12.1</v>
      </c>
      <c r="AF333" s="84">
        <v>12.1</v>
      </c>
      <c r="AG333" s="87">
        <f t="shared" si="124"/>
        <v>181</v>
      </c>
      <c r="AH333" s="75">
        <f>IFERROR(VLOOKUP(B333,'Notes écrit'!$A$3:$C$734,3,FALSE),"ABI")</f>
        <v>8.4440000000000008</v>
      </c>
      <c r="AI333" s="84">
        <v>8.4440000000000008</v>
      </c>
      <c r="AJ333" s="88">
        <f t="shared" si="125"/>
        <v>274</v>
      </c>
      <c r="AK333" s="136">
        <f t="shared" si="106"/>
        <v>10.272</v>
      </c>
    </row>
    <row r="334" spans="1:37" s="96" customFormat="1" ht="16.5" customHeight="1" thickBot="1" x14ac:dyDescent="0.3">
      <c r="A334" s="110" t="s">
        <v>216</v>
      </c>
      <c r="B334" s="267">
        <v>22105635</v>
      </c>
      <c r="C334" s="266" t="s">
        <v>867</v>
      </c>
      <c r="D334" s="266" t="s">
        <v>123</v>
      </c>
      <c r="E334" s="292">
        <f>VLOOKUP(B334,[2]END!$B$3:$G$734,6,FALSE)</f>
        <v>19</v>
      </c>
      <c r="F334" s="91">
        <f t="shared" si="111"/>
        <v>19</v>
      </c>
      <c r="G334" s="92">
        <f t="shared" si="112"/>
        <v>16</v>
      </c>
      <c r="H334" s="82">
        <f t="shared" si="113"/>
        <v>16</v>
      </c>
      <c r="I334" s="292">
        <f>VLOOKUP(B334,[2]VIT!$B$3:$F$734,5,FALSE)</f>
        <v>3.13</v>
      </c>
      <c r="J334" s="92">
        <f t="shared" si="114"/>
        <v>18</v>
      </c>
      <c r="K334" s="292">
        <f>VLOOKUP(B334,[2]VIT!$B$3:$G$734,6,FALSE)</f>
        <v>6.68</v>
      </c>
      <c r="L334" s="92">
        <f t="shared" si="115"/>
        <v>12</v>
      </c>
      <c r="M334" s="82">
        <f t="shared" si="108"/>
        <v>15</v>
      </c>
      <c r="N334" s="258">
        <f>VLOOKUP(B334,[2]DVC!$B$3:$G$734,6,FALSE)</f>
        <v>70</v>
      </c>
      <c r="O334" s="297">
        <f>VLOOKUP(B334,'[2]Taille-Poids'!$B$3:$G$734,6,FALSE)</f>
        <v>70</v>
      </c>
      <c r="P334" s="93">
        <f t="shared" si="116"/>
        <v>1</v>
      </c>
      <c r="Q334" s="92">
        <f t="shared" si="117"/>
        <v>5.5</v>
      </c>
      <c r="R334" s="258">
        <f>VLOOKUP(B334,[2]DV!$B$3:$H$735,7,FALSE)</f>
        <v>45.2</v>
      </c>
      <c r="S334" s="92">
        <f t="shared" si="118"/>
        <v>4.5</v>
      </c>
      <c r="T334" s="82">
        <f t="shared" si="119"/>
        <v>10</v>
      </c>
      <c r="U334" s="259">
        <f>VLOOKUP(B334,[2]COORD!$B$3:$I$734,8,FALSE)</f>
        <v>23.1</v>
      </c>
      <c r="V334" s="92">
        <f t="shared" si="120"/>
        <v>6.25</v>
      </c>
      <c r="W334" s="292">
        <f>VLOOKUP(B334,[2]SOUP!$B$3:$F$734,5,FALSE)</f>
        <v>0</v>
      </c>
      <c r="X334" s="92">
        <f t="shared" si="121"/>
        <v>2.5</v>
      </c>
      <c r="Y334" s="292">
        <f>VLOOKUP(B334,[2]EQU!$B$3:$F$734,5,FALSE)</f>
        <v>5</v>
      </c>
      <c r="Z334" s="92">
        <f t="shared" si="122"/>
        <v>2.5</v>
      </c>
      <c r="AA334" s="82">
        <f t="shared" si="109"/>
        <v>11.25</v>
      </c>
      <c r="AB334" s="260">
        <f>VLOOKUP(B334,[2]Natation!$A$2:$E$610,5,FALSE)</f>
        <v>29.65</v>
      </c>
      <c r="AC334" s="92">
        <f t="shared" si="123"/>
        <v>17</v>
      </c>
      <c r="AD334" s="83">
        <f t="shared" si="107"/>
        <v>17</v>
      </c>
      <c r="AE334" s="294">
        <f t="shared" si="110"/>
        <v>13.85</v>
      </c>
      <c r="AF334" s="84">
        <v>13.85</v>
      </c>
      <c r="AG334" s="87">
        <f t="shared" si="124"/>
        <v>29</v>
      </c>
      <c r="AH334" s="75">
        <f>IFERROR(VLOOKUP(B334,'Notes écrit'!$A$3:$C$734,3,FALSE),"ABI")</f>
        <v>11.111000000000001</v>
      </c>
      <c r="AI334" s="84">
        <v>11.111000000000001</v>
      </c>
      <c r="AJ334" s="88">
        <f t="shared" si="125"/>
        <v>62</v>
      </c>
      <c r="AK334" s="136">
        <f t="shared" si="106"/>
        <v>12.480499999999999</v>
      </c>
    </row>
    <row r="335" spans="1:37" s="96" customFormat="1" ht="16.5" customHeight="1" thickBot="1" x14ac:dyDescent="0.3">
      <c r="A335" s="110" t="s">
        <v>216</v>
      </c>
      <c r="B335" s="267">
        <v>22105638</v>
      </c>
      <c r="C335" s="266" t="s">
        <v>741</v>
      </c>
      <c r="D335" s="266" t="s">
        <v>29</v>
      </c>
      <c r="E335" s="293" t="s">
        <v>215</v>
      </c>
      <c r="F335" s="91" t="str">
        <f t="shared" si="111"/>
        <v>DSP</v>
      </c>
      <c r="G335" s="92" t="str">
        <f t="shared" si="112"/>
        <v>DSP</v>
      </c>
      <c r="H335" s="82" t="str">
        <f t="shared" si="113"/>
        <v>DSP</v>
      </c>
      <c r="I335" s="293" t="s">
        <v>215</v>
      </c>
      <c r="J335" s="92" t="str">
        <f t="shared" si="114"/>
        <v>DSP</v>
      </c>
      <c r="K335" s="293" t="s">
        <v>215</v>
      </c>
      <c r="L335" s="92" t="str">
        <f t="shared" si="115"/>
        <v>DSP</v>
      </c>
      <c r="M335" s="82" t="str">
        <f t="shared" si="108"/>
        <v>DSP</v>
      </c>
      <c r="N335" s="258">
        <f>VLOOKUP(B335,[2]DVC!$B$3:$G$734,6,FALSE)</f>
        <v>53</v>
      </c>
      <c r="O335" s="297">
        <f>VLOOKUP(B335,'[2]Taille-Poids'!$B$3:$G$734,6,FALSE)</f>
        <v>59</v>
      </c>
      <c r="P335" s="93">
        <f t="shared" si="116"/>
        <v>0.89830508474576276</v>
      </c>
      <c r="Q335" s="92">
        <f t="shared" si="117"/>
        <v>4.5</v>
      </c>
      <c r="R335" s="293" t="s">
        <v>215</v>
      </c>
      <c r="S335" s="92" t="str">
        <f t="shared" si="118"/>
        <v>DSP</v>
      </c>
      <c r="T335" s="82">
        <f t="shared" si="119"/>
        <v>9</v>
      </c>
      <c r="U335" s="293" t="s">
        <v>215</v>
      </c>
      <c r="V335" s="92" t="str">
        <f t="shared" si="120"/>
        <v>DSP</v>
      </c>
      <c r="W335" s="292">
        <f>VLOOKUP(B335,[2]SOUP!$B$3:$F$734,5,FALSE)</f>
        <v>-16</v>
      </c>
      <c r="X335" s="92">
        <f t="shared" si="121"/>
        <v>0</v>
      </c>
      <c r="Y335" s="292">
        <f>VLOOKUP(B335,[2]EQU!$B$3:$F$734,5,FALSE)</f>
        <v>4</v>
      </c>
      <c r="Z335" s="92">
        <f t="shared" si="122"/>
        <v>3</v>
      </c>
      <c r="AA335" s="82">
        <f t="shared" si="109"/>
        <v>6</v>
      </c>
      <c r="AB335" s="260" t="s">
        <v>215</v>
      </c>
      <c r="AC335" s="92" t="str">
        <f t="shared" si="123"/>
        <v>DSP</v>
      </c>
      <c r="AD335" s="83" t="str">
        <f t="shared" si="107"/>
        <v>DSP</v>
      </c>
      <c r="AE335" s="294">
        <f t="shared" si="110"/>
        <v>7.5</v>
      </c>
      <c r="AF335" s="84">
        <v>7.5</v>
      </c>
      <c r="AG335" s="87">
        <f t="shared" si="124"/>
        <v>576</v>
      </c>
      <c r="AH335" s="75">
        <f>IFERROR(VLOOKUP(B335,'Notes écrit'!$A$3:$C$734,3,FALSE),"ABI")</f>
        <v>8.8889999999999993</v>
      </c>
      <c r="AI335" s="84">
        <v>8.8889999999999993</v>
      </c>
      <c r="AJ335" s="88">
        <f t="shared" si="125"/>
        <v>231</v>
      </c>
      <c r="AK335" s="136">
        <f t="shared" si="106"/>
        <v>8.1944999999999997</v>
      </c>
    </row>
    <row r="336" spans="1:37" s="96" customFormat="1" ht="16.5" customHeight="1" thickBot="1" x14ac:dyDescent="0.3">
      <c r="A336" s="110" t="s">
        <v>216</v>
      </c>
      <c r="B336" s="267">
        <v>22105644</v>
      </c>
      <c r="C336" s="266" t="s">
        <v>1009</v>
      </c>
      <c r="D336" s="266" t="s">
        <v>1010</v>
      </c>
      <c r="E336" s="292">
        <f>VLOOKUP(B336,[2]END!$B$3:$G$734,6,FALSE)</f>
        <v>15</v>
      </c>
      <c r="F336" s="91">
        <f t="shared" si="111"/>
        <v>17</v>
      </c>
      <c r="G336" s="92">
        <f t="shared" si="112"/>
        <v>12</v>
      </c>
      <c r="H336" s="82">
        <f t="shared" si="113"/>
        <v>12</v>
      </c>
      <c r="I336" s="292">
        <f>VLOOKUP(B336,[2]VIT!$B$3:$F$734,5,FALSE)</f>
        <v>3.07</v>
      </c>
      <c r="J336" s="92">
        <f t="shared" si="114"/>
        <v>19</v>
      </c>
      <c r="K336" s="292">
        <f>VLOOKUP(B336,[2]VIT!$B$3:$G$734,6,FALSE)</f>
        <v>6.58</v>
      </c>
      <c r="L336" s="92">
        <f t="shared" si="115"/>
        <v>13</v>
      </c>
      <c r="M336" s="82">
        <f t="shared" si="108"/>
        <v>16</v>
      </c>
      <c r="N336" s="258">
        <f>VLOOKUP(B336,[2]DVC!$B$3:$G$734,6,FALSE)</f>
        <v>75.5</v>
      </c>
      <c r="O336" s="297">
        <f>VLOOKUP(B336,'[2]Taille-Poids'!$B$3:$G$734,6,FALSE)</f>
        <v>74</v>
      </c>
      <c r="P336" s="93">
        <f t="shared" si="116"/>
        <v>1.0202702702702702</v>
      </c>
      <c r="Q336" s="92">
        <f t="shared" si="117"/>
        <v>5.5</v>
      </c>
      <c r="R336" s="258">
        <f>VLOOKUP(B336,[2]DV!$B$3:$H$735,7,FALSE)</f>
        <v>47.1</v>
      </c>
      <c r="S336" s="92">
        <f t="shared" si="118"/>
        <v>5</v>
      </c>
      <c r="T336" s="82">
        <f t="shared" si="119"/>
        <v>10.5</v>
      </c>
      <c r="U336" s="259">
        <f>VLOOKUP(B336,[2]COORD!$B$3:$I$734,8,FALSE)</f>
        <v>20.8</v>
      </c>
      <c r="V336" s="92">
        <f t="shared" si="120"/>
        <v>7.5</v>
      </c>
      <c r="W336" s="292">
        <f>VLOOKUP(B336,[2]SOUP!$B$3:$F$734,5,FALSE)</f>
        <v>-6</v>
      </c>
      <c r="X336" s="92">
        <f t="shared" si="121"/>
        <v>1.25</v>
      </c>
      <c r="Y336" s="292">
        <f>VLOOKUP(B336,[2]EQU!$B$3:$F$734,5,FALSE)</f>
        <v>7</v>
      </c>
      <c r="Z336" s="92">
        <f t="shared" si="122"/>
        <v>1.5</v>
      </c>
      <c r="AA336" s="82">
        <f t="shared" si="109"/>
        <v>10.25</v>
      </c>
      <c r="AB336" s="260">
        <f>VLOOKUP(B336,[2]Natation!$A$2:$E$610,5,FALSE)</f>
        <v>36.119999999999997</v>
      </c>
      <c r="AC336" s="92">
        <f t="shared" si="123"/>
        <v>12</v>
      </c>
      <c r="AD336" s="83">
        <f t="shared" si="107"/>
        <v>12</v>
      </c>
      <c r="AE336" s="294">
        <f t="shared" si="110"/>
        <v>12.15</v>
      </c>
      <c r="AF336" s="84">
        <v>12.15</v>
      </c>
      <c r="AG336" s="87">
        <f t="shared" si="124"/>
        <v>171</v>
      </c>
      <c r="AH336" s="344">
        <f>IFERROR(VLOOKUP(B336,'Notes écrit'!$A$3:$C$734,3,FALSE),"ABI")</f>
        <v>8.8889999999999993</v>
      </c>
      <c r="AI336" s="84">
        <v>8.8889999999999993</v>
      </c>
      <c r="AJ336" s="88">
        <f t="shared" si="125"/>
        <v>231</v>
      </c>
      <c r="AK336" s="136">
        <f t="shared" si="106"/>
        <v>10.519500000000001</v>
      </c>
    </row>
    <row r="337" spans="1:37" s="96" customFormat="1" ht="16.5" customHeight="1" thickBot="1" x14ac:dyDescent="0.3">
      <c r="A337" s="110" t="s">
        <v>216</v>
      </c>
      <c r="B337" s="267">
        <v>22105676</v>
      </c>
      <c r="C337" s="266" t="s">
        <v>868</v>
      </c>
      <c r="D337" s="266" t="s">
        <v>541</v>
      </c>
      <c r="E337" s="292">
        <f>VLOOKUP(B337,[2]END!$B$3:$G$734,6,FALSE)</f>
        <v>16</v>
      </c>
      <c r="F337" s="91">
        <f t="shared" si="111"/>
        <v>17.5</v>
      </c>
      <c r="G337" s="92">
        <f t="shared" si="112"/>
        <v>13</v>
      </c>
      <c r="H337" s="82">
        <f t="shared" si="113"/>
        <v>13</v>
      </c>
      <c r="I337" s="292">
        <f>VLOOKUP(B337,[2]VIT!$B$3:$F$734,5,FALSE)</f>
        <v>3.31</v>
      </c>
      <c r="J337" s="92">
        <f t="shared" si="114"/>
        <v>15</v>
      </c>
      <c r="K337" s="292">
        <f>VLOOKUP(B337,[2]VIT!$B$3:$G$734,6,FALSE)</f>
        <v>6.92</v>
      </c>
      <c r="L337" s="92">
        <f t="shared" si="115"/>
        <v>10</v>
      </c>
      <c r="M337" s="82">
        <f t="shared" si="108"/>
        <v>12.5</v>
      </c>
      <c r="N337" s="258">
        <f>VLOOKUP(B337,[2]DVC!$B$3:$G$734,6,FALSE)</f>
        <v>69</v>
      </c>
      <c r="O337" s="297">
        <f>VLOOKUP(B337,'[2]Taille-Poids'!$B$3:$G$734,6,FALSE)</f>
        <v>66</v>
      </c>
      <c r="P337" s="93">
        <f t="shared" si="116"/>
        <v>1.0454545454545454</v>
      </c>
      <c r="Q337" s="92">
        <f t="shared" si="117"/>
        <v>5.5</v>
      </c>
      <c r="R337" s="258">
        <f>VLOOKUP(B337,[2]DV!$B$3:$H$735,7,FALSE)</f>
        <v>47.3</v>
      </c>
      <c r="S337" s="92">
        <f t="shared" si="118"/>
        <v>5</v>
      </c>
      <c r="T337" s="82">
        <f t="shared" si="119"/>
        <v>10.5</v>
      </c>
      <c r="U337" s="259">
        <f>VLOOKUP(B337,[2]COORD!$B$3:$I$734,8,FALSE)</f>
        <v>27.5</v>
      </c>
      <c r="V337" s="92">
        <f t="shared" si="120"/>
        <v>4</v>
      </c>
      <c r="W337" s="292">
        <f>VLOOKUP(B337,[2]SOUP!$B$3:$F$734,5,FALSE)</f>
        <v>-8</v>
      </c>
      <c r="X337" s="92">
        <f t="shared" si="121"/>
        <v>1</v>
      </c>
      <c r="Y337" s="292">
        <f>VLOOKUP(B337,[2]EQU!$B$3:$F$734,5,FALSE)</f>
        <v>4</v>
      </c>
      <c r="Z337" s="92">
        <f t="shared" si="122"/>
        <v>3</v>
      </c>
      <c r="AA337" s="82">
        <f t="shared" si="109"/>
        <v>8</v>
      </c>
      <c r="AB337" s="260">
        <f>VLOOKUP(B337,[2]Natation!$A$2:$E$610,5,FALSE)</f>
        <v>40.65</v>
      </c>
      <c r="AC337" s="92">
        <f t="shared" si="123"/>
        <v>10</v>
      </c>
      <c r="AD337" s="83">
        <f t="shared" si="107"/>
        <v>10</v>
      </c>
      <c r="AE337" s="294">
        <f t="shared" si="110"/>
        <v>10.8</v>
      </c>
      <c r="AF337" s="84">
        <v>10.8</v>
      </c>
      <c r="AG337" s="87">
        <f t="shared" si="124"/>
        <v>341</v>
      </c>
      <c r="AH337" s="75">
        <f>IFERROR(VLOOKUP(B337,'Notes écrit'!$A$3:$C$734,3,FALSE),"ABI")</f>
        <v>8.4440000000000008</v>
      </c>
      <c r="AI337" s="84">
        <v>8.4440000000000008</v>
      </c>
      <c r="AJ337" s="88">
        <f t="shared" si="125"/>
        <v>274</v>
      </c>
      <c r="AK337" s="136">
        <f t="shared" si="106"/>
        <v>9.6219999999999999</v>
      </c>
    </row>
    <row r="338" spans="1:37" s="96" customFormat="1" ht="16.5" customHeight="1" thickBot="1" x14ac:dyDescent="0.3">
      <c r="A338" s="110" t="s">
        <v>216</v>
      </c>
      <c r="B338" s="267">
        <v>22105696</v>
      </c>
      <c r="C338" s="266" t="s">
        <v>488</v>
      </c>
      <c r="D338" s="266" t="s">
        <v>489</v>
      </c>
      <c r="E338" s="292">
        <f>VLOOKUP(B338,[2]END!$B$3:$G$734,6,FALSE)</f>
        <v>13</v>
      </c>
      <c r="F338" s="91">
        <f t="shared" si="111"/>
        <v>16</v>
      </c>
      <c r="G338" s="92">
        <f t="shared" si="112"/>
        <v>10</v>
      </c>
      <c r="H338" s="82">
        <f t="shared" si="113"/>
        <v>10</v>
      </c>
      <c r="I338" s="292">
        <f>VLOOKUP(B338,[2]VIT!$B$3:$F$734,5,FALSE)</f>
        <v>3.35</v>
      </c>
      <c r="J338" s="92">
        <f t="shared" si="114"/>
        <v>14</v>
      </c>
      <c r="K338" s="292">
        <f>VLOOKUP(B338,[2]VIT!$B$3:$G$734,6,FALSE)</f>
        <v>7.17</v>
      </c>
      <c r="L338" s="92">
        <f t="shared" si="115"/>
        <v>9</v>
      </c>
      <c r="M338" s="82">
        <f t="shared" si="108"/>
        <v>11.5</v>
      </c>
      <c r="N338" s="258">
        <f>VLOOKUP(B338,[2]DVC!$B$3:$G$734,6,FALSE)</f>
        <v>65</v>
      </c>
      <c r="O338" s="297">
        <f>VLOOKUP(B338,'[2]Taille-Poids'!$B$3:$G$734,6,FALSE)</f>
        <v>80</v>
      </c>
      <c r="P338" s="93">
        <f t="shared" si="116"/>
        <v>0.8125</v>
      </c>
      <c r="Q338" s="92">
        <f t="shared" si="117"/>
        <v>4.5</v>
      </c>
      <c r="R338" s="258">
        <f>VLOOKUP(B338,[2]DV!$B$3:$H$735,7,FALSE)</f>
        <v>46.2</v>
      </c>
      <c r="S338" s="92">
        <f t="shared" si="118"/>
        <v>4.5</v>
      </c>
      <c r="T338" s="82">
        <f t="shared" si="119"/>
        <v>9</v>
      </c>
      <c r="U338" s="259">
        <f>VLOOKUP(B338,[2]COORD!$B$3:$I$734,8,FALSE)</f>
        <v>26</v>
      </c>
      <c r="V338" s="92">
        <f t="shared" si="120"/>
        <v>4.75</v>
      </c>
      <c r="W338" s="292">
        <f>VLOOKUP(B338,[2]SOUP!$B$3:$F$734,5,FALSE)</f>
        <v>0</v>
      </c>
      <c r="X338" s="92">
        <f t="shared" si="121"/>
        <v>2.5</v>
      </c>
      <c r="Y338" s="292">
        <f>VLOOKUP(B338,[2]EQU!$B$3:$F$734,5,FALSE)</f>
        <v>8</v>
      </c>
      <c r="Z338" s="92">
        <f t="shared" si="122"/>
        <v>1</v>
      </c>
      <c r="AA338" s="82">
        <f t="shared" si="109"/>
        <v>8.25</v>
      </c>
      <c r="AB338" s="260">
        <f>VLOOKUP(B338,[2]Natation!$A$2:$E$610,5,FALSE)</f>
        <v>39.32</v>
      </c>
      <c r="AC338" s="92">
        <f t="shared" si="123"/>
        <v>11</v>
      </c>
      <c r="AD338" s="83">
        <f t="shared" si="107"/>
        <v>11</v>
      </c>
      <c r="AE338" s="294">
        <f t="shared" si="110"/>
        <v>9.9499999999999993</v>
      </c>
      <c r="AF338" s="84">
        <v>9.9499999999999993</v>
      </c>
      <c r="AG338" s="87">
        <f t="shared" si="124"/>
        <v>439</v>
      </c>
      <c r="AH338" s="75">
        <f>IFERROR(VLOOKUP(B338,'Notes écrit'!$A$3:$C$734,3,FALSE),"ABI")</f>
        <v>8.4440000000000008</v>
      </c>
      <c r="AI338" s="84">
        <v>8.4440000000000008</v>
      </c>
      <c r="AJ338" s="88">
        <f t="shared" si="125"/>
        <v>274</v>
      </c>
      <c r="AK338" s="136">
        <f t="shared" si="106"/>
        <v>9.1969999999999992</v>
      </c>
    </row>
    <row r="339" spans="1:37" s="96" customFormat="1" ht="16.5" customHeight="1" thickBot="1" x14ac:dyDescent="0.3">
      <c r="A339" s="110" t="s">
        <v>216</v>
      </c>
      <c r="B339" s="267">
        <v>22105701</v>
      </c>
      <c r="C339" s="266" t="s">
        <v>816</v>
      </c>
      <c r="D339" s="266" t="s">
        <v>123</v>
      </c>
      <c r="E339" s="292">
        <f>VLOOKUP(B339,[2]END!$B$3:$G$734,6,FALSE)</f>
        <v>16</v>
      </c>
      <c r="F339" s="91">
        <f t="shared" si="111"/>
        <v>17.5</v>
      </c>
      <c r="G339" s="92">
        <f t="shared" si="112"/>
        <v>13</v>
      </c>
      <c r="H339" s="82">
        <f t="shared" si="113"/>
        <v>13</v>
      </c>
      <c r="I339" s="292">
        <f>VLOOKUP(B339,[2]VIT!$B$3:$F$734,5,FALSE)</f>
        <v>3.17</v>
      </c>
      <c r="J339" s="92">
        <f t="shared" si="114"/>
        <v>17</v>
      </c>
      <c r="K339" s="292">
        <f>VLOOKUP(B339,[2]VIT!$B$3:$G$734,6,FALSE)</f>
        <v>6.97</v>
      </c>
      <c r="L339" s="92">
        <f t="shared" si="115"/>
        <v>10</v>
      </c>
      <c r="M339" s="82">
        <f t="shared" si="108"/>
        <v>13.5</v>
      </c>
      <c r="N339" s="258">
        <f>VLOOKUP(B339,[2]DVC!$B$3:$G$734,6,FALSE)</f>
        <v>65</v>
      </c>
      <c r="O339" s="297">
        <f>VLOOKUP(B339,'[2]Taille-Poids'!$B$3:$G$734,6,FALSE)</f>
        <v>74</v>
      </c>
      <c r="P339" s="93">
        <f t="shared" si="116"/>
        <v>0.8783783783783784</v>
      </c>
      <c r="Q339" s="92">
        <f t="shared" si="117"/>
        <v>4.5</v>
      </c>
      <c r="R339" s="258">
        <f>VLOOKUP(B339,[2]DV!$B$3:$H$735,7,FALSE)</f>
        <v>40.700000000000003</v>
      </c>
      <c r="S339" s="92">
        <f t="shared" si="118"/>
        <v>3</v>
      </c>
      <c r="T339" s="82">
        <f t="shared" si="119"/>
        <v>7.5</v>
      </c>
      <c r="U339" s="259">
        <f>VLOOKUP(B339,[2]COORD!$B$3:$I$734,8,FALSE)</f>
        <v>23.1</v>
      </c>
      <c r="V339" s="92">
        <f t="shared" si="120"/>
        <v>6.25</v>
      </c>
      <c r="W339" s="292">
        <f>VLOOKUP(B339,[2]SOUP!$B$3:$F$734,5,FALSE)</f>
        <v>6</v>
      </c>
      <c r="X339" s="92">
        <f t="shared" si="121"/>
        <v>3.5</v>
      </c>
      <c r="Y339" s="292">
        <f>VLOOKUP(B339,[2]EQU!$B$3:$F$734,5,FALSE)</f>
        <v>5</v>
      </c>
      <c r="Z339" s="92">
        <f t="shared" si="122"/>
        <v>2.5</v>
      </c>
      <c r="AA339" s="82">
        <f t="shared" si="109"/>
        <v>12.25</v>
      </c>
      <c r="AB339" s="260" t="str">
        <f>VLOOKUP(B339,[2]Natation!$A$2:$E$610,5,FALSE)</f>
        <v>ABI</v>
      </c>
      <c r="AC339" s="92">
        <f t="shared" si="123"/>
        <v>0</v>
      </c>
      <c r="AD339" s="83">
        <f t="shared" si="107"/>
        <v>0</v>
      </c>
      <c r="AE339" s="294">
        <f t="shared" si="110"/>
        <v>9.25</v>
      </c>
      <c r="AF339" s="84">
        <v>9.25</v>
      </c>
      <c r="AG339" s="87">
        <f t="shared" si="124"/>
        <v>497</v>
      </c>
      <c r="AH339" s="75">
        <f>IFERROR(VLOOKUP(B339,'Notes écrit'!$A$3:$C$734,3,FALSE),"ABI")</f>
        <v>6.2220000000000004</v>
      </c>
      <c r="AI339" s="84">
        <v>6.2220000000000004</v>
      </c>
      <c r="AJ339" s="88">
        <f t="shared" si="125"/>
        <v>519</v>
      </c>
      <c r="AK339" s="136">
        <f t="shared" si="106"/>
        <v>7.7360000000000007</v>
      </c>
    </row>
    <row r="340" spans="1:37" s="96" customFormat="1" ht="16.5" customHeight="1" thickBot="1" x14ac:dyDescent="0.3">
      <c r="A340" s="110" t="s">
        <v>216</v>
      </c>
      <c r="B340" s="267">
        <v>22105712</v>
      </c>
      <c r="C340" s="266" t="s">
        <v>709</v>
      </c>
      <c r="D340" s="266" t="s">
        <v>89</v>
      </c>
      <c r="E340" s="292">
        <f>VLOOKUP(B340,[2]END!$B$3:$G$734,6,FALSE)</f>
        <v>15</v>
      </c>
      <c r="F340" s="91">
        <f t="shared" si="111"/>
        <v>17</v>
      </c>
      <c r="G340" s="92">
        <f t="shared" si="112"/>
        <v>12</v>
      </c>
      <c r="H340" s="82">
        <f t="shared" si="113"/>
        <v>12</v>
      </c>
      <c r="I340" s="292">
        <f>VLOOKUP(B340,[2]VIT!$B$3:$F$734,5,FALSE)</f>
        <v>2.94</v>
      </c>
      <c r="J340" s="92">
        <f t="shared" si="114"/>
        <v>20</v>
      </c>
      <c r="K340" s="292">
        <f>VLOOKUP(B340,[2]VIT!$B$3:$G$734,6,FALSE)</f>
        <v>6.31</v>
      </c>
      <c r="L340" s="92">
        <f t="shared" si="115"/>
        <v>15</v>
      </c>
      <c r="M340" s="82">
        <f t="shared" si="108"/>
        <v>17.5</v>
      </c>
      <c r="N340" s="258">
        <f>VLOOKUP(B340,[2]DVC!$B$3:$G$734,6,FALSE)</f>
        <v>64</v>
      </c>
      <c r="O340" s="297">
        <f>VLOOKUP(B340,'[2]Taille-Poids'!$B$3:$G$734,6,FALSE)</f>
        <v>73</v>
      </c>
      <c r="P340" s="93">
        <f t="shared" si="116"/>
        <v>0.87671232876712324</v>
      </c>
      <c r="Q340" s="92">
        <f t="shared" si="117"/>
        <v>4.5</v>
      </c>
      <c r="R340" s="258">
        <f>VLOOKUP(B340,[2]DV!$B$3:$H$735,7,FALSE)</f>
        <v>55</v>
      </c>
      <c r="S340" s="92">
        <f t="shared" si="118"/>
        <v>7</v>
      </c>
      <c r="T340" s="82">
        <f t="shared" si="119"/>
        <v>11.5</v>
      </c>
      <c r="U340" s="259">
        <f>VLOOKUP(B340,[2]COORD!$B$3:$I$734,8,FALSE)</f>
        <v>22.15</v>
      </c>
      <c r="V340" s="92">
        <f t="shared" si="120"/>
        <v>6.75</v>
      </c>
      <c r="W340" s="292">
        <f>VLOOKUP(B340,[2]SOUP!$B$3:$F$734,5,FALSE)</f>
        <v>-5</v>
      </c>
      <c r="X340" s="92">
        <f t="shared" si="121"/>
        <v>1.5</v>
      </c>
      <c r="Y340" s="292">
        <f>VLOOKUP(B340,[2]EQU!$B$3:$F$734,5,FALSE)</f>
        <v>6</v>
      </c>
      <c r="Z340" s="92">
        <f t="shared" si="122"/>
        <v>2</v>
      </c>
      <c r="AA340" s="82">
        <f t="shared" si="109"/>
        <v>10.25</v>
      </c>
      <c r="AB340" s="260">
        <f>VLOOKUP(B340,[2]Natation!$A$2:$E$610,5,FALSE)</f>
        <v>48.78</v>
      </c>
      <c r="AC340" s="92">
        <f t="shared" si="123"/>
        <v>6</v>
      </c>
      <c r="AD340" s="83">
        <f t="shared" si="107"/>
        <v>6</v>
      </c>
      <c r="AE340" s="294">
        <f t="shared" si="110"/>
        <v>11.45</v>
      </c>
      <c r="AF340" s="84">
        <v>11.45</v>
      </c>
      <c r="AG340" s="87">
        <f t="shared" si="124"/>
        <v>267</v>
      </c>
      <c r="AH340" s="75">
        <f>IFERROR(VLOOKUP(B340,'Notes écrit'!$A$3:$C$734,3,FALSE),"ABI")</f>
        <v>8.4440000000000008</v>
      </c>
      <c r="AI340" s="84">
        <v>8.4440000000000008</v>
      </c>
      <c r="AJ340" s="88">
        <f t="shared" si="125"/>
        <v>274</v>
      </c>
      <c r="AK340" s="136">
        <f t="shared" si="106"/>
        <v>9.9469999999999992</v>
      </c>
    </row>
    <row r="341" spans="1:37" s="96" customFormat="1" ht="16.5" customHeight="1" thickBot="1" x14ac:dyDescent="0.3">
      <c r="A341" s="110" t="s">
        <v>216</v>
      </c>
      <c r="B341" s="267">
        <v>22105766</v>
      </c>
      <c r="C341" s="286" t="s">
        <v>812</v>
      </c>
      <c r="D341" s="286" t="s">
        <v>459</v>
      </c>
      <c r="E341" s="292">
        <f>VLOOKUP(B341,[2]END!$B$3:$G$734,6,FALSE)</f>
        <v>20</v>
      </c>
      <c r="F341" s="91">
        <f t="shared" si="111"/>
        <v>19.5</v>
      </c>
      <c r="G341" s="92">
        <f t="shared" si="112"/>
        <v>17</v>
      </c>
      <c r="H341" s="82">
        <f t="shared" si="113"/>
        <v>17</v>
      </c>
      <c r="I341" s="292">
        <f>VLOOKUP(B341,[2]VIT!$B$3:$F$734,5,FALSE)</f>
        <v>3.23</v>
      </c>
      <c r="J341" s="92">
        <f t="shared" si="114"/>
        <v>16</v>
      </c>
      <c r="K341" s="292">
        <f>VLOOKUP(B341,[2]VIT!$B$3:$G$734,6,FALSE)</f>
        <v>7.03</v>
      </c>
      <c r="L341" s="92">
        <f t="shared" si="115"/>
        <v>10</v>
      </c>
      <c r="M341" s="82">
        <f t="shared" si="108"/>
        <v>13</v>
      </c>
      <c r="N341" s="258">
        <f>VLOOKUP(B341,[2]DVC!$B$3:$G$734,6,FALSE)</f>
        <v>57.5</v>
      </c>
      <c r="O341" s="297">
        <f>VLOOKUP(B341,'[2]Taille-Poids'!$B$3:$G$734,6,FALSE)</f>
        <v>63</v>
      </c>
      <c r="P341" s="93">
        <f t="shared" si="116"/>
        <v>0.91269841269841268</v>
      </c>
      <c r="Q341" s="92">
        <f t="shared" si="117"/>
        <v>5</v>
      </c>
      <c r="R341" s="258">
        <f>VLOOKUP(B341,[2]DV!$B$3:$H$735,7,FALSE)</f>
        <v>49.1</v>
      </c>
      <c r="S341" s="92">
        <f t="shared" si="118"/>
        <v>5.5</v>
      </c>
      <c r="T341" s="82">
        <f t="shared" si="119"/>
        <v>10.5</v>
      </c>
      <c r="U341" s="259">
        <f>VLOOKUP(B341,[2]COORD!$B$3:$I$734,8,FALSE)</f>
        <v>24.5</v>
      </c>
      <c r="V341" s="92">
        <f t="shared" si="120"/>
        <v>5.5</v>
      </c>
      <c r="W341" s="292">
        <f>VLOOKUP(B341,[2]SOUP!$B$3:$F$734,5,FALSE)</f>
        <v>-2</v>
      </c>
      <c r="X341" s="92">
        <f t="shared" si="121"/>
        <v>2</v>
      </c>
      <c r="Y341" s="292">
        <f>VLOOKUP(B341,[2]EQU!$B$3:$F$734,5,FALSE)</f>
        <v>3</v>
      </c>
      <c r="Z341" s="92">
        <f t="shared" si="122"/>
        <v>3.5</v>
      </c>
      <c r="AA341" s="82">
        <f t="shared" si="109"/>
        <v>11</v>
      </c>
      <c r="AB341" s="260">
        <f>VLOOKUP(B341,[2]Natation!$A$2:$E$610,5,FALSE)</f>
        <v>38.159999999999997</v>
      </c>
      <c r="AC341" s="92">
        <f t="shared" si="123"/>
        <v>11</v>
      </c>
      <c r="AD341" s="83">
        <f t="shared" si="107"/>
        <v>11</v>
      </c>
      <c r="AE341" s="294">
        <f t="shared" si="110"/>
        <v>12.5</v>
      </c>
      <c r="AF341" s="84">
        <v>12.5</v>
      </c>
      <c r="AG341" s="87">
        <f t="shared" si="124"/>
        <v>129</v>
      </c>
      <c r="AH341" s="75">
        <f>IFERROR(VLOOKUP(B341,'Notes écrit'!$A$3:$C$734,3,FALSE),"ABI")</f>
        <v>11.555999999999999</v>
      </c>
      <c r="AI341" s="84">
        <v>11.555999999999999</v>
      </c>
      <c r="AJ341" s="88">
        <f t="shared" si="125"/>
        <v>45</v>
      </c>
      <c r="AK341" s="136">
        <f t="shared" si="106"/>
        <v>12.027999999999999</v>
      </c>
    </row>
    <row r="342" spans="1:37" s="96" customFormat="1" ht="16.5" customHeight="1" thickBot="1" x14ac:dyDescent="0.3">
      <c r="A342" s="110" t="s">
        <v>216</v>
      </c>
      <c r="B342" s="267">
        <v>22105785</v>
      </c>
      <c r="C342" s="266" t="s">
        <v>646</v>
      </c>
      <c r="D342" s="266" t="s">
        <v>85</v>
      </c>
      <c r="E342" s="292">
        <f>VLOOKUP(B342,[2]END!$B$3:$G$734,6,FALSE)</f>
        <v>21</v>
      </c>
      <c r="F342" s="91">
        <f t="shared" si="111"/>
        <v>20</v>
      </c>
      <c r="G342" s="92">
        <f t="shared" si="112"/>
        <v>18</v>
      </c>
      <c r="H342" s="82">
        <f t="shared" si="113"/>
        <v>18</v>
      </c>
      <c r="I342" s="292">
        <f>VLOOKUP(B342,[2]VIT!$B$3:$F$734,5,FALSE)</f>
        <v>3.17</v>
      </c>
      <c r="J342" s="92">
        <f t="shared" si="114"/>
        <v>17</v>
      </c>
      <c r="K342" s="292">
        <f>VLOOKUP(B342,[2]VIT!$B$3:$G$734,6,FALSE)</f>
        <v>6.85</v>
      </c>
      <c r="L342" s="92">
        <f t="shared" si="115"/>
        <v>11</v>
      </c>
      <c r="M342" s="82">
        <f t="shared" si="108"/>
        <v>14</v>
      </c>
      <c r="N342" s="258">
        <f>VLOOKUP(B342,[2]DVC!$B$3:$G$734,6,FALSE)</f>
        <v>58</v>
      </c>
      <c r="O342" s="297">
        <f>VLOOKUP(B342,'[2]Taille-Poids'!$B$3:$G$734,6,FALSE)</f>
        <v>61</v>
      </c>
      <c r="P342" s="93">
        <f t="shared" si="116"/>
        <v>0.95081967213114749</v>
      </c>
      <c r="Q342" s="92">
        <f t="shared" si="117"/>
        <v>5</v>
      </c>
      <c r="R342" s="258">
        <f>VLOOKUP(B342,[2]DV!$B$3:$H$735,7,FALSE)</f>
        <v>41.7</v>
      </c>
      <c r="S342" s="92">
        <f t="shared" si="118"/>
        <v>3.5</v>
      </c>
      <c r="T342" s="82">
        <f t="shared" si="119"/>
        <v>8.5</v>
      </c>
      <c r="U342" s="259">
        <f>VLOOKUP(B342,[2]COORD!$B$3:$I$734,8,FALSE)</f>
        <v>22.6</v>
      </c>
      <c r="V342" s="92">
        <f t="shared" si="120"/>
        <v>6.5</v>
      </c>
      <c r="W342" s="292">
        <f>VLOOKUP(B342,[2]SOUP!$B$3:$F$734,5,FALSE)</f>
        <v>-4</v>
      </c>
      <c r="X342" s="92">
        <f t="shared" si="121"/>
        <v>1.5</v>
      </c>
      <c r="Y342" s="292">
        <f>VLOOKUP(B342,[2]EQU!$B$3:$F$734,5,FALSE)</f>
        <v>4</v>
      </c>
      <c r="Z342" s="92">
        <f t="shared" si="122"/>
        <v>3</v>
      </c>
      <c r="AA342" s="82">
        <f t="shared" si="109"/>
        <v>11</v>
      </c>
      <c r="AB342" s="260">
        <f>VLOOKUP(B342,[2]Natation!$A$2:$E$610,5,FALSE)</f>
        <v>47.94</v>
      </c>
      <c r="AC342" s="92">
        <f t="shared" si="123"/>
        <v>6</v>
      </c>
      <c r="AD342" s="83">
        <f t="shared" si="107"/>
        <v>6</v>
      </c>
      <c r="AE342" s="294">
        <f t="shared" si="110"/>
        <v>11.5</v>
      </c>
      <c r="AF342" s="84">
        <v>11.5</v>
      </c>
      <c r="AG342" s="87">
        <f t="shared" si="124"/>
        <v>260</v>
      </c>
      <c r="AH342" s="75">
        <f>IFERROR(VLOOKUP(B342,'Notes écrit'!$A$3:$C$734,3,FALSE),"ABI")</f>
        <v>10.667</v>
      </c>
      <c r="AI342" s="84">
        <v>10.667</v>
      </c>
      <c r="AJ342" s="88">
        <f t="shared" si="125"/>
        <v>85</v>
      </c>
      <c r="AK342" s="136">
        <f t="shared" si="106"/>
        <v>11.083500000000001</v>
      </c>
    </row>
    <row r="343" spans="1:37" s="96" customFormat="1" ht="16.5" customHeight="1" thickBot="1" x14ac:dyDescent="0.3">
      <c r="A343" s="110" t="s">
        <v>216</v>
      </c>
      <c r="B343" s="267">
        <v>22105834</v>
      </c>
      <c r="C343" s="266" t="s">
        <v>1148</v>
      </c>
      <c r="D343" s="266" t="s">
        <v>206</v>
      </c>
      <c r="E343" s="292">
        <f>VLOOKUP(B343,[2]END!$B$3:$G$734,6,FALSE)</f>
        <v>17</v>
      </c>
      <c r="F343" s="91">
        <f t="shared" si="111"/>
        <v>18</v>
      </c>
      <c r="G343" s="92">
        <f t="shared" si="112"/>
        <v>14</v>
      </c>
      <c r="H343" s="82">
        <f t="shared" si="113"/>
        <v>14</v>
      </c>
      <c r="I343" s="292">
        <f>VLOOKUP(B343,[2]VIT!$B$3:$F$734,5,FALSE)</f>
        <v>3.49</v>
      </c>
      <c r="J343" s="92">
        <f t="shared" si="114"/>
        <v>12</v>
      </c>
      <c r="K343" s="292">
        <f>VLOOKUP(B343,[2]VIT!$B$3:$G$734,6,FALSE)</f>
        <v>7.26</v>
      </c>
      <c r="L343" s="92">
        <f t="shared" si="115"/>
        <v>8</v>
      </c>
      <c r="M343" s="82">
        <f t="shared" si="108"/>
        <v>10</v>
      </c>
      <c r="N343" s="258">
        <f>VLOOKUP(B343,[2]DVC!$B$3:$G$734,6,FALSE)</f>
        <v>64</v>
      </c>
      <c r="O343" s="297">
        <f>VLOOKUP(B343,'[2]Taille-Poids'!$B$3:$G$734,6,FALSE)</f>
        <v>61</v>
      </c>
      <c r="P343" s="93">
        <f t="shared" si="116"/>
        <v>1.0491803278688525</v>
      </c>
      <c r="Q343" s="92">
        <f t="shared" si="117"/>
        <v>5.5</v>
      </c>
      <c r="R343" s="258">
        <f>VLOOKUP(B343,[2]DV!$B$3:$H$735,7,FALSE)</f>
        <v>48.7</v>
      </c>
      <c r="S343" s="92">
        <f t="shared" si="118"/>
        <v>5</v>
      </c>
      <c r="T343" s="82">
        <f t="shared" si="119"/>
        <v>10.5</v>
      </c>
      <c r="U343" s="259">
        <f>VLOOKUP(B343,[2]COORD!$B$3:$I$734,8,FALSE)</f>
        <v>25.4</v>
      </c>
      <c r="V343" s="92">
        <f t="shared" si="120"/>
        <v>5.25</v>
      </c>
      <c r="W343" s="292">
        <f>VLOOKUP(B343,[2]SOUP!$B$3:$F$734,5,FALSE)</f>
        <v>4</v>
      </c>
      <c r="X343" s="92">
        <f t="shared" si="121"/>
        <v>3.25</v>
      </c>
      <c r="Y343" s="292">
        <f>VLOOKUP(B343,[2]EQU!$B$3:$F$734,5,FALSE)</f>
        <v>9</v>
      </c>
      <c r="Z343" s="92">
        <f t="shared" si="122"/>
        <v>0.5</v>
      </c>
      <c r="AA343" s="82">
        <f t="shared" si="109"/>
        <v>9</v>
      </c>
      <c r="AB343" s="260">
        <f>VLOOKUP(B343,[2]Natation!$A$2:$E$610,5,FALSE)</f>
        <v>45.69</v>
      </c>
      <c r="AC343" s="92">
        <f t="shared" si="123"/>
        <v>7</v>
      </c>
      <c r="AD343" s="83">
        <f t="shared" si="107"/>
        <v>7</v>
      </c>
      <c r="AE343" s="294">
        <f t="shared" si="110"/>
        <v>10.1</v>
      </c>
      <c r="AF343" s="84">
        <v>10.1</v>
      </c>
      <c r="AG343" s="87">
        <f t="shared" si="124"/>
        <v>419</v>
      </c>
      <c r="AH343" s="75">
        <f>IFERROR(VLOOKUP(B343,'Notes écrit'!$A$3:$C$734,3,FALSE),"ABI")</f>
        <v>11.111000000000001</v>
      </c>
      <c r="AI343" s="84">
        <v>11.111000000000001</v>
      </c>
      <c r="AJ343" s="88">
        <f t="shared" si="125"/>
        <v>62</v>
      </c>
      <c r="AK343" s="136">
        <f t="shared" si="106"/>
        <v>10.605499999999999</v>
      </c>
    </row>
    <row r="344" spans="1:37" s="96" customFormat="1" ht="16.5" customHeight="1" thickBot="1" x14ac:dyDescent="0.3">
      <c r="A344" s="110" t="s">
        <v>216</v>
      </c>
      <c r="B344" s="267">
        <v>22105851</v>
      </c>
      <c r="C344" s="266" t="s">
        <v>493</v>
      </c>
      <c r="D344" s="266" t="s">
        <v>494</v>
      </c>
      <c r="E344" s="292">
        <f>VLOOKUP(B344,[2]END!$B$3:$G$734,6,FALSE)</f>
        <v>16</v>
      </c>
      <c r="F344" s="91">
        <f t="shared" si="111"/>
        <v>17.5</v>
      </c>
      <c r="G344" s="92">
        <f t="shared" si="112"/>
        <v>13</v>
      </c>
      <c r="H344" s="82">
        <f t="shared" si="113"/>
        <v>13</v>
      </c>
      <c r="I344" s="292">
        <f>VLOOKUP(B344,[2]VIT!$B$3:$F$734,5,FALSE)</f>
        <v>3.08</v>
      </c>
      <c r="J344" s="92">
        <f t="shared" si="114"/>
        <v>19</v>
      </c>
      <c r="K344" s="292">
        <f>VLOOKUP(B344,[2]VIT!$B$3:$G$734,6,FALSE)</f>
        <v>6.33</v>
      </c>
      <c r="L344" s="92">
        <f t="shared" si="115"/>
        <v>15</v>
      </c>
      <c r="M344" s="82">
        <f t="shared" si="108"/>
        <v>17</v>
      </c>
      <c r="N344" s="258">
        <f>VLOOKUP(B344,[2]DVC!$B$3:$G$734,6,FALSE)</f>
        <v>87</v>
      </c>
      <c r="O344" s="297">
        <f>VLOOKUP(B344,'[2]Taille-Poids'!$B$3:$G$734,6,FALSE)</f>
        <v>81</v>
      </c>
      <c r="P344" s="93">
        <f t="shared" si="116"/>
        <v>1.0740740740740742</v>
      </c>
      <c r="Q344" s="92">
        <f t="shared" si="117"/>
        <v>5.5</v>
      </c>
      <c r="R344" s="258">
        <f>VLOOKUP(B344,[2]DV!$B$3:$H$735,7,FALSE)</f>
        <v>57</v>
      </c>
      <c r="S344" s="92">
        <f t="shared" si="118"/>
        <v>7.5</v>
      </c>
      <c r="T344" s="82">
        <f t="shared" si="119"/>
        <v>13</v>
      </c>
      <c r="U344" s="259">
        <f>VLOOKUP(B344,[2]COORD!$B$3:$I$734,8,FALSE)</f>
        <v>23</v>
      </c>
      <c r="V344" s="92">
        <f t="shared" si="120"/>
        <v>6.25</v>
      </c>
      <c r="W344" s="292">
        <f>VLOOKUP(B344,[2]SOUP!$B$3:$F$734,5,FALSE)</f>
        <v>-7</v>
      </c>
      <c r="X344" s="92">
        <f t="shared" si="121"/>
        <v>1.25</v>
      </c>
      <c r="Y344" s="292">
        <f>VLOOKUP(B344,[2]EQU!$B$3:$F$734,5,FALSE)</f>
        <v>2</v>
      </c>
      <c r="Z344" s="92">
        <f t="shared" si="122"/>
        <v>4</v>
      </c>
      <c r="AA344" s="82">
        <f t="shared" si="109"/>
        <v>11.5</v>
      </c>
      <c r="AB344" s="260">
        <f>VLOOKUP(B344,[2]Natation!$A$2:$E$610,5,FALSE)</f>
        <v>40.43</v>
      </c>
      <c r="AC344" s="92">
        <f t="shared" si="123"/>
        <v>10</v>
      </c>
      <c r="AD344" s="83">
        <f t="shared" si="107"/>
        <v>10</v>
      </c>
      <c r="AE344" s="294">
        <f t="shared" si="110"/>
        <v>12.9</v>
      </c>
      <c r="AF344" s="84">
        <v>12.9</v>
      </c>
      <c r="AG344" s="87">
        <f t="shared" si="124"/>
        <v>86</v>
      </c>
      <c r="AH344" s="75">
        <f>IFERROR(VLOOKUP(B344,'Notes écrit'!$A$3:$C$734,3,FALSE),"ABI")</f>
        <v>5.7779999999999996</v>
      </c>
      <c r="AI344" s="84">
        <v>5.7779999999999996</v>
      </c>
      <c r="AJ344" s="88">
        <f t="shared" si="125"/>
        <v>551</v>
      </c>
      <c r="AK344" s="136">
        <f t="shared" si="106"/>
        <v>9.3390000000000004</v>
      </c>
    </row>
    <row r="345" spans="1:37" s="96" customFormat="1" ht="16.5" customHeight="1" thickBot="1" x14ac:dyDescent="0.3">
      <c r="A345" s="110" t="s">
        <v>216</v>
      </c>
      <c r="B345" s="267">
        <v>22105882</v>
      </c>
      <c r="C345" s="266" t="s">
        <v>804</v>
      </c>
      <c r="D345" s="266" t="s">
        <v>507</v>
      </c>
      <c r="E345" s="292">
        <f>VLOOKUP(B345,[2]END!$B$3:$G$734,6,FALSE)</f>
        <v>17</v>
      </c>
      <c r="F345" s="91">
        <f t="shared" si="111"/>
        <v>18</v>
      </c>
      <c r="G345" s="92">
        <f t="shared" si="112"/>
        <v>14</v>
      </c>
      <c r="H345" s="82">
        <f t="shared" si="113"/>
        <v>14</v>
      </c>
      <c r="I345" s="292">
        <f>VLOOKUP(B345,[2]VIT!$B$3:$F$734,5,FALSE)</f>
        <v>3.13</v>
      </c>
      <c r="J345" s="92">
        <f t="shared" si="114"/>
        <v>18</v>
      </c>
      <c r="K345" s="292">
        <f>VLOOKUP(B345,[2]VIT!$B$3:$G$734,6,FALSE)</f>
        <v>6.59</v>
      </c>
      <c r="L345" s="92">
        <f t="shared" si="115"/>
        <v>13</v>
      </c>
      <c r="M345" s="82">
        <f t="shared" si="108"/>
        <v>15.5</v>
      </c>
      <c r="N345" s="258">
        <f>VLOOKUP(B345,[2]DVC!$B$3:$G$734,6,FALSE)</f>
        <v>79</v>
      </c>
      <c r="O345" s="297">
        <f>VLOOKUP(B345,'[2]Taille-Poids'!$B$3:$G$734,6,FALSE)</f>
        <v>62</v>
      </c>
      <c r="P345" s="93">
        <f t="shared" si="116"/>
        <v>1.2741935483870968</v>
      </c>
      <c r="Q345" s="92">
        <f t="shared" si="117"/>
        <v>6.5</v>
      </c>
      <c r="R345" s="258">
        <f>VLOOKUP(B345,[2]DV!$B$3:$H$735,7,FALSE)</f>
        <v>45.3</v>
      </c>
      <c r="S345" s="92">
        <f t="shared" si="118"/>
        <v>4.5</v>
      </c>
      <c r="T345" s="82">
        <f t="shared" si="119"/>
        <v>11</v>
      </c>
      <c r="U345" s="259">
        <f>VLOOKUP(B345,[2]COORD!$B$3:$I$734,8,FALSE)</f>
        <v>24.73</v>
      </c>
      <c r="V345" s="92">
        <f t="shared" si="120"/>
        <v>5.5</v>
      </c>
      <c r="W345" s="292">
        <f>VLOOKUP(B345,[2]SOUP!$B$3:$F$734,5,FALSE)</f>
        <v>11</v>
      </c>
      <c r="X345" s="92">
        <f t="shared" si="121"/>
        <v>4.25</v>
      </c>
      <c r="Y345" s="292">
        <f>VLOOKUP(B345,[2]EQU!$B$3:$F$734,5,FALSE)</f>
        <v>6</v>
      </c>
      <c r="Z345" s="92">
        <f t="shared" si="122"/>
        <v>2</v>
      </c>
      <c r="AA345" s="82">
        <f t="shared" si="109"/>
        <v>11.75</v>
      </c>
      <c r="AB345" s="260">
        <f>VLOOKUP(B345,[2]Natation!$A$2:$E$610,5,FALSE)</f>
        <v>45.43</v>
      </c>
      <c r="AC345" s="92">
        <f t="shared" si="123"/>
        <v>7</v>
      </c>
      <c r="AD345" s="83">
        <f t="shared" si="107"/>
        <v>7</v>
      </c>
      <c r="AE345" s="294">
        <f t="shared" si="110"/>
        <v>11.85</v>
      </c>
      <c r="AF345" s="84">
        <v>11.85</v>
      </c>
      <c r="AG345" s="87">
        <f t="shared" si="124"/>
        <v>216</v>
      </c>
      <c r="AH345" s="75">
        <f>IFERROR(VLOOKUP(B345,'Notes écrit'!$A$3:$C$734,3,FALSE),"ABI")</f>
        <v>12</v>
      </c>
      <c r="AI345" s="84">
        <v>12</v>
      </c>
      <c r="AJ345" s="88">
        <f t="shared" si="125"/>
        <v>31</v>
      </c>
      <c r="AK345" s="136">
        <f t="shared" si="106"/>
        <v>11.925000000000001</v>
      </c>
    </row>
    <row r="346" spans="1:37" s="96" customFormat="1" ht="16.5" customHeight="1" thickBot="1" x14ac:dyDescent="0.3">
      <c r="A346" s="110" t="s">
        <v>216</v>
      </c>
      <c r="B346" s="267">
        <v>22105901</v>
      </c>
      <c r="C346" s="266" t="s">
        <v>34</v>
      </c>
      <c r="D346" s="266" t="s">
        <v>993</v>
      </c>
      <c r="E346" s="292">
        <f>VLOOKUP(B346,[2]END!$B$3:$G$734,6,FALSE)</f>
        <v>18</v>
      </c>
      <c r="F346" s="91">
        <f t="shared" si="111"/>
        <v>18.5</v>
      </c>
      <c r="G346" s="92">
        <f t="shared" si="112"/>
        <v>15</v>
      </c>
      <c r="H346" s="82">
        <f t="shared" si="113"/>
        <v>15</v>
      </c>
      <c r="I346" s="292">
        <f>VLOOKUP(B346,[2]VIT!$B$3:$F$734,5,FALSE)</f>
        <v>2.95</v>
      </c>
      <c r="J346" s="92">
        <f t="shared" si="114"/>
        <v>20</v>
      </c>
      <c r="K346" s="292">
        <f>VLOOKUP(B346,[2]VIT!$B$3:$G$734,6,FALSE)</f>
        <v>6.43</v>
      </c>
      <c r="L346" s="92">
        <f t="shared" si="115"/>
        <v>14</v>
      </c>
      <c r="M346" s="82">
        <f t="shared" si="108"/>
        <v>17</v>
      </c>
      <c r="N346" s="258">
        <f>VLOOKUP(B346,[2]DVC!$B$3:$G$734,6,FALSE)</f>
        <v>76</v>
      </c>
      <c r="O346" s="297">
        <f>VLOOKUP(B346,'[2]Taille-Poids'!$B$3:$G$734,6,FALSE)</f>
        <v>74</v>
      </c>
      <c r="P346" s="93">
        <f t="shared" si="116"/>
        <v>1.027027027027027</v>
      </c>
      <c r="Q346" s="92">
        <f t="shared" si="117"/>
        <v>5.5</v>
      </c>
      <c r="R346" s="258">
        <f>VLOOKUP(B346,[2]DV!$B$3:$H$735,7,FALSE)</f>
        <v>53.1</v>
      </c>
      <c r="S346" s="92">
        <f t="shared" si="118"/>
        <v>6.5</v>
      </c>
      <c r="T346" s="82">
        <f t="shared" si="119"/>
        <v>12</v>
      </c>
      <c r="U346" s="259">
        <f>VLOOKUP(B346,[2]COORD!$B$3:$I$734,8,FALSE)</f>
        <v>22.25</v>
      </c>
      <c r="V346" s="92">
        <f t="shared" si="120"/>
        <v>6.75</v>
      </c>
      <c r="W346" s="292">
        <f>VLOOKUP(B346,[2]SOUP!$B$3:$F$734,5,FALSE)</f>
        <v>0</v>
      </c>
      <c r="X346" s="92">
        <f t="shared" si="121"/>
        <v>2.5</v>
      </c>
      <c r="Y346" s="292">
        <f>VLOOKUP(B346,[2]EQU!$B$3:$F$734,5,FALSE)</f>
        <v>2</v>
      </c>
      <c r="Z346" s="92">
        <f t="shared" si="122"/>
        <v>4</v>
      </c>
      <c r="AA346" s="82">
        <f t="shared" si="109"/>
        <v>13.25</v>
      </c>
      <c r="AB346" s="260">
        <f>VLOOKUP(B346,[2]Natation!$A$2:$E$610,5,FALSE)</f>
        <v>42.62</v>
      </c>
      <c r="AC346" s="92">
        <f t="shared" si="123"/>
        <v>9</v>
      </c>
      <c r="AD346" s="83">
        <f t="shared" si="107"/>
        <v>9</v>
      </c>
      <c r="AE346" s="294">
        <f t="shared" si="110"/>
        <v>13.25</v>
      </c>
      <c r="AF346" s="84">
        <v>13.25</v>
      </c>
      <c r="AG346" s="87">
        <f t="shared" si="124"/>
        <v>57</v>
      </c>
      <c r="AH346" s="75">
        <f>IFERROR(VLOOKUP(B346,'Notes écrit'!$A$3:$C$734,3,FALSE),"ABI")</f>
        <v>9.7780000000000005</v>
      </c>
      <c r="AI346" s="84">
        <v>9.7780000000000005</v>
      </c>
      <c r="AJ346" s="88">
        <f t="shared" si="125"/>
        <v>162</v>
      </c>
      <c r="AK346" s="136">
        <f t="shared" ref="AK346:AK409" si="126">IF(AH346="ABI","DEF",IF(AE346="DSP",AH346,AVERAGE(AE346,AH346)))</f>
        <v>11.513999999999999</v>
      </c>
    </row>
    <row r="347" spans="1:37" s="96" customFormat="1" ht="16.5" customHeight="1" thickBot="1" x14ac:dyDescent="0.3">
      <c r="A347" s="110" t="s">
        <v>53</v>
      </c>
      <c r="B347" s="267">
        <v>22106072</v>
      </c>
      <c r="C347" s="266" t="s">
        <v>1158</v>
      </c>
      <c r="D347" s="266" t="s">
        <v>414</v>
      </c>
      <c r="E347" s="292">
        <f>VLOOKUP(B347,[2]END!$B$3:$G$734,6,FALSE)</f>
        <v>9</v>
      </c>
      <c r="F347" s="91">
        <f t="shared" si="111"/>
        <v>14</v>
      </c>
      <c r="G347" s="92">
        <f t="shared" si="112"/>
        <v>9</v>
      </c>
      <c r="H347" s="82">
        <f t="shared" si="113"/>
        <v>9</v>
      </c>
      <c r="I347" s="292">
        <f>VLOOKUP(B347,[2]VIT!$B$3:$F$734,5,FALSE)</f>
        <v>3.69</v>
      </c>
      <c r="J347" s="92">
        <f t="shared" si="114"/>
        <v>13</v>
      </c>
      <c r="K347" s="292">
        <f>VLOOKUP(B347,[2]VIT!$B$3:$G$734,6,FALSE)</f>
        <v>8.2200000000000006</v>
      </c>
      <c r="L347" s="92">
        <f t="shared" si="115"/>
        <v>7</v>
      </c>
      <c r="M347" s="82">
        <f t="shared" si="108"/>
        <v>10</v>
      </c>
      <c r="N347" s="258">
        <f>VLOOKUP(B347,[2]DVC!$B$3:$G$734,6,FALSE)</f>
        <v>29</v>
      </c>
      <c r="O347" s="297">
        <f>VLOOKUP(B347,'[2]Taille-Poids'!$B$3:$G$734,6,FALSE)</f>
        <v>62</v>
      </c>
      <c r="P347" s="93">
        <f t="shared" si="116"/>
        <v>0.46774193548387094</v>
      </c>
      <c r="Q347" s="92">
        <f t="shared" si="117"/>
        <v>4.5</v>
      </c>
      <c r="R347" s="258">
        <f>VLOOKUP(B347,[2]DV!$B$3:$H$735,7,FALSE)</f>
        <v>29.7</v>
      </c>
      <c r="S347" s="92">
        <f t="shared" si="118"/>
        <v>4.5</v>
      </c>
      <c r="T347" s="82">
        <f t="shared" si="119"/>
        <v>9</v>
      </c>
      <c r="U347" s="259">
        <f>VLOOKUP(B347,[2]COORD!$B$3:$I$734,8,FALSE)</f>
        <v>27.8</v>
      </c>
      <c r="V347" s="92">
        <f t="shared" si="120"/>
        <v>5</v>
      </c>
      <c r="W347" s="292">
        <f>VLOOKUP(B347,[2]SOUP!$B$3:$F$734,5,FALSE)</f>
        <v>21</v>
      </c>
      <c r="X347" s="92">
        <f t="shared" si="121"/>
        <v>5</v>
      </c>
      <c r="Y347" s="292">
        <f>VLOOKUP(B347,[2]EQU!$B$3:$F$734,5,FALSE)</f>
        <v>4</v>
      </c>
      <c r="Z347" s="92">
        <f t="shared" si="122"/>
        <v>3</v>
      </c>
      <c r="AA347" s="82">
        <f t="shared" si="109"/>
        <v>13</v>
      </c>
      <c r="AB347" s="260">
        <f>VLOOKUP(B347,[2]Natation!$A$2:$E$610,5,FALSE)</f>
        <v>54.5</v>
      </c>
      <c r="AC347" s="92">
        <f t="shared" si="123"/>
        <v>7</v>
      </c>
      <c r="AD347" s="83">
        <f t="shared" si="107"/>
        <v>7</v>
      </c>
      <c r="AE347" s="294">
        <f t="shared" si="110"/>
        <v>9.6</v>
      </c>
      <c r="AF347" s="84">
        <v>9.6</v>
      </c>
      <c r="AG347" s="87">
        <f t="shared" si="124"/>
        <v>465</v>
      </c>
      <c r="AH347" s="75">
        <f>IFERROR(VLOOKUP(B347,'Notes écrit'!$A$3:$C$734,3,FALSE),"ABI")</f>
        <v>5.7779999999999996</v>
      </c>
      <c r="AI347" s="84">
        <v>5.7779999999999996</v>
      </c>
      <c r="AJ347" s="88">
        <f t="shared" si="125"/>
        <v>551</v>
      </c>
      <c r="AK347" s="136">
        <f t="shared" si="126"/>
        <v>7.6890000000000001</v>
      </c>
    </row>
    <row r="348" spans="1:37" s="96" customFormat="1" ht="16.5" customHeight="1" thickBot="1" x14ac:dyDescent="0.3">
      <c r="A348" s="110" t="s">
        <v>216</v>
      </c>
      <c r="B348" s="267">
        <v>22106196</v>
      </c>
      <c r="C348" s="266" t="s">
        <v>942</v>
      </c>
      <c r="D348" s="266" t="s">
        <v>943</v>
      </c>
      <c r="E348" s="292">
        <f>VLOOKUP(B348,[2]END!$B$3:$G$734,6,FALSE)</f>
        <v>12</v>
      </c>
      <c r="F348" s="91">
        <f t="shared" si="111"/>
        <v>15.5</v>
      </c>
      <c r="G348" s="92">
        <f t="shared" si="112"/>
        <v>9</v>
      </c>
      <c r="H348" s="82">
        <f t="shared" si="113"/>
        <v>9</v>
      </c>
      <c r="I348" s="292">
        <f>VLOOKUP(B348,[2]VIT!$B$3:$F$734,5,FALSE)</f>
        <v>3.13</v>
      </c>
      <c r="J348" s="92">
        <f t="shared" si="114"/>
        <v>18</v>
      </c>
      <c r="K348" s="292">
        <f>VLOOKUP(B348,[2]VIT!$B$3:$G$734,6,FALSE)</f>
        <v>6.76</v>
      </c>
      <c r="L348" s="92">
        <f t="shared" si="115"/>
        <v>11</v>
      </c>
      <c r="M348" s="82">
        <f t="shared" si="108"/>
        <v>14.5</v>
      </c>
      <c r="N348" s="258">
        <f>VLOOKUP(B348,[2]DVC!$B$3:$G$734,6,FALSE)</f>
        <v>93</v>
      </c>
      <c r="O348" s="297">
        <f>VLOOKUP(B348,'[2]Taille-Poids'!$B$3:$G$734,6,FALSE)</f>
        <v>75</v>
      </c>
      <c r="P348" s="93">
        <f t="shared" si="116"/>
        <v>1.24</v>
      </c>
      <c r="Q348" s="92">
        <f t="shared" si="117"/>
        <v>6.5</v>
      </c>
      <c r="R348" s="258">
        <f>VLOOKUP(B348,[2]DV!$B$3:$H$735,7,FALSE)</f>
        <v>45.2</v>
      </c>
      <c r="S348" s="92">
        <f t="shared" si="118"/>
        <v>4.5</v>
      </c>
      <c r="T348" s="82">
        <f t="shared" si="119"/>
        <v>11</v>
      </c>
      <c r="U348" s="259">
        <f>VLOOKUP(B348,[2]COORD!$B$3:$I$734,8,FALSE)</f>
        <v>24.3</v>
      </c>
      <c r="V348" s="92">
        <f t="shared" si="120"/>
        <v>5.75</v>
      </c>
      <c r="W348" s="292">
        <f>VLOOKUP(B348,[2]SOUP!$B$3:$F$734,5,FALSE)</f>
        <v>-5</v>
      </c>
      <c r="X348" s="92">
        <f t="shared" si="121"/>
        <v>1.5</v>
      </c>
      <c r="Y348" s="292">
        <f>VLOOKUP(B348,[2]EQU!$B$3:$F$734,5,FALSE)</f>
        <v>8</v>
      </c>
      <c r="Z348" s="92">
        <f t="shared" si="122"/>
        <v>1</v>
      </c>
      <c r="AA348" s="82">
        <f t="shared" si="109"/>
        <v>8.25</v>
      </c>
      <c r="AB348" s="260">
        <f>VLOOKUP(B348,[2]Natation!$A$2:$E$610,5,FALSE)</f>
        <v>38.68</v>
      </c>
      <c r="AC348" s="92">
        <f t="shared" si="123"/>
        <v>11</v>
      </c>
      <c r="AD348" s="83">
        <f t="shared" si="107"/>
        <v>11</v>
      </c>
      <c r="AE348" s="294">
        <f t="shared" si="110"/>
        <v>10.75</v>
      </c>
      <c r="AF348" s="84">
        <v>10.75</v>
      </c>
      <c r="AG348" s="87">
        <f t="shared" si="124"/>
        <v>346</v>
      </c>
      <c r="AH348" s="75">
        <f>IFERROR(VLOOKUP(B348,'Notes écrit'!$A$3:$C$734,3,FALSE),"ABI")</f>
        <v>8</v>
      </c>
      <c r="AI348" s="84">
        <v>8</v>
      </c>
      <c r="AJ348" s="88">
        <f t="shared" si="125"/>
        <v>331</v>
      </c>
      <c r="AK348" s="136">
        <f t="shared" si="126"/>
        <v>9.375</v>
      </c>
    </row>
    <row r="349" spans="1:37" s="96" customFormat="1" ht="16.5" customHeight="1" thickBot="1" x14ac:dyDescent="0.3">
      <c r="A349" s="110" t="s">
        <v>216</v>
      </c>
      <c r="B349" s="267">
        <v>22106200</v>
      </c>
      <c r="C349" s="266" t="s">
        <v>1331</v>
      </c>
      <c r="D349" s="266" t="s">
        <v>127</v>
      </c>
      <c r="E349" s="292">
        <f>VLOOKUP(B349,[2]END!$B$3:$G$734,6,FALSE)</f>
        <v>18</v>
      </c>
      <c r="F349" s="91">
        <f t="shared" si="111"/>
        <v>18.5</v>
      </c>
      <c r="G349" s="92">
        <f t="shared" si="112"/>
        <v>15</v>
      </c>
      <c r="H349" s="82">
        <f t="shared" si="113"/>
        <v>15</v>
      </c>
      <c r="I349" s="292">
        <f>VLOOKUP(B349,[2]VIT!$B$3:$F$734,5,FALSE)</f>
        <v>3.04</v>
      </c>
      <c r="J349" s="92">
        <f t="shared" si="114"/>
        <v>20</v>
      </c>
      <c r="K349" s="292">
        <f>VLOOKUP(B349,[2]VIT!$B$3:$G$734,6,FALSE)</f>
        <v>6.6</v>
      </c>
      <c r="L349" s="92">
        <f t="shared" si="115"/>
        <v>13</v>
      </c>
      <c r="M349" s="82">
        <f t="shared" si="108"/>
        <v>16.5</v>
      </c>
      <c r="N349" s="258">
        <f>VLOOKUP(B349,[2]DVC!$B$3:$G$734,6,FALSE)</f>
        <v>65</v>
      </c>
      <c r="O349" s="297">
        <f>VLOOKUP(B349,'[2]Taille-Poids'!$B$3:$G$734,6,FALSE)</f>
        <v>64</v>
      </c>
      <c r="P349" s="93">
        <f t="shared" si="116"/>
        <v>1.015625</v>
      </c>
      <c r="Q349" s="92">
        <f t="shared" si="117"/>
        <v>5.5</v>
      </c>
      <c r="R349" s="258">
        <f>VLOOKUP(B349,[2]DV!$B$3:$H$735,7,FALSE)</f>
        <v>38</v>
      </c>
      <c r="S349" s="92">
        <f t="shared" si="118"/>
        <v>2.5</v>
      </c>
      <c r="T349" s="82">
        <f t="shared" si="119"/>
        <v>8</v>
      </c>
      <c r="U349" s="259">
        <f>VLOOKUP(B349,[2]COORD!$B$3:$I$734,8,FALSE)</f>
        <v>23</v>
      </c>
      <c r="V349" s="92">
        <f t="shared" si="120"/>
        <v>6.25</v>
      </c>
      <c r="W349" s="292">
        <f>VLOOKUP(B349,[2]SOUP!$B$3:$F$734,5,FALSE)</f>
        <v>2</v>
      </c>
      <c r="X349" s="92">
        <f t="shared" si="121"/>
        <v>3</v>
      </c>
      <c r="Y349" s="292">
        <f>VLOOKUP(B349,[2]EQU!$B$3:$F$734,5,FALSE)</f>
        <v>2</v>
      </c>
      <c r="Z349" s="92">
        <f t="shared" si="122"/>
        <v>4</v>
      </c>
      <c r="AA349" s="82">
        <f t="shared" si="109"/>
        <v>13.25</v>
      </c>
      <c r="AB349" s="260">
        <f>VLOOKUP(B349,[2]Natation!$A$2:$E$610,5,FALSE)</f>
        <v>34.47</v>
      </c>
      <c r="AC349" s="92">
        <f t="shared" si="123"/>
        <v>14</v>
      </c>
      <c r="AD349" s="83">
        <f t="shared" si="107"/>
        <v>14</v>
      </c>
      <c r="AE349" s="294">
        <f t="shared" si="110"/>
        <v>13.35</v>
      </c>
      <c r="AF349" s="84">
        <v>13.35</v>
      </c>
      <c r="AG349" s="87">
        <f t="shared" si="124"/>
        <v>55</v>
      </c>
      <c r="AH349" s="75">
        <f>IFERROR(VLOOKUP(B349,'Notes écrit'!$A$3:$C$734,3,FALSE),"ABI")</f>
        <v>9.7780000000000005</v>
      </c>
      <c r="AI349" s="84">
        <v>9.7780000000000005</v>
      </c>
      <c r="AJ349" s="88">
        <f t="shared" si="125"/>
        <v>162</v>
      </c>
      <c r="AK349" s="136">
        <f t="shared" si="126"/>
        <v>11.564</v>
      </c>
    </row>
    <row r="350" spans="1:37" s="96" customFormat="1" ht="16.5" customHeight="1" thickBot="1" x14ac:dyDescent="0.3">
      <c r="A350" s="110" t="s">
        <v>216</v>
      </c>
      <c r="B350" s="267">
        <v>22106209</v>
      </c>
      <c r="C350" s="266" t="s">
        <v>454</v>
      </c>
      <c r="D350" s="266" t="s">
        <v>134</v>
      </c>
      <c r="E350" s="292">
        <f>VLOOKUP(B350,[2]END!$B$3:$G$734,6,FALSE)</f>
        <v>23</v>
      </c>
      <c r="F350" s="91">
        <f t="shared" si="111"/>
        <v>21</v>
      </c>
      <c r="G350" s="92">
        <f t="shared" si="112"/>
        <v>20</v>
      </c>
      <c r="H350" s="82">
        <f t="shared" si="113"/>
        <v>20</v>
      </c>
      <c r="I350" s="292">
        <f>VLOOKUP(B350,[2]VIT!$B$3:$F$734,5,FALSE)</f>
        <v>3</v>
      </c>
      <c r="J350" s="92">
        <f t="shared" si="114"/>
        <v>20</v>
      </c>
      <c r="K350" s="292">
        <f>VLOOKUP(B350,[2]VIT!$B$3:$G$734,6,FALSE)</f>
        <v>6.35</v>
      </c>
      <c r="L350" s="92">
        <f t="shared" si="115"/>
        <v>14</v>
      </c>
      <c r="M350" s="82">
        <f t="shared" si="108"/>
        <v>17</v>
      </c>
      <c r="N350" s="258">
        <f>VLOOKUP(B350,[2]DVC!$B$3:$G$734,6,FALSE)</f>
        <v>58</v>
      </c>
      <c r="O350" s="297">
        <f>VLOOKUP(B350,'[2]Taille-Poids'!$B$3:$G$734,6,FALSE)</f>
        <v>63</v>
      </c>
      <c r="P350" s="93">
        <f t="shared" si="116"/>
        <v>0.92063492063492058</v>
      </c>
      <c r="Q350" s="92">
        <f t="shared" si="117"/>
        <v>5</v>
      </c>
      <c r="R350" s="258">
        <f>VLOOKUP(B350,[2]DV!$B$3:$H$735,7,FALSE)</f>
        <v>41.8</v>
      </c>
      <c r="S350" s="92">
        <f t="shared" si="118"/>
        <v>3.5</v>
      </c>
      <c r="T350" s="82">
        <f t="shared" si="119"/>
        <v>8.5</v>
      </c>
      <c r="U350" s="259">
        <f>VLOOKUP(B350,[2]COORD!$B$3:$I$734,8,FALSE)</f>
        <v>21.98</v>
      </c>
      <c r="V350" s="92">
        <f t="shared" si="120"/>
        <v>7</v>
      </c>
      <c r="W350" s="292">
        <f>VLOOKUP(B350,[2]SOUP!$B$3:$F$734,5,FALSE)</f>
        <v>-15</v>
      </c>
      <c r="X350" s="92">
        <f t="shared" si="121"/>
        <v>0.25</v>
      </c>
      <c r="Y350" s="292">
        <f>VLOOKUP(B350,[2]EQU!$B$3:$F$734,5,FALSE)</f>
        <v>3</v>
      </c>
      <c r="Z350" s="92">
        <f t="shared" si="122"/>
        <v>3.5</v>
      </c>
      <c r="AA350" s="82">
        <f t="shared" si="109"/>
        <v>10.75</v>
      </c>
      <c r="AB350" s="260">
        <f>VLOOKUP(B350,[2]Natation!$A$2:$E$610,5,FALSE)</f>
        <v>42.84</v>
      </c>
      <c r="AC350" s="92">
        <f t="shared" si="123"/>
        <v>9</v>
      </c>
      <c r="AD350" s="83">
        <f t="shared" ref="AD350:AD413" si="127">IF(AC350="VAL","VALIDÉ",AC350)</f>
        <v>9</v>
      </c>
      <c r="AE350" s="294">
        <f t="shared" si="110"/>
        <v>13.05</v>
      </c>
      <c r="AF350" s="84">
        <v>13.05</v>
      </c>
      <c r="AG350" s="87">
        <f t="shared" si="124"/>
        <v>72</v>
      </c>
      <c r="AH350" s="75">
        <f>IFERROR(VLOOKUP(B350,'Notes écrit'!$A$3:$C$734,3,FALSE),"ABI")</f>
        <v>8.4440000000000008</v>
      </c>
      <c r="AI350" s="84">
        <v>8.4440000000000008</v>
      </c>
      <c r="AJ350" s="88">
        <f t="shared" si="125"/>
        <v>274</v>
      </c>
      <c r="AK350" s="136">
        <f t="shared" si="126"/>
        <v>10.747</v>
      </c>
    </row>
    <row r="351" spans="1:37" s="96" customFormat="1" ht="16.5" customHeight="1" thickBot="1" x14ac:dyDescent="0.3">
      <c r="A351" s="110" t="s">
        <v>53</v>
      </c>
      <c r="B351" s="267">
        <v>22106228</v>
      </c>
      <c r="C351" s="266" t="s">
        <v>303</v>
      </c>
      <c r="D351" s="266" t="s">
        <v>30</v>
      </c>
      <c r="E351" s="292">
        <f>VLOOKUP(B351,[2]END!$B$3:$G$734,6,FALSE)</f>
        <v>15</v>
      </c>
      <c r="F351" s="91">
        <f t="shared" si="111"/>
        <v>17</v>
      </c>
      <c r="G351" s="92">
        <f t="shared" si="112"/>
        <v>15</v>
      </c>
      <c r="H351" s="82">
        <f t="shared" si="113"/>
        <v>15</v>
      </c>
      <c r="I351" s="292">
        <f>VLOOKUP(B351,[2]VIT!$B$3:$F$734,5,FALSE)</f>
        <v>3.35</v>
      </c>
      <c r="J351" s="92">
        <f t="shared" si="114"/>
        <v>19</v>
      </c>
      <c r="K351" s="292">
        <f>VLOOKUP(B351,[2]VIT!$B$3:$G$734,6,FALSE)</f>
        <v>7.45</v>
      </c>
      <c r="L351" s="92">
        <f t="shared" si="115"/>
        <v>13</v>
      </c>
      <c r="M351" s="82">
        <f t="shared" ref="M351:M414" si="128">IF(OR(J351="ABJ",L351="ABJ"),"ABJ",IF(OR(J351="DSP",L351="DSP"),"DSP",IF(L351="VAL","VALIDÉ",(J351+L351)/2)))</f>
        <v>16</v>
      </c>
      <c r="N351" s="258">
        <f>VLOOKUP(B351,[2]DVC!$B$3:$G$734,6,FALSE)</f>
        <v>44</v>
      </c>
      <c r="O351" s="297">
        <f>VLOOKUP(B351,'[2]Taille-Poids'!$B$3:$G$734,6,FALSE)</f>
        <v>60</v>
      </c>
      <c r="P351" s="93">
        <f t="shared" si="116"/>
        <v>0.73333333333333328</v>
      </c>
      <c r="Q351" s="92">
        <f t="shared" si="117"/>
        <v>6.5</v>
      </c>
      <c r="R351" s="258">
        <f>VLOOKUP(B351,[2]DV!$B$3:$H$735,7,FALSE)</f>
        <v>36.5</v>
      </c>
      <c r="S351" s="92">
        <f t="shared" si="118"/>
        <v>6.5</v>
      </c>
      <c r="T351" s="82">
        <f t="shared" si="119"/>
        <v>13</v>
      </c>
      <c r="U351" s="259">
        <f>VLOOKUP(B351,[2]COORD!$B$3:$I$734,8,FALSE)</f>
        <v>27.3</v>
      </c>
      <c r="V351" s="92">
        <f t="shared" si="120"/>
        <v>5.25</v>
      </c>
      <c r="W351" s="292">
        <f>VLOOKUP(B351,[2]SOUP!$B$3:$F$734,5,FALSE)</f>
        <v>1</v>
      </c>
      <c r="X351" s="92">
        <f t="shared" si="121"/>
        <v>2.75</v>
      </c>
      <c r="Y351" s="292">
        <f>VLOOKUP(B351,[2]EQU!$B$3:$F$734,5,FALSE)</f>
        <v>4</v>
      </c>
      <c r="Z351" s="92">
        <f t="shared" si="122"/>
        <v>3</v>
      </c>
      <c r="AA351" s="82">
        <f t="shared" ref="AA351:AA414" si="129">IF(OR(V351="ABJ",X351="ABJ",Z351="ABJ"),"ABJ",IF(AND(V351="DSP",X351="DSP",Z351="DSP"),"DSP",IF(AND(V351="DSP",X351="DSP"),Z351*4,IF(AND(V351="DSP",Z351="DSP"),X351*4,IF(AND(X351="DSP",Z351="DSP"),V351*2,IF(V351="DSP",(X351+Z351)*2,IF(X351="DSP",V351+Z351*2,IF(Z351="DSP",V351+X351*2,IF(Z351="VAL","VALIDÉ",V351+X351+Z351)))))))))</f>
        <v>11</v>
      </c>
      <c r="AB351" s="260">
        <f>VLOOKUP(B351,[2]Natation!$A$2:$E$610,5,FALSE)</f>
        <v>39.56</v>
      </c>
      <c r="AC351" s="92">
        <f t="shared" si="123"/>
        <v>14</v>
      </c>
      <c r="AD351" s="83">
        <f t="shared" si="127"/>
        <v>14</v>
      </c>
      <c r="AE351" s="294">
        <f t="shared" si="110"/>
        <v>13.8</v>
      </c>
      <c r="AF351" s="84">
        <v>13.8</v>
      </c>
      <c r="AG351" s="87">
        <f t="shared" si="124"/>
        <v>33</v>
      </c>
      <c r="AH351" s="75">
        <f>IFERROR(VLOOKUP(B351,'Notes écrit'!$A$3:$C$734,3,FALSE),"ABI")</f>
        <v>7.556</v>
      </c>
      <c r="AI351" s="84">
        <v>7.556</v>
      </c>
      <c r="AJ351" s="88">
        <f t="shared" si="125"/>
        <v>384</v>
      </c>
      <c r="AK351" s="136">
        <f t="shared" si="126"/>
        <v>10.678000000000001</v>
      </c>
    </row>
    <row r="352" spans="1:37" s="96" customFormat="1" ht="16.5" customHeight="1" thickBot="1" x14ac:dyDescent="0.3">
      <c r="A352" s="110" t="s">
        <v>216</v>
      </c>
      <c r="B352" s="267">
        <v>22106277</v>
      </c>
      <c r="C352" s="266" t="s">
        <v>1068</v>
      </c>
      <c r="D352" s="266" t="s">
        <v>98</v>
      </c>
      <c r="E352" s="292">
        <f>VLOOKUP(B352,[2]END!$B$3:$G$734,6,FALSE)</f>
        <v>15</v>
      </c>
      <c r="F352" s="91">
        <f t="shared" si="111"/>
        <v>17</v>
      </c>
      <c r="G352" s="92">
        <f t="shared" si="112"/>
        <v>12</v>
      </c>
      <c r="H352" s="82">
        <f t="shared" si="113"/>
        <v>12</v>
      </c>
      <c r="I352" s="292">
        <f>VLOOKUP(B352,[2]VIT!$B$3:$F$734,5,FALSE)</f>
        <v>3.12</v>
      </c>
      <c r="J352" s="92">
        <f t="shared" si="114"/>
        <v>18</v>
      </c>
      <c r="K352" s="292">
        <f>VLOOKUP(B352,[2]VIT!$B$3:$G$734,6,FALSE)</f>
        <v>6.71</v>
      </c>
      <c r="L352" s="92">
        <f t="shared" si="115"/>
        <v>12</v>
      </c>
      <c r="M352" s="82">
        <f t="shared" si="128"/>
        <v>15</v>
      </c>
      <c r="N352" s="258">
        <f>VLOOKUP(B352,[2]DVC!$B$3:$G$734,6,FALSE)</f>
        <v>65</v>
      </c>
      <c r="O352" s="297">
        <f>VLOOKUP(B352,'[2]Taille-Poids'!$B$3:$G$734,6,FALSE)</f>
        <v>65</v>
      </c>
      <c r="P352" s="93">
        <f t="shared" si="116"/>
        <v>1</v>
      </c>
      <c r="Q352" s="92">
        <f t="shared" si="117"/>
        <v>5.5</v>
      </c>
      <c r="R352" s="258">
        <f>VLOOKUP(B352,[2]DV!$B$3:$H$735,7,FALSE)</f>
        <v>46.4</v>
      </c>
      <c r="S352" s="92">
        <f t="shared" si="118"/>
        <v>4.5</v>
      </c>
      <c r="T352" s="82">
        <f t="shared" si="119"/>
        <v>10</v>
      </c>
      <c r="U352" s="259">
        <f>VLOOKUP(B352,[2]COORD!$B$3:$I$734,8,FALSE)</f>
        <v>24</v>
      </c>
      <c r="V352" s="92">
        <f t="shared" si="120"/>
        <v>5.75</v>
      </c>
      <c r="W352" s="292">
        <f>VLOOKUP(B352,[2]SOUP!$B$3:$F$734,5,FALSE)</f>
        <v>-8</v>
      </c>
      <c r="X352" s="92">
        <f t="shared" si="121"/>
        <v>1</v>
      </c>
      <c r="Y352" s="292">
        <f>VLOOKUP(B352,[2]EQU!$B$3:$F$734,5,FALSE)</f>
        <v>8</v>
      </c>
      <c r="Z352" s="92">
        <f t="shared" si="122"/>
        <v>1</v>
      </c>
      <c r="AA352" s="82">
        <f t="shared" si="129"/>
        <v>7.75</v>
      </c>
      <c r="AB352" s="260">
        <f>VLOOKUP(B352,[2]Natation!$A$2:$E$610,5,FALSE)</f>
        <v>54.75</v>
      </c>
      <c r="AC352" s="92">
        <f t="shared" si="123"/>
        <v>3</v>
      </c>
      <c r="AD352" s="83">
        <f t="shared" si="127"/>
        <v>3</v>
      </c>
      <c r="AE352" s="294">
        <f t="shared" si="110"/>
        <v>9.5500000000000007</v>
      </c>
      <c r="AF352" s="84">
        <v>9.5500000000000007</v>
      </c>
      <c r="AG352" s="87">
        <f t="shared" si="124"/>
        <v>472</v>
      </c>
      <c r="AH352" s="75">
        <f>IFERROR(VLOOKUP(B352,'Notes écrit'!$A$3:$C$734,3,FALSE),"ABI")</f>
        <v>10.222</v>
      </c>
      <c r="AI352" s="84">
        <v>10.222</v>
      </c>
      <c r="AJ352" s="88">
        <f t="shared" si="125"/>
        <v>123</v>
      </c>
      <c r="AK352" s="136">
        <f t="shared" si="126"/>
        <v>9.8859999999999992</v>
      </c>
    </row>
    <row r="353" spans="1:37" s="96" customFormat="1" ht="16.5" customHeight="1" thickBot="1" x14ac:dyDescent="0.3">
      <c r="A353" s="110" t="s">
        <v>53</v>
      </c>
      <c r="B353" s="267">
        <v>22106302</v>
      </c>
      <c r="C353" s="266" t="s">
        <v>1026</v>
      </c>
      <c r="D353" s="266" t="s">
        <v>125</v>
      </c>
      <c r="E353" s="292">
        <f>VLOOKUP(B353,[2]END!$B$3:$G$734,6,FALSE)</f>
        <v>11</v>
      </c>
      <c r="F353" s="91">
        <f t="shared" si="111"/>
        <v>15</v>
      </c>
      <c r="G353" s="92">
        <f t="shared" si="112"/>
        <v>11</v>
      </c>
      <c r="H353" s="82">
        <f t="shared" si="113"/>
        <v>11</v>
      </c>
      <c r="I353" s="292">
        <f>VLOOKUP(B353,[2]VIT!$B$3:$F$734,5,FALSE)</f>
        <v>3.43</v>
      </c>
      <c r="J353" s="92">
        <f t="shared" si="114"/>
        <v>18</v>
      </c>
      <c r="K353" s="292">
        <f>VLOOKUP(B353,[2]VIT!$B$3:$G$734,6,FALSE)</f>
        <v>7.37</v>
      </c>
      <c r="L353" s="92">
        <f t="shared" si="115"/>
        <v>13</v>
      </c>
      <c r="M353" s="82">
        <f t="shared" si="128"/>
        <v>15.5</v>
      </c>
      <c r="N353" s="258">
        <f>VLOOKUP(B353,[2]DVC!$B$3:$G$734,6,FALSE)</f>
        <v>37</v>
      </c>
      <c r="O353" s="297">
        <f>VLOOKUP(B353,'[2]Taille-Poids'!$B$3:$G$734,6,FALSE)</f>
        <v>50</v>
      </c>
      <c r="P353" s="93">
        <f t="shared" si="116"/>
        <v>0.74</v>
      </c>
      <c r="Q353" s="92">
        <f t="shared" si="117"/>
        <v>6.5</v>
      </c>
      <c r="R353" s="258">
        <f>VLOOKUP(B353,[2]DV!$B$3:$H$735,7,FALSE)</f>
        <v>38</v>
      </c>
      <c r="S353" s="92">
        <f t="shared" si="118"/>
        <v>7</v>
      </c>
      <c r="T353" s="82">
        <f t="shared" si="119"/>
        <v>13.5</v>
      </c>
      <c r="U353" s="259">
        <f>VLOOKUP(B353,[2]COORD!$B$3:$I$734,8,FALSE)</f>
        <v>24.87</v>
      </c>
      <c r="V353" s="92">
        <f t="shared" si="120"/>
        <v>6.5</v>
      </c>
      <c r="W353" s="292">
        <f>VLOOKUP(B353,[2]SOUP!$B$3:$F$734,5,FALSE)</f>
        <v>-21</v>
      </c>
      <c r="X353" s="92">
        <f t="shared" si="121"/>
        <v>0</v>
      </c>
      <c r="Y353" s="292">
        <f>VLOOKUP(B353,[2]EQU!$B$3:$F$734,5,FALSE)</f>
        <v>4</v>
      </c>
      <c r="Z353" s="92">
        <f t="shared" si="122"/>
        <v>3</v>
      </c>
      <c r="AA353" s="82">
        <f t="shared" si="129"/>
        <v>9.5</v>
      </c>
      <c r="AB353" s="260">
        <f>VLOOKUP(B353,[2]Natation!$A$2:$E$610,5,FALSE)</f>
        <v>55.92</v>
      </c>
      <c r="AC353" s="92">
        <f t="shared" si="123"/>
        <v>6</v>
      </c>
      <c r="AD353" s="83">
        <f t="shared" si="127"/>
        <v>6</v>
      </c>
      <c r="AE353" s="294">
        <f t="shared" si="110"/>
        <v>11.1</v>
      </c>
      <c r="AF353" s="84">
        <v>11.1</v>
      </c>
      <c r="AG353" s="87">
        <f t="shared" si="124"/>
        <v>309</v>
      </c>
      <c r="AH353" s="344">
        <f>IFERROR(VLOOKUP(B353,'Notes écrit'!$A$3:$C$734,3,FALSE),"ABI")</f>
        <v>3.556</v>
      </c>
      <c r="AI353" s="84">
        <v>3.556</v>
      </c>
      <c r="AJ353" s="88">
        <f t="shared" si="125"/>
        <v>609</v>
      </c>
      <c r="AK353" s="136">
        <f t="shared" si="126"/>
        <v>7.3279999999999994</v>
      </c>
    </row>
    <row r="354" spans="1:37" s="96" customFormat="1" ht="16.5" customHeight="1" thickBot="1" x14ac:dyDescent="0.3">
      <c r="A354" s="110" t="s">
        <v>216</v>
      </c>
      <c r="B354" s="267">
        <v>22106315</v>
      </c>
      <c r="C354" s="286" t="s">
        <v>917</v>
      </c>
      <c r="D354" s="286" t="s">
        <v>198</v>
      </c>
      <c r="E354" s="292">
        <f>VLOOKUP(B354,[2]END!$B$3:$G$734,6,FALSE)</f>
        <v>16</v>
      </c>
      <c r="F354" s="91">
        <f t="shared" si="111"/>
        <v>17.5</v>
      </c>
      <c r="G354" s="92">
        <f t="shared" si="112"/>
        <v>13</v>
      </c>
      <c r="H354" s="82">
        <f t="shared" si="113"/>
        <v>13</v>
      </c>
      <c r="I354" s="292">
        <f>VLOOKUP(B354,[2]VIT!$B$3:$F$734,5,FALSE)</f>
        <v>3.43</v>
      </c>
      <c r="J354" s="92">
        <f t="shared" si="114"/>
        <v>13</v>
      </c>
      <c r="K354" s="292">
        <f>VLOOKUP(B354,[2]VIT!$B$3:$G$734,6,FALSE)</f>
        <v>7.35</v>
      </c>
      <c r="L354" s="92">
        <f t="shared" si="115"/>
        <v>7</v>
      </c>
      <c r="M354" s="82">
        <f t="shared" si="128"/>
        <v>10</v>
      </c>
      <c r="N354" s="258">
        <f>VLOOKUP(B354,[2]DVC!$B$3:$G$734,6,FALSE)</f>
        <v>64</v>
      </c>
      <c r="O354" s="297">
        <f>VLOOKUP(B354,'[2]Taille-Poids'!$B$3:$G$734,6,FALSE)</f>
        <v>73</v>
      </c>
      <c r="P354" s="93">
        <f t="shared" si="116"/>
        <v>0.87671232876712324</v>
      </c>
      <c r="Q354" s="92">
        <f t="shared" si="117"/>
        <v>4.5</v>
      </c>
      <c r="R354" s="258">
        <f>VLOOKUP(B354,[2]DV!$B$3:$H$735,7,FALSE)</f>
        <v>36.1</v>
      </c>
      <c r="S354" s="92">
        <f t="shared" si="118"/>
        <v>2</v>
      </c>
      <c r="T354" s="82">
        <f t="shared" si="119"/>
        <v>6.5</v>
      </c>
      <c r="U354" s="259">
        <f>VLOOKUP(B354,[2]COORD!$B$3:$I$734,8,FALSE)</f>
        <v>32.299999999999997</v>
      </c>
      <c r="V354" s="92">
        <f t="shared" si="120"/>
        <v>1.75</v>
      </c>
      <c r="W354" s="292">
        <f>VLOOKUP(B354,[2]SOUP!$B$3:$F$734,5,FALSE)</f>
        <v>4</v>
      </c>
      <c r="X354" s="92">
        <f t="shared" si="121"/>
        <v>3.25</v>
      </c>
      <c r="Y354" s="292">
        <f>VLOOKUP(B354,[2]EQU!$B$3:$F$734,5,FALSE)</f>
        <v>7</v>
      </c>
      <c r="Z354" s="92">
        <f t="shared" si="122"/>
        <v>1.5</v>
      </c>
      <c r="AA354" s="82">
        <f t="shared" si="129"/>
        <v>6.5</v>
      </c>
      <c r="AB354" s="260">
        <f>VLOOKUP(B354,[2]Natation!$A$2:$E$610,5,FALSE)</f>
        <v>47.94</v>
      </c>
      <c r="AC354" s="92">
        <f t="shared" si="123"/>
        <v>6</v>
      </c>
      <c r="AD354" s="83">
        <f t="shared" si="127"/>
        <v>6</v>
      </c>
      <c r="AE354" s="294">
        <f t="shared" si="110"/>
        <v>8.4</v>
      </c>
      <c r="AF354" s="84">
        <v>8.4</v>
      </c>
      <c r="AG354" s="87">
        <f t="shared" si="124"/>
        <v>541</v>
      </c>
      <c r="AH354" s="75">
        <f>IFERROR(VLOOKUP(B354,'Notes écrit'!$A$3:$C$734,3,FALSE),"ABI")</f>
        <v>6.2220000000000004</v>
      </c>
      <c r="AI354" s="84">
        <v>6.2220000000000004</v>
      </c>
      <c r="AJ354" s="88">
        <f t="shared" si="125"/>
        <v>519</v>
      </c>
      <c r="AK354" s="136">
        <f t="shared" si="126"/>
        <v>7.3109999999999999</v>
      </c>
    </row>
    <row r="355" spans="1:37" s="96" customFormat="1" ht="16.5" customHeight="1" thickBot="1" x14ac:dyDescent="0.3">
      <c r="A355" s="110" t="s">
        <v>216</v>
      </c>
      <c r="B355" s="267">
        <v>22106331</v>
      </c>
      <c r="C355" s="286" t="s">
        <v>781</v>
      </c>
      <c r="D355" s="286" t="s">
        <v>782</v>
      </c>
      <c r="E355" s="292">
        <f>VLOOKUP(B355,[2]END!$B$3:$G$734,6,FALSE)</f>
        <v>19</v>
      </c>
      <c r="F355" s="91">
        <f t="shared" si="111"/>
        <v>19</v>
      </c>
      <c r="G355" s="92">
        <f t="shared" si="112"/>
        <v>16</v>
      </c>
      <c r="H355" s="82">
        <f t="shared" si="113"/>
        <v>16</v>
      </c>
      <c r="I355" s="292">
        <f>VLOOKUP(B355,[2]VIT!$B$3:$F$734,5,FALSE)</f>
        <v>3.17</v>
      </c>
      <c r="J355" s="92">
        <f t="shared" si="114"/>
        <v>17</v>
      </c>
      <c r="K355" s="292">
        <f>VLOOKUP(B355,[2]VIT!$B$3:$G$734,6,FALSE)</f>
        <v>6.75</v>
      </c>
      <c r="L355" s="92">
        <f t="shared" si="115"/>
        <v>12</v>
      </c>
      <c r="M355" s="82">
        <f t="shared" si="128"/>
        <v>14.5</v>
      </c>
      <c r="N355" s="258">
        <f>VLOOKUP(B355,[2]DVC!$B$3:$G$734,6,FALSE)</f>
        <v>52</v>
      </c>
      <c r="O355" s="297">
        <f>VLOOKUP(B355,'[2]Taille-Poids'!$B$3:$G$734,6,FALSE)</f>
        <v>66</v>
      </c>
      <c r="P355" s="93">
        <f t="shared" si="116"/>
        <v>0.78787878787878785</v>
      </c>
      <c r="Q355" s="92">
        <f t="shared" si="117"/>
        <v>4</v>
      </c>
      <c r="R355" s="258">
        <f>VLOOKUP(B355,[2]DV!$B$3:$H$735,7,FALSE)</f>
        <v>44.3</v>
      </c>
      <c r="S355" s="92">
        <f t="shared" si="118"/>
        <v>4</v>
      </c>
      <c r="T355" s="82">
        <f t="shared" si="119"/>
        <v>8</v>
      </c>
      <c r="U355" s="259">
        <f>VLOOKUP(B355,[2]COORD!$B$3:$I$734,8,FALSE)</f>
        <v>23.62</v>
      </c>
      <c r="V355" s="92">
        <f t="shared" si="120"/>
        <v>6</v>
      </c>
      <c r="W355" s="292">
        <f>VLOOKUP(B355,[2]SOUP!$B$3:$F$734,5,FALSE)</f>
        <v>-25</v>
      </c>
      <c r="X355" s="92">
        <f t="shared" si="121"/>
        <v>0</v>
      </c>
      <c r="Y355" s="292">
        <f>VLOOKUP(B355,[2]EQU!$B$3:$F$734,5,FALSE)</f>
        <v>9</v>
      </c>
      <c r="Z355" s="92">
        <f t="shared" si="122"/>
        <v>0.5</v>
      </c>
      <c r="AA355" s="82">
        <f t="shared" si="129"/>
        <v>6.5</v>
      </c>
      <c r="AB355" s="260">
        <f>VLOOKUP(B355,[2]Natation!$A$2:$E$610,5,FALSE)</f>
        <v>40.83</v>
      </c>
      <c r="AC355" s="92">
        <f t="shared" si="123"/>
        <v>10</v>
      </c>
      <c r="AD355" s="83">
        <f t="shared" si="127"/>
        <v>10</v>
      </c>
      <c r="AE355" s="294">
        <f t="shared" si="110"/>
        <v>11</v>
      </c>
      <c r="AF355" s="84">
        <v>11</v>
      </c>
      <c r="AG355" s="87">
        <f t="shared" si="124"/>
        <v>318</v>
      </c>
      <c r="AH355" s="75">
        <f>IFERROR(VLOOKUP(B355,'Notes écrit'!$A$3:$C$734,3,FALSE),"ABI")</f>
        <v>5.3330000000000002</v>
      </c>
      <c r="AI355" s="84">
        <v>5.3330000000000002</v>
      </c>
      <c r="AJ355" s="88">
        <f t="shared" si="125"/>
        <v>568</v>
      </c>
      <c r="AK355" s="136">
        <f t="shared" si="126"/>
        <v>8.1664999999999992</v>
      </c>
    </row>
    <row r="356" spans="1:37" s="96" customFormat="1" ht="16.5" customHeight="1" thickBot="1" x14ac:dyDescent="0.3">
      <c r="A356" s="110" t="s">
        <v>53</v>
      </c>
      <c r="B356" s="267">
        <v>22106346</v>
      </c>
      <c r="C356" s="266" t="s">
        <v>649</v>
      </c>
      <c r="D356" s="266" t="s">
        <v>448</v>
      </c>
      <c r="E356" s="292" t="str">
        <f>VLOOKUP(B356,[2]END!$B$3:$G$734,6,FALSE)</f>
        <v>ABI</v>
      </c>
      <c r="F356" s="91" t="str">
        <f t="shared" si="111"/>
        <v>ABI</v>
      </c>
      <c r="G356" s="92">
        <f t="shared" si="112"/>
        <v>0</v>
      </c>
      <c r="H356" s="82">
        <f t="shared" si="113"/>
        <v>0</v>
      </c>
      <c r="I356" s="292" t="str">
        <f>VLOOKUP(B356,[2]VIT!$B$3:$F$734,5,FALSE)</f>
        <v>ABI</v>
      </c>
      <c r="J356" s="92">
        <f t="shared" si="114"/>
        <v>0</v>
      </c>
      <c r="K356" s="292" t="str">
        <f>VLOOKUP(B356,[2]VIT!$B$3:$G$734,6,FALSE)</f>
        <v>ABI</v>
      </c>
      <c r="L356" s="92">
        <f t="shared" si="115"/>
        <v>0</v>
      </c>
      <c r="M356" s="82">
        <f t="shared" si="128"/>
        <v>0</v>
      </c>
      <c r="N356" s="258" t="str">
        <f>VLOOKUP(B356,[2]DVC!$B$3:$G$734,6,FALSE)</f>
        <v>ABI</v>
      </c>
      <c r="O356" s="297" t="str">
        <f>VLOOKUP(B356,'[2]Taille-Poids'!$B$3:$G$734,6,FALSE)</f>
        <v>ABI</v>
      </c>
      <c r="P356" s="93" t="str">
        <f t="shared" si="116"/>
        <v>POIDS</v>
      </c>
      <c r="Q356" s="92">
        <f t="shared" si="117"/>
        <v>0</v>
      </c>
      <c r="R356" s="258" t="str">
        <f>VLOOKUP(B356,[2]DV!$B$3:$H$735,7,FALSE)</f>
        <v>ABI</v>
      </c>
      <c r="S356" s="92">
        <f t="shared" si="118"/>
        <v>0</v>
      </c>
      <c r="T356" s="82">
        <f t="shared" si="119"/>
        <v>0</v>
      </c>
      <c r="U356" s="259" t="str">
        <f>VLOOKUP(B356,[2]COORD!$B$3:$I$734,8,FALSE)</f>
        <v>ABI</v>
      </c>
      <c r="V356" s="92">
        <f t="shared" si="120"/>
        <v>0</v>
      </c>
      <c r="W356" s="292" t="str">
        <f>VLOOKUP(B356,[2]SOUP!$B$3:$F$734,5,FALSE)</f>
        <v>ABI</v>
      </c>
      <c r="X356" s="92">
        <f t="shared" si="121"/>
        <v>0</v>
      </c>
      <c r="Y356" s="292" t="str">
        <f>VLOOKUP(B356,[2]EQU!$B$3:$F$734,5,FALSE)</f>
        <v>ABI</v>
      </c>
      <c r="Z356" s="92">
        <f t="shared" si="122"/>
        <v>0</v>
      </c>
      <c r="AA356" s="82">
        <f t="shared" si="129"/>
        <v>0</v>
      </c>
      <c r="AB356" s="260" t="str">
        <f>VLOOKUP(B356,[2]Natation!$A$2:$E$610,5,FALSE)</f>
        <v>ABI</v>
      </c>
      <c r="AC356" s="92">
        <f t="shared" si="123"/>
        <v>0</v>
      </c>
      <c r="AD356" s="83">
        <f t="shared" si="127"/>
        <v>0</v>
      </c>
      <c r="AE356" s="294">
        <f t="shared" ref="AE356:AE419" si="130">IF(AND(H356="DSP",M356="DSP",T356="DSP",AA356="DSP",AD356="DSP"),"DSP",IF(AND(H356="DSP",M356="DSP",T356="DSP",AA356="DSP"),AD356,IF(AND(H356="DSP",M356="DSP",T356="DSP",AD356="DSP"),AA356,IF(AND(H356="DSP",M356="DSP",AA356="DSP",AD356="DSP"),T356,IF(AND(H356="DSP",T356="DSP",AA356="DSP",AD356="DSP"),M356,IF(AND(M356="DSP",T356="DSP",AA356="DSP",AD356="DSP"),H356,IF(AND(T356="DSP",AA356="DSP",AD356="DSP"),(H356+M356)/2,IF(AND(M356="DSP",AA356="DSP",AD356="DSP"),(H356+T356)/2,IF(AND(H356="DSP",AA356="DSP",AD356="DSP"),(M356+T356)/2,IF(AND(M356="DSP",T356="DSP",AD356="DSP"),(H356+AA356)/2,IF(AND(H356="DSP",T356="DSP",AD356="DSP"),(M356+AA356)/2,IF(AND(H356="DSP",M356="DSP",AD356="DSP"),(T356+AA356)/2,IF(AND(M356="DSP",T356="DSP",AA356="DSP"),(H356+AD356)/2,IF(AND(H356="DSP",T356="DSP",AA356="DSP"),(M356+AD356)/2,IF(AND(H356="DSP",M356="DSP",AA356="DSP"),(T356+AD356)/2,IF(AND(H356="DSP",M356="DSP",T356="DSP"),(AA356+AD356)/2,IF(AND(H356="DSP",M356="DSP"),(T356+AA356+AD356)/3,IF(AND(H356="DSP",T356="DSP"),(M356+AA356+AD356)/3,IF(AND(M356="DSP",T356="DSP"),(H356+AA356+AD356)/3,IF(AND(H356="DSP",AA356="DSP"),(M356+T356+AD356)/3,IF(AND(M356="DSP",AA356="DSP"),(H356+T356+AD356)/3,IF(AND(T356="DSP",AA356="DSP"),(H356+M356+AD356)/3,IF(AND(H356="DSP",AD356="DSP"),(M356+T356+AA356)/3,IF(AND(M356="DSP",AD356="DSP"),(H356+T356+AA356)/3,IF(AND(T356="DSP",AD356="DSP"),(H356+M356+AA356)/3,IF(AND(AA356="DSP",AD356="DSP"),(H356+M356+T356)/3,IF(H356="DSP",(M356+T356+AA356+AD356)/4,IF(M356="DSP",(H356+T356+AA356+AD356)/4,IF(T356="DSP",(H356+M356+AA356+AD356)/4,IF(AA356="DSP",(H356+M356+T356+AD356)/4,IF(AD356="DSP",(H356+M356+T356+AA356)/4,SUM(H356+M356+T356+AA356+AD356)/5)))))))))))))))))))))))))))))))</f>
        <v>0</v>
      </c>
      <c r="AF356" s="84">
        <v>0</v>
      </c>
      <c r="AG356" s="87">
        <f t="shared" si="124"/>
        <v>621</v>
      </c>
      <c r="AH356" s="75" t="str">
        <f>IFERROR(VLOOKUP(B356,'Notes écrit'!$A$3:$C$734,3,FALSE),"ABI")</f>
        <v>ABI</v>
      </c>
      <c r="AI356" s="84" t="s">
        <v>157</v>
      </c>
      <c r="AJ356" s="88">
        <f t="shared" si="125"/>
        <v>599</v>
      </c>
      <c r="AK356" s="136" t="str">
        <f t="shared" si="126"/>
        <v>DEF</v>
      </c>
    </row>
    <row r="357" spans="1:37" s="96" customFormat="1" ht="16.5" customHeight="1" thickBot="1" x14ac:dyDescent="0.3">
      <c r="A357" s="110" t="s">
        <v>216</v>
      </c>
      <c r="B357" s="267">
        <v>22106440</v>
      </c>
      <c r="C357" s="266" t="s">
        <v>779</v>
      </c>
      <c r="D357" s="266" t="s">
        <v>780</v>
      </c>
      <c r="E357" s="292">
        <f>VLOOKUP(B357,[2]END!$B$3:$G$734,6,FALSE)</f>
        <v>23</v>
      </c>
      <c r="F357" s="91">
        <f t="shared" si="111"/>
        <v>21</v>
      </c>
      <c r="G357" s="92">
        <f t="shared" si="112"/>
        <v>20</v>
      </c>
      <c r="H357" s="82">
        <f t="shared" si="113"/>
        <v>20</v>
      </c>
      <c r="I357" s="292">
        <f>VLOOKUP(B357,[2]VIT!$B$3:$F$734,5,FALSE)</f>
        <v>3.05</v>
      </c>
      <c r="J357" s="92">
        <f t="shared" si="114"/>
        <v>19</v>
      </c>
      <c r="K357" s="292">
        <f>VLOOKUP(B357,[2]VIT!$B$3:$G$734,6,FALSE)</f>
        <v>6.38</v>
      </c>
      <c r="L357" s="92">
        <f t="shared" si="115"/>
        <v>14</v>
      </c>
      <c r="M357" s="82">
        <f t="shared" si="128"/>
        <v>16.5</v>
      </c>
      <c r="N357" s="258">
        <f>VLOOKUP(B357,[2]DVC!$B$3:$G$734,6,FALSE)</f>
        <v>74</v>
      </c>
      <c r="O357" s="297">
        <f>VLOOKUP(B357,'[2]Taille-Poids'!$B$3:$G$734,6,FALSE)</f>
        <v>70</v>
      </c>
      <c r="P357" s="93">
        <f t="shared" si="116"/>
        <v>1.0571428571428572</v>
      </c>
      <c r="Q357" s="92">
        <f t="shared" si="117"/>
        <v>5.5</v>
      </c>
      <c r="R357" s="258">
        <f>VLOOKUP(B357,[2]DV!$B$3:$H$735,7,FALSE)</f>
        <v>42.4</v>
      </c>
      <c r="S357" s="92">
        <f t="shared" si="118"/>
        <v>3.5</v>
      </c>
      <c r="T357" s="82">
        <f t="shared" si="119"/>
        <v>9</v>
      </c>
      <c r="U357" s="259">
        <f>VLOOKUP(B357,[2]COORD!$B$3:$I$734,8,FALSE)</f>
        <v>24.3</v>
      </c>
      <c r="V357" s="92">
        <f t="shared" si="120"/>
        <v>5.75</v>
      </c>
      <c r="W357" s="292">
        <f>VLOOKUP(B357,[2]SOUP!$B$3:$F$734,5,FALSE)</f>
        <v>-15</v>
      </c>
      <c r="X357" s="92">
        <f t="shared" si="121"/>
        <v>0.25</v>
      </c>
      <c r="Y357" s="292">
        <f>VLOOKUP(B357,[2]EQU!$B$3:$F$734,5,FALSE)</f>
        <v>5</v>
      </c>
      <c r="Z357" s="92">
        <f t="shared" si="122"/>
        <v>2.5</v>
      </c>
      <c r="AA357" s="82">
        <f t="shared" si="129"/>
        <v>8.5</v>
      </c>
      <c r="AB357" s="260">
        <f>VLOOKUP(B357,[2]Natation!$A$2:$E$610,5,FALSE)</f>
        <v>38.28</v>
      </c>
      <c r="AC357" s="92">
        <f t="shared" si="123"/>
        <v>11</v>
      </c>
      <c r="AD357" s="83">
        <f t="shared" si="127"/>
        <v>11</v>
      </c>
      <c r="AE357" s="294">
        <f t="shared" si="130"/>
        <v>13</v>
      </c>
      <c r="AF357" s="84">
        <v>13</v>
      </c>
      <c r="AG357" s="87">
        <f t="shared" si="124"/>
        <v>76</v>
      </c>
      <c r="AH357" s="344">
        <f>IFERROR(VLOOKUP(B357,'Notes écrit'!$A$3:$C$734,3,FALSE),"ABI")</f>
        <v>7.1109999999999998</v>
      </c>
      <c r="AI357" s="84">
        <v>7.1109999999999998</v>
      </c>
      <c r="AJ357" s="88">
        <f t="shared" si="125"/>
        <v>430</v>
      </c>
      <c r="AK357" s="136">
        <f t="shared" si="126"/>
        <v>10.0555</v>
      </c>
    </row>
    <row r="358" spans="1:37" s="96" customFormat="1" ht="16.5" customHeight="1" thickBot="1" x14ac:dyDescent="0.3">
      <c r="A358" s="110" t="s">
        <v>216</v>
      </c>
      <c r="B358" s="267">
        <v>22106493</v>
      </c>
      <c r="C358" s="266" t="s">
        <v>712</v>
      </c>
      <c r="D358" s="266" t="s">
        <v>97</v>
      </c>
      <c r="E358" s="292">
        <f>VLOOKUP(B358,[2]END!$B$3:$G$734,6,FALSE)</f>
        <v>20</v>
      </c>
      <c r="F358" s="91">
        <f t="shared" si="111"/>
        <v>19.5</v>
      </c>
      <c r="G358" s="92">
        <f t="shared" si="112"/>
        <v>17</v>
      </c>
      <c r="H358" s="82">
        <f t="shared" si="113"/>
        <v>17</v>
      </c>
      <c r="I358" s="292">
        <f>VLOOKUP(B358,[2]VIT!$B$3:$F$734,5,FALSE)</f>
        <v>3.02</v>
      </c>
      <c r="J358" s="92">
        <f t="shared" si="114"/>
        <v>20</v>
      </c>
      <c r="K358" s="292">
        <f>VLOOKUP(B358,[2]VIT!$B$3:$G$734,6,FALSE)</f>
        <v>6.43</v>
      </c>
      <c r="L358" s="92">
        <f t="shared" si="115"/>
        <v>14</v>
      </c>
      <c r="M358" s="82">
        <f t="shared" si="128"/>
        <v>17</v>
      </c>
      <c r="N358" s="258">
        <f>VLOOKUP(B358,[2]DVC!$B$3:$G$734,6,FALSE)</f>
        <v>66.5</v>
      </c>
      <c r="O358" s="297">
        <f>VLOOKUP(B358,'[2]Taille-Poids'!$B$3:$G$734,6,FALSE)</f>
        <v>60</v>
      </c>
      <c r="P358" s="93">
        <f t="shared" si="116"/>
        <v>1.1083333333333334</v>
      </c>
      <c r="Q358" s="92">
        <f t="shared" si="117"/>
        <v>6</v>
      </c>
      <c r="R358" s="258">
        <f>VLOOKUP(B358,[2]DV!$B$3:$H$735,7,FALSE)</f>
        <v>49</v>
      </c>
      <c r="S358" s="92">
        <f t="shared" si="118"/>
        <v>5.5</v>
      </c>
      <c r="T358" s="82">
        <f t="shared" si="119"/>
        <v>11.5</v>
      </c>
      <c r="U358" s="259">
        <f>VLOOKUP(B358,[2]COORD!$B$3:$I$734,8,FALSE)</f>
        <v>25.5</v>
      </c>
      <c r="V358" s="92">
        <f t="shared" si="120"/>
        <v>5</v>
      </c>
      <c r="W358" s="292">
        <f>VLOOKUP(B358,[2]SOUP!$B$3:$F$734,5,FALSE)</f>
        <v>-25</v>
      </c>
      <c r="X358" s="92">
        <f t="shared" si="121"/>
        <v>0</v>
      </c>
      <c r="Y358" s="292">
        <f>VLOOKUP(B358,[2]EQU!$B$3:$F$734,5,FALSE)</f>
        <v>5</v>
      </c>
      <c r="Z358" s="92">
        <f t="shared" si="122"/>
        <v>2.5</v>
      </c>
      <c r="AA358" s="82">
        <f t="shared" si="129"/>
        <v>7.5</v>
      </c>
      <c r="AB358" s="260">
        <f>VLOOKUP(B358,[2]Natation!$A$2:$E$610,5,FALSE)</f>
        <v>40.99</v>
      </c>
      <c r="AC358" s="92">
        <f t="shared" si="123"/>
        <v>10</v>
      </c>
      <c r="AD358" s="83">
        <f t="shared" si="127"/>
        <v>10</v>
      </c>
      <c r="AE358" s="294">
        <f t="shared" si="130"/>
        <v>12.6</v>
      </c>
      <c r="AF358" s="84">
        <v>12.6</v>
      </c>
      <c r="AG358" s="87">
        <f t="shared" si="124"/>
        <v>118</v>
      </c>
      <c r="AH358" s="75">
        <f>IFERROR(VLOOKUP(B358,'Notes écrit'!$A$3:$C$734,3,FALSE),"ABI")</f>
        <v>8.8889999999999993</v>
      </c>
      <c r="AI358" s="84">
        <v>8.8889999999999993</v>
      </c>
      <c r="AJ358" s="88">
        <f t="shared" si="125"/>
        <v>231</v>
      </c>
      <c r="AK358" s="136">
        <f t="shared" si="126"/>
        <v>10.744499999999999</v>
      </c>
    </row>
    <row r="359" spans="1:37" s="96" customFormat="1" ht="16.5" customHeight="1" thickBot="1" x14ac:dyDescent="0.3">
      <c r="A359" s="110" t="s">
        <v>216</v>
      </c>
      <c r="B359" s="267">
        <v>22106502</v>
      </c>
      <c r="C359" s="286" t="s">
        <v>235</v>
      </c>
      <c r="D359" s="286" t="s">
        <v>98</v>
      </c>
      <c r="E359" s="292" t="str">
        <f>VLOOKUP(B359,[2]END!$B$3:$G$734,6,FALSE)</f>
        <v>ABI</v>
      </c>
      <c r="F359" s="91" t="str">
        <f t="shared" si="111"/>
        <v>ABI</v>
      </c>
      <c r="G359" s="92">
        <f t="shared" si="112"/>
        <v>0</v>
      </c>
      <c r="H359" s="82">
        <f t="shared" si="113"/>
        <v>0</v>
      </c>
      <c r="I359" s="292" t="str">
        <f>VLOOKUP(B359,[2]VIT!$B$3:$F$734,5,FALSE)</f>
        <v>ABI</v>
      </c>
      <c r="J359" s="92">
        <f t="shared" si="114"/>
        <v>0</v>
      </c>
      <c r="K359" s="292" t="str">
        <f>VLOOKUP(B359,[2]VIT!$B$3:$G$734,6,FALSE)</f>
        <v>ABI</v>
      </c>
      <c r="L359" s="92">
        <f t="shared" si="115"/>
        <v>0</v>
      </c>
      <c r="M359" s="82">
        <f t="shared" si="128"/>
        <v>0</v>
      </c>
      <c r="N359" s="258" t="str">
        <f>VLOOKUP(B359,[2]DVC!$B$3:$G$734,6,FALSE)</f>
        <v>ABI</v>
      </c>
      <c r="O359" s="297" t="str">
        <f>VLOOKUP(B359,'[2]Taille-Poids'!$B$3:$G$734,6,FALSE)</f>
        <v>ABI</v>
      </c>
      <c r="P359" s="93" t="str">
        <f t="shared" si="116"/>
        <v>POIDS</v>
      </c>
      <c r="Q359" s="92">
        <f t="shared" si="117"/>
        <v>0</v>
      </c>
      <c r="R359" s="258" t="str">
        <f>VLOOKUP(B359,[2]DV!$B$3:$H$735,7,FALSE)</f>
        <v>ABI</v>
      </c>
      <c r="S359" s="92">
        <f t="shared" si="118"/>
        <v>0</v>
      </c>
      <c r="T359" s="82">
        <f t="shared" si="119"/>
        <v>0</v>
      </c>
      <c r="U359" s="259" t="str">
        <f>VLOOKUP(B359,[2]COORD!$B$3:$I$734,8,FALSE)</f>
        <v>ABI</v>
      </c>
      <c r="V359" s="92">
        <f t="shared" si="120"/>
        <v>0</v>
      </c>
      <c r="W359" s="292" t="str">
        <f>VLOOKUP(B359,[2]SOUP!$B$3:$F$734,5,FALSE)</f>
        <v>ABI</v>
      </c>
      <c r="X359" s="92">
        <f t="shared" si="121"/>
        <v>0</v>
      </c>
      <c r="Y359" s="292" t="str">
        <f>VLOOKUP(B359,[2]EQU!$B$3:$F$734,5,FALSE)</f>
        <v>ABI</v>
      </c>
      <c r="Z359" s="92">
        <f t="shared" si="122"/>
        <v>0</v>
      </c>
      <c r="AA359" s="82">
        <f t="shared" si="129"/>
        <v>0</v>
      </c>
      <c r="AB359" s="260" t="str">
        <f>VLOOKUP(B359,[2]Natation!$A$2:$E$610,5,FALSE)</f>
        <v>ABI</v>
      </c>
      <c r="AC359" s="92">
        <f t="shared" si="123"/>
        <v>0</v>
      </c>
      <c r="AD359" s="83">
        <f t="shared" si="127"/>
        <v>0</v>
      </c>
      <c r="AE359" s="294">
        <f t="shared" si="130"/>
        <v>0</v>
      </c>
      <c r="AF359" s="84">
        <v>0</v>
      </c>
      <c r="AG359" s="87">
        <f t="shared" si="124"/>
        <v>621</v>
      </c>
      <c r="AH359" s="75" t="str">
        <f>IFERROR(VLOOKUP(B359,'Notes écrit'!$A$3:$C$734,3,FALSE),"ABI")</f>
        <v>ABI</v>
      </c>
      <c r="AI359" s="84" t="s">
        <v>157</v>
      </c>
      <c r="AJ359" s="88">
        <f t="shared" si="125"/>
        <v>599</v>
      </c>
      <c r="AK359" s="136" t="str">
        <f t="shared" si="126"/>
        <v>DEF</v>
      </c>
    </row>
    <row r="360" spans="1:37" s="96" customFormat="1" ht="16.5" customHeight="1" thickBot="1" x14ac:dyDescent="0.3">
      <c r="A360" s="110" t="s">
        <v>216</v>
      </c>
      <c r="B360" s="267">
        <v>22106506</v>
      </c>
      <c r="C360" s="266" t="s">
        <v>891</v>
      </c>
      <c r="D360" s="266" t="s">
        <v>892</v>
      </c>
      <c r="E360" s="292">
        <f>VLOOKUP(B360,[2]END!$B$3:$G$734,6,FALSE)</f>
        <v>18</v>
      </c>
      <c r="F360" s="91">
        <f t="shared" si="111"/>
        <v>18.5</v>
      </c>
      <c r="G360" s="92">
        <f t="shared" si="112"/>
        <v>15</v>
      </c>
      <c r="H360" s="82">
        <f t="shared" si="113"/>
        <v>15</v>
      </c>
      <c r="I360" s="292">
        <f>VLOOKUP(B360,[2]VIT!$B$3:$F$734,5,FALSE)</f>
        <v>3.16</v>
      </c>
      <c r="J360" s="92">
        <f t="shared" si="114"/>
        <v>18</v>
      </c>
      <c r="K360" s="292">
        <f>VLOOKUP(B360,[2]VIT!$B$3:$G$734,6,FALSE)</f>
        <v>6.71</v>
      </c>
      <c r="L360" s="92">
        <f t="shared" si="115"/>
        <v>12</v>
      </c>
      <c r="M360" s="82">
        <f t="shared" si="128"/>
        <v>15</v>
      </c>
      <c r="N360" s="258">
        <f>VLOOKUP(B360,[2]DVC!$B$3:$G$734,6,FALSE)</f>
        <v>57.5</v>
      </c>
      <c r="O360" s="297">
        <f>VLOOKUP(B360,'[2]Taille-Poids'!$B$3:$G$734,6,FALSE)</f>
        <v>60</v>
      </c>
      <c r="P360" s="93">
        <f t="shared" si="116"/>
        <v>0.95833333333333337</v>
      </c>
      <c r="Q360" s="92">
        <f t="shared" si="117"/>
        <v>5</v>
      </c>
      <c r="R360" s="258">
        <f>VLOOKUP(B360,[2]DV!$B$3:$H$735,7,FALSE)</f>
        <v>47.7</v>
      </c>
      <c r="S360" s="92">
        <f t="shared" si="118"/>
        <v>5</v>
      </c>
      <c r="T360" s="82">
        <f t="shared" si="119"/>
        <v>10</v>
      </c>
      <c r="U360" s="259">
        <f>VLOOKUP(B360,[2]COORD!$B$3:$I$734,8,FALSE)</f>
        <v>23</v>
      </c>
      <c r="V360" s="92">
        <f t="shared" si="120"/>
        <v>6.25</v>
      </c>
      <c r="W360" s="292">
        <f>VLOOKUP(B360,[2]SOUP!$B$3:$F$734,5,FALSE)</f>
        <v>-3</v>
      </c>
      <c r="X360" s="92">
        <f t="shared" si="121"/>
        <v>1.75</v>
      </c>
      <c r="Y360" s="292">
        <f>VLOOKUP(B360,[2]EQU!$B$3:$F$734,5,FALSE)</f>
        <v>9</v>
      </c>
      <c r="Z360" s="92">
        <f t="shared" si="122"/>
        <v>0.5</v>
      </c>
      <c r="AA360" s="82">
        <f t="shared" si="129"/>
        <v>8.5</v>
      </c>
      <c r="AB360" s="260">
        <f>VLOOKUP(B360,[2]Natation!$A$2:$E$610,5,FALSE)</f>
        <v>39.39</v>
      </c>
      <c r="AC360" s="92">
        <f t="shared" si="123"/>
        <v>11</v>
      </c>
      <c r="AD360" s="83">
        <f t="shared" si="127"/>
        <v>11</v>
      </c>
      <c r="AE360" s="294">
        <f t="shared" si="130"/>
        <v>11.9</v>
      </c>
      <c r="AF360" s="84">
        <v>11.9</v>
      </c>
      <c r="AG360" s="87">
        <f t="shared" si="124"/>
        <v>206</v>
      </c>
      <c r="AH360" s="75">
        <f>IFERROR(VLOOKUP(B360,'Notes écrit'!$A$3:$C$734,3,FALSE),"ABI")</f>
        <v>14.222</v>
      </c>
      <c r="AI360" s="84">
        <v>14.222</v>
      </c>
      <c r="AJ360" s="88">
        <f t="shared" si="125"/>
        <v>4</v>
      </c>
      <c r="AK360" s="136">
        <f t="shared" si="126"/>
        <v>13.061</v>
      </c>
    </row>
    <row r="361" spans="1:37" s="96" customFormat="1" ht="16.5" customHeight="1" thickBot="1" x14ac:dyDescent="0.3">
      <c r="A361" s="110" t="s">
        <v>216</v>
      </c>
      <c r="B361" s="267">
        <v>22106534</v>
      </c>
      <c r="C361" s="266" t="s">
        <v>517</v>
      </c>
      <c r="D361" s="266" t="s">
        <v>195</v>
      </c>
      <c r="E361" s="292">
        <f>VLOOKUP(B361,[2]END!$B$3:$G$734,6,FALSE)</f>
        <v>17</v>
      </c>
      <c r="F361" s="91">
        <f t="shared" si="111"/>
        <v>18</v>
      </c>
      <c r="G361" s="92">
        <f t="shared" si="112"/>
        <v>14</v>
      </c>
      <c r="H361" s="82">
        <f t="shared" si="113"/>
        <v>14</v>
      </c>
      <c r="I361" s="292">
        <f>VLOOKUP(B361,[2]VIT!$B$3:$F$734,5,FALSE)</f>
        <v>3.11</v>
      </c>
      <c r="J361" s="92">
        <f t="shared" si="114"/>
        <v>18</v>
      </c>
      <c r="K361" s="292">
        <f>VLOOKUP(B361,[2]VIT!$B$3:$G$734,6,FALSE)</f>
        <v>6.55</v>
      </c>
      <c r="L361" s="92">
        <f t="shared" si="115"/>
        <v>13</v>
      </c>
      <c r="M361" s="82">
        <f t="shared" si="128"/>
        <v>15.5</v>
      </c>
      <c r="N361" s="258">
        <f>VLOOKUP(B361,[2]DVC!$B$3:$G$734,6,FALSE)</f>
        <v>56</v>
      </c>
      <c r="O361" s="297">
        <f>VLOOKUP(B361,'[2]Taille-Poids'!$B$3:$G$734,6,FALSE)</f>
        <v>64</v>
      </c>
      <c r="P361" s="93">
        <f t="shared" si="116"/>
        <v>0.875</v>
      </c>
      <c r="Q361" s="92">
        <f t="shared" si="117"/>
        <v>4.5</v>
      </c>
      <c r="R361" s="258">
        <f>VLOOKUP(B361,[2]DV!$B$3:$H$735,7,FALSE)</f>
        <v>54</v>
      </c>
      <c r="S361" s="92">
        <f t="shared" si="118"/>
        <v>6.5</v>
      </c>
      <c r="T361" s="82">
        <f t="shared" si="119"/>
        <v>11</v>
      </c>
      <c r="U361" s="259">
        <f>VLOOKUP(B361,[2]COORD!$B$3:$I$734,8,FALSE)</f>
        <v>24</v>
      </c>
      <c r="V361" s="92">
        <f t="shared" si="120"/>
        <v>5.75</v>
      </c>
      <c r="W361" s="292">
        <f>VLOOKUP(B361,[2]SOUP!$B$3:$F$734,5,FALSE)</f>
        <v>0</v>
      </c>
      <c r="X361" s="92">
        <f t="shared" si="121"/>
        <v>2.5</v>
      </c>
      <c r="Y361" s="292">
        <f>VLOOKUP(B361,[2]EQU!$B$3:$F$734,5,FALSE)</f>
        <v>6</v>
      </c>
      <c r="Z361" s="92">
        <f t="shared" si="122"/>
        <v>2</v>
      </c>
      <c r="AA361" s="82">
        <f t="shared" si="129"/>
        <v>10.25</v>
      </c>
      <c r="AB361" s="260">
        <f>VLOOKUP(B361,[2]Natation!$A$2:$E$610,5,FALSE)</f>
        <v>37.409999999999997</v>
      </c>
      <c r="AC361" s="92">
        <f t="shared" si="123"/>
        <v>12</v>
      </c>
      <c r="AD361" s="83">
        <f t="shared" si="127"/>
        <v>12</v>
      </c>
      <c r="AE361" s="294">
        <f t="shared" si="130"/>
        <v>12.55</v>
      </c>
      <c r="AF361" s="84">
        <v>12.55</v>
      </c>
      <c r="AG361" s="87">
        <f t="shared" si="124"/>
        <v>124</v>
      </c>
      <c r="AH361" s="75">
        <f>IFERROR(VLOOKUP(B361,'Notes écrit'!$A$3:$C$734,3,FALSE),"ABI")</f>
        <v>6.6669999999999998</v>
      </c>
      <c r="AI361" s="84">
        <v>6.6669999999999998</v>
      </c>
      <c r="AJ361" s="88">
        <f t="shared" si="125"/>
        <v>483</v>
      </c>
      <c r="AK361" s="136">
        <f t="shared" si="126"/>
        <v>9.6084999999999994</v>
      </c>
    </row>
    <row r="362" spans="1:37" s="96" customFormat="1" ht="16.5" customHeight="1" thickBot="1" x14ac:dyDescent="0.3">
      <c r="A362" s="110" t="s">
        <v>216</v>
      </c>
      <c r="B362" s="267">
        <v>22106538</v>
      </c>
      <c r="C362" s="266" t="s">
        <v>523</v>
      </c>
      <c r="D362" s="266" t="s">
        <v>524</v>
      </c>
      <c r="E362" s="292">
        <f>VLOOKUP(B362,[2]END!$B$3:$G$734,6,FALSE)</f>
        <v>14</v>
      </c>
      <c r="F362" s="91">
        <f t="shared" si="111"/>
        <v>16.5</v>
      </c>
      <c r="G362" s="92">
        <f t="shared" si="112"/>
        <v>11</v>
      </c>
      <c r="H362" s="82">
        <f t="shared" si="113"/>
        <v>11</v>
      </c>
      <c r="I362" s="292">
        <f>VLOOKUP(B362,[2]VIT!$B$3:$F$734,5,FALSE)</f>
        <v>3.17</v>
      </c>
      <c r="J362" s="92">
        <f t="shared" si="114"/>
        <v>17</v>
      </c>
      <c r="K362" s="292">
        <f>VLOOKUP(B362,[2]VIT!$B$3:$G$734,6,FALSE)</f>
        <v>6.8</v>
      </c>
      <c r="L362" s="92">
        <f t="shared" si="115"/>
        <v>11</v>
      </c>
      <c r="M362" s="82">
        <f t="shared" si="128"/>
        <v>14</v>
      </c>
      <c r="N362" s="258">
        <f>VLOOKUP(B362,[2]DVC!$B$3:$G$734,6,FALSE)</f>
        <v>45</v>
      </c>
      <c r="O362" s="297">
        <f>VLOOKUP(B362,'[2]Taille-Poids'!$B$3:$G$734,6,FALSE)</f>
        <v>54</v>
      </c>
      <c r="P362" s="93">
        <f t="shared" si="116"/>
        <v>0.83333333333333337</v>
      </c>
      <c r="Q362" s="92">
        <f t="shared" si="117"/>
        <v>4.5</v>
      </c>
      <c r="R362" s="258">
        <f>VLOOKUP(B362,[2]DV!$B$3:$H$735,7,FALSE)</f>
        <v>44.4</v>
      </c>
      <c r="S362" s="92">
        <f t="shared" si="118"/>
        <v>4</v>
      </c>
      <c r="T362" s="82">
        <f t="shared" si="119"/>
        <v>8.5</v>
      </c>
      <c r="U362" s="259">
        <f>VLOOKUP(B362,[2]COORD!$B$3:$I$734,8,FALSE)</f>
        <v>24.5</v>
      </c>
      <c r="V362" s="92">
        <f t="shared" si="120"/>
        <v>5.5</v>
      </c>
      <c r="W362" s="292">
        <f>VLOOKUP(B362,[2]SOUP!$B$3:$F$734,5,FALSE)</f>
        <v>2</v>
      </c>
      <c r="X362" s="92">
        <f t="shared" si="121"/>
        <v>3</v>
      </c>
      <c r="Y362" s="292">
        <f>VLOOKUP(B362,[2]EQU!$B$3:$F$734,5,FALSE)</f>
        <v>1</v>
      </c>
      <c r="Z362" s="92">
        <f t="shared" si="122"/>
        <v>4.5</v>
      </c>
      <c r="AA362" s="82">
        <f t="shared" si="129"/>
        <v>13</v>
      </c>
      <c r="AB362" s="260">
        <f>VLOOKUP(B362,[2]Natation!$A$2:$E$610,5,FALSE)</f>
        <v>37.299999999999997</v>
      </c>
      <c r="AC362" s="92">
        <f t="shared" si="123"/>
        <v>12</v>
      </c>
      <c r="AD362" s="83">
        <f t="shared" si="127"/>
        <v>12</v>
      </c>
      <c r="AE362" s="294">
        <f t="shared" si="130"/>
        <v>11.7</v>
      </c>
      <c r="AF362" s="84">
        <v>11.7</v>
      </c>
      <c r="AG362" s="87">
        <f t="shared" si="124"/>
        <v>233</v>
      </c>
      <c r="AH362" s="75">
        <f>IFERROR(VLOOKUP(B362,'Notes écrit'!$A$3:$C$734,3,FALSE),"ABI")</f>
        <v>9.3330000000000002</v>
      </c>
      <c r="AI362" s="84">
        <v>9.3330000000000002</v>
      </c>
      <c r="AJ362" s="88">
        <f t="shared" si="125"/>
        <v>194</v>
      </c>
      <c r="AK362" s="136">
        <f t="shared" si="126"/>
        <v>10.516500000000001</v>
      </c>
    </row>
    <row r="363" spans="1:37" s="96" customFormat="1" ht="16.5" customHeight="1" thickBot="1" x14ac:dyDescent="0.3">
      <c r="A363" s="110" t="s">
        <v>53</v>
      </c>
      <c r="B363" s="267">
        <v>22106540</v>
      </c>
      <c r="C363" s="266" t="s">
        <v>1182</v>
      </c>
      <c r="D363" s="266" t="s">
        <v>1137</v>
      </c>
      <c r="E363" s="292">
        <f>VLOOKUP(B363,[2]END!$B$3:$G$734,6,FALSE)</f>
        <v>13</v>
      </c>
      <c r="F363" s="91">
        <f t="shared" si="111"/>
        <v>16</v>
      </c>
      <c r="G363" s="92">
        <f t="shared" si="112"/>
        <v>13</v>
      </c>
      <c r="H363" s="82">
        <f t="shared" si="113"/>
        <v>13</v>
      </c>
      <c r="I363" s="292">
        <f>VLOOKUP(B363,[2]VIT!$B$3:$F$734,5,FALSE)</f>
        <v>3.69</v>
      </c>
      <c r="J363" s="92">
        <f t="shared" si="114"/>
        <v>13</v>
      </c>
      <c r="K363" s="292">
        <f>VLOOKUP(B363,[2]VIT!$B$3:$G$734,6,FALSE)</f>
        <v>8.27</v>
      </c>
      <c r="L363" s="92">
        <f t="shared" si="115"/>
        <v>7</v>
      </c>
      <c r="M363" s="82">
        <f t="shared" si="128"/>
        <v>10</v>
      </c>
      <c r="N363" s="258">
        <f>VLOOKUP(B363,[2]DVC!$B$3:$G$734,6,FALSE)</f>
        <v>23.5</v>
      </c>
      <c r="O363" s="297">
        <f>VLOOKUP(B363,'[2]Taille-Poids'!$B$3:$G$734,6,FALSE)</f>
        <v>50</v>
      </c>
      <c r="P363" s="93">
        <f t="shared" si="116"/>
        <v>0.47</v>
      </c>
      <c r="Q363" s="92">
        <f t="shared" si="117"/>
        <v>4.5</v>
      </c>
      <c r="R363" s="258">
        <f>VLOOKUP(B363,[2]DV!$B$3:$H$735,7,FALSE)</f>
        <v>32.799999999999997</v>
      </c>
      <c r="S363" s="92">
        <f t="shared" si="118"/>
        <v>5.5</v>
      </c>
      <c r="T363" s="82">
        <f t="shared" si="119"/>
        <v>10</v>
      </c>
      <c r="U363" s="259">
        <f>VLOOKUP(B363,[2]COORD!$B$3:$I$734,8,FALSE)</f>
        <v>26.9</v>
      </c>
      <c r="V363" s="92">
        <f t="shared" si="120"/>
        <v>5.5</v>
      </c>
      <c r="W363" s="292">
        <f>VLOOKUP(B363,[2]SOUP!$B$3:$F$734,5,FALSE)</f>
        <v>3</v>
      </c>
      <c r="X363" s="92">
        <f t="shared" si="121"/>
        <v>3.25</v>
      </c>
      <c r="Y363" s="292">
        <f>VLOOKUP(B363,[2]EQU!$B$3:$F$734,5,FALSE)</f>
        <v>5</v>
      </c>
      <c r="Z363" s="92">
        <f t="shared" si="122"/>
        <v>2.5</v>
      </c>
      <c r="AA363" s="82">
        <f t="shared" si="129"/>
        <v>11.25</v>
      </c>
      <c r="AB363" s="260">
        <f>VLOOKUP(B363,[2]Natation!$A$2:$E$610,5,FALSE)</f>
        <v>61.91</v>
      </c>
      <c r="AC363" s="92">
        <f t="shared" si="123"/>
        <v>4</v>
      </c>
      <c r="AD363" s="83">
        <f t="shared" si="127"/>
        <v>4</v>
      </c>
      <c r="AE363" s="294">
        <f t="shared" si="130"/>
        <v>9.65</v>
      </c>
      <c r="AF363" s="84">
        <v>9.65</v>
      </c>
      <c r="AG363" s="87">
        <f t="shared" si="124"/>
        <v>459</v>
      </c>
      <c r="AH363" s="75">
        <f>IFERROR(VLOOKUP(B363,'Notes écrit'!$A$3:$C$734,3,FALSE),"ABI")</f>
        <v>8</v>
      </c>
      <c r="AI363" s="84">
        <v>8</v>
      </c>
      <c r="AJ363" s="88">
        <f t="shared" si="125"/>
        <v>331</v>
      </c>
      <c r="AK363" s="136">
        <f t="shared" si="126"/>
        <v>8.8249999999999993</v>
      </c>
    </row>
    <row r="364" spans="1:37" s="96" customFormat="1" ht="16.5" customHeight="1" thickBot="1" x14ac:dyDescent="0.3">
      <c r="A364" s="110" t="s">
        <v>216</v>
      </c>
      <c r="B364" s="267">
        <v>22106573</v>
      </c>
      <c r="C364" s="266" t="s">
        <v>654</v>
      </c>
      <c r="D364" s="266" t="s">
        <v>284</v>
      </c>
      <c r="E364" s="292">
        <f>VLOOKUP(B364,[2]END!$B$3:$G$734,6,FALSE)</f>
        <v>20</v>
      </c>
      <c r="F364" s="91">
        <f t="shared" si="111"/>
        <v>19.5</v>
      </c>
      <c r="G364" s="92">
        <f t="shared" si="112"/>
        <v>17</v>
      </c>
      <c r="H364" s="82">
        <f t="shared" si="113"/>
        <v>17</v>
      </c>
      <c r="I364" s="292">
        <f>VLOOKUP(B364,[2]VIT!$B$3:$F$734,5,FALSE)</f>
        <v>3.18</v>
      </c>
      <c r="J364" s="92">
        <f t="shared" si="114"/>
        <v>17</v>
      </c>
      <c r="K364" s="292">
        <f>VLOOKUP(B364,[2]VIT!$B$3:$G$734,6,FALSE)</f>
        <v>7.02</v>
      </c>
      <c r="L364" s="92">
        <f t="shared" si="115"/>
        <v>10</v>
      </c>
      <c r="M364" s="82">
        <f t="shared" si="128"/>
        <v>13.5</v>
      </c>
      <c r="N364" s="258">
        <f>VLOOKUP(B364,[2]DVC!$B$3:$G$734,6,FALSE)</f>
        <v>67</v>
      </c>
      <c r="O364" s="297">
        <f>VLOOKUP(B364,'[2]Taille-Poids'!$B$3:$G$734,6,FALSE)</f>
        <v>81</v>
      </c>
      <c r="P364" s="93">
        <f t="shared" si="116"/>
        <v>0.8271604938271605</v>
      </c>
      <c r="Q364" s="92">
        <f t="shared" si="117"/>
        <v>4.5</v>
      </c>
      <c r="R364" s="258">
        <f>VLOOKUP(B364,[2]DV!$B$3:$H$735,7,FALSE)</f>
        <v>42.7</v>
      </c>
      <c r="S364" s="92">
        <f t="shared" si="118"/>
        <v>3.5</v>
      </c>
      <c r="T364" s="82">
        <f t="shared" si="119"/>
        <v>8</v>
      </c>
      <c r="U364" s="259">
        <f>VLOOKUP(B364,[2]COORD!$B$3:$I$734,8,FALSE)</f>
        <v>24.25</v>
      </c>
      <c r="V364" s="92">
        <f t="shared" si="120"/>
        <v>5.75</v>
      </c>
      <c r="W364" s="292">
        <f>VLOOKUP(B364,[2]SOUP!$B$3:$F$734,5,FALSE)</f>
        <v>-4</v>
      </c>
      <c r="X364" s="92">
        <f t="shared" si="121"/>
        <v>1.5</v>
      </c>
      <c r="Y364" s="292">
        <f>VLOOKUP(B364,[2]EQU!$B$3:$F$734,5,FALSE)</f>
        <v>7</v>
      </c>
      <c r="Z364" s="92">
        <f t="shared" si="122"/>
        <v>1.5</v>
      </c>
      <c r="AA364" s="82">
        <f t="shared" si="129"/>
        <v>8.75</v>
      </c>
      <c r="AB364" s="260">
        <f>VLOOKUP(B364,[2]Natation!$A$2:$E$610,5,FALSE)</f>
        <v>35.03</v>
      </c>
      <c r="AC364" s="92">
        <f t="shared" si="123"/>
        <v>13</v>
      </c>
      <c r="AD364" s="83">
        <f t="shared" si="127"/>
        <v>13</v>
      </c>
      <c r="AE364" s="294">
        <f t="shared" si="130"/>
        <v>12.05</v>
      </c>
      <c r="AF364" s="84">
        <v>12.05</v>
      </c>
      <c r="AG364" s="87">
        <f t="shared" si="124"/>
        <v>186</v>
      </c>
      <c r="AH364" s="75">
        <f>IFERROR(VLOOKUP(B364,'Notes écrit'!$A$3:$C$734,3,FALSE),"ABI")</f>
        <v>14.222</v>
      </c>
      <c r="AI364" s="84">
        <v>14.222</v>
      </c>
      <c r="AJ364" s="88">
        <f t="shared" si="125"/>
        <v>4</v>
      </c>
      <c r="AK364" s="136">
        <f t="shared" si="126"/>
        <v>13.135999999999999</v>
      </c>
    </row>
    <row r="365" spans="1:37" s="96" customFormat="1" ht="16.5" customHeight="1" thickBot="1" x14ac:dyDescent="0.3">
      <c r="A365" s="110" t="s">
        <v>53</v>
      </c>
      <c r="B365" s="267">
        <v>22106630</v>
      </c>
      <c r="C365" s="266" t="s">
        <v>796</v>
      </c>
      <c r="D365" s="266" t="s">
        <v>797</v>
      </c>
      <c r="E365" s="292">
        <f>VLOOKUP(B365,[2]END!$B$3:$G$734,6,FALSE)</f>
        <v>9</v>
      </c>
      <c r="F365" s="91">
        <f t="shared" si="111"/>
        <v>14</v>
      </c>
      <c r="G365" s="92">
        <f t="shared" si="112"/>
        <v>9</v>
      </c>
      <c r="H365" s="82">
        <f t="shared" si="113"/>
        <v>9</v>
      </c>
      <c r="I365" s="292">
        <f>VLOOKUP(B365,[2]VIT!$B$3:$F$734,5,FALSE)</f>
        <v>3.61</v>
      </c>
      <c r="J365" s="92">
        <f t="shared" si="114"/>
        <v>15</v>
      </c>
      <c r="K365" s="292">
        <f>VLOOKUP(B365,[2]VIT!$B$3:$G$734,6,FALSE)</f>
        <v>7.94</v>
      </c>
      <c r="L365" s="92">
        <f t="shared" si="115"/>
        <v>9</v>
      </c>
      <c r="M365" s="82">
        <f t="shared" si="128"/>
        <v>12</v>
      </c>
      <c r="N365" s="258">
        <f>VLOOKUP(B365,[2]DVC!$B$3:$G$734,6,FALSE)</f>
        <v>43</v>
      </c>
      <c r="O365" s="297">
        <f>VLOOKUP(B365,'[2]Taille-Poids'!$B$3:$G$734,6,FALSE)</f>
        <v>67</v>
      </c>
      <c r="P365" s="93">
        <f t="shared" si="116"/>
        <v>0.64179104477611937</v>
      </c>
      <c r="Q365" s="92">
        <f t="shared" si="117"/>
        <v>6</v>
      </c>
      <c r="R365" s="258">
        <f>VLOOKUP(B365,[2]DV!$B$3:$H$735,7,FALSE)</f>
        <v>34.799999999999997</v>
      </c>
      <c r="S365" s="92">
        <f t="shared" si="118"/>
        <v>6</v>
      </c>
      <c r="T365" s="82">
        <f t="shared" si="119"/>
        <v>12</v>
      </c>
      <c r="U365" s="259">
        <f>VLOOKUP(B365,[2]COORD!$B$3:$I$734,8,FALSE)</f>
        <v>27</v>
      </c>
      <c r="V365" s="92">
        <f t="shared" si="120"/>
        <v>5.25</v>
      </c>
      <c r="W365" s="292">
        <f>VLOOKUP(B365,[2]SOUP!$B$3:$F$734,5,FALSE)</f>
        <v>-2</v>
      </c>
      <c r="X365" s="92">
        <f t="shared" si="121"/>
        <v>2</v>
      </c>
      <c r="Y365" s="292">
        <f>VLOOKUP(B365,[2]EQU!$B$3:$F$734,5,FALSE)</f>
        <v>2</v>
      </c>
      <c r="Z365" s="92">
        <f t="shared" si="122"/>
        <v>4</v>
      </c>
      <c r="AA365" s="82">
        <f t="shared" si="129"/>
        <v>11.25</v>
      </c>
      <c r="AB365" s="260">
        <f>VLOOKUP(B365,[2]Natation!$A$2:$E$610,5,FALSE)</f>
        <v>41.69</v>
      </c>
      <c r="AC365" s="92">
        <f t="shared" si="123"/>
        <v>13</v>
      </c>
      <c r="AD365" s="83">
        <f t="shared" si="127"/>
        <v>13</v>
      </c>
      <c r="AE365" s="294">
        <f t="shared" si="130"/>
        <v>11.45</v>
      </c>
      <c r="AF365" s="84">
        <v>11.45</v>
      </c>
      <c r="AG365" s="87">
        <f t="shared" si="124"/>
        <v>267</v>
      </c>
      <c r="AH365" s="75">
        <f>IFERROR(VLOOKUP(B365,'Notes écrit'!$A$3:$C$734,3,FALSE),"ABI")</f>
        <v>8</v>
      </c>
      <c r="AI365" s="84">
        <v>8</v>
      </c>
      <c r="AJ365" s="88">
        <f t="shared" si="125"/>
        <v>331</v>
      </c>
      <c r="AK365" s="136">
        <f t="shared" si="126"/>
        <v>9.7249999999999996</v>
      </c>
    </row>
    <row r="366" spans="1:37" s="96" customFormat="1" ht="16.5" customHeight="1" thickBot="1" x14ac:dyDescent="0.3">
      <c r="A366" s="110" t="s">
        <v>216</v>
      </c>
      <c r="B366" s="267">
        <v>22106633</v>
      </c>
      <c r="C366" s="266" t="s">
        <v>624</v>
      </c>
      <c r="D366" s="266" t="s">
        <v>625</v>
      </c>
      <c r="E366" s="292">
        <f>VLOOKUP(B366,[2]END!$B$3:$G$734,6,FALSE)</f>
        <v>19</v>
      </c>
      <c r="F366" s="91">
        <f t="shared" si="111"/>
        <v>19</v>
      </c>
      <c r="G366" s="92">
        <f t="shared" si="112"/>
        <v>16</v>
      </c>
      <c r="H366" s="82">
        <f t="shared" si="113"/>
        <v>16</v>
      </c>
      <c r="I366" s="292">
        <f>VLOOKUP(B366,[2]VIT!$B$3:$F$734,5,FALSE)</f>
        <v>3.02</v>
      </c>
      <c r="J366" s="92">
        <f t="shared" si="114"/>
        <v>20</v>
      </c>
      <c r="K366" s="292">
        <f>VLOOKUP(B366,[2]VIT!$B$3:$G$734,6,FALSE)</f>
        <v>6.62</v>
      </c>
      <c r="L366" s="92">
        <f t="shared" si="115"/>
        <v>12</v>
      </c>
      <c r="M366" s="82">
        <f t="shared" si="128"/>
        <v>16</v>
      </c>
      <c r="N366" s="258">
        <f>VLOOKUP(B366,[2]DVC!$B$3:$G$734,6,FALSE)</f>
        <v>58</v>
      </c>
      <c r="O366" s="297">
        <f>VLOOKUP(B366,'[2]Taille-Poids'!$B$3:$G$734,6,FALSE)</f>
        <v>63</v>
      </c>
      <c r="P366" s="93">
        <f t="shared" si="116"/>
        <v>0.92063492063492058</v>
      </c>
      <c r="Q366" s="92">
        <f t="shared" si="117"/>
        <v>5</v>
      </c>
      <c r="R366" s="258">
        <f>VLOOKUP(B366,[2]DV!$B$3:$H$735,7,FALSE)</f>
        <v>35.200000000000003</v>
      </c>
      <c r="S366" s="92">
        <f t="shared" si="118"/>
        <v>2</v>
      </c>
      <c r="T366" s="82">
        <f t="shared" si="119"/>
        <v>7</v>
      </c>
      <c r="U366" s="259">
        <f>VLOOKUP(B366,[2]COORD!$B$3:$I$734,8,FALSE)</f>
        <v>24.6</v>
      </c>
      <c r="V366" s="92">
        <f t="shared" si="120"/>
        <v>5.5</v>
      </c>
      <c r="W366" s="292">
        <f>VLOOKUP(B366,[2]SOUP!$B$3:$F$734,5,FALSE)</f>
        <v>6</v>
      </c>
      <c r="X366" s="92">
        <f t="shared" si="121"/>
        <v>3.5</v>
      </c>
      <c r="Y366" s="292">
        <f>VLOOKUP(B366,[2]EQU!$B$3:$F$734,5,FALSE)</f>
        <v>4</v>
      </c>
      <c r="Z366" s="92">
        <f t="shared" si="122"/>
        <v>3</v>
      </c>
      <c r="AA366" s="82">
        <f t="shared" si="129"/>
        <v>12</v>
      </c>
      <c r="AB366" s="260">
        <f>VLOOKUP(B366,[2]Natation!$A$2:$E$610,5,FALSE)</f>
        <v>48.12</v>
      </c>
      <c r="AC366" s="92">
        <f t="shared" si="123"/>
        <v>6</v>
      </c>
      <c r="AD366" s="83">
        <f t="shared" si="127"/>
        <v>6</v>
      </c>
      <c r="AE366" s="294">
        <f t="shared" si="130"/>
        <v>11.4</v>
      </c>
      <c r="AF366" s="84">
        <v>11.4</v>
      </c>
      <c r="AG366" s="87">
        <f t="shared" si="124"/>
        <v>270</v>
      </c>
      <c r="AH366" s="75">
        <f>IFERROR(VLOOKUP(B366,'Notes écrit'!$A$3:$C$734,3,FALSE),"ABI")</f>
        <v>9.3330000000000002</v>
      </c>
      <c r="AI366" s="84">
        <v>9.3330000000000002</v>
      </c>
      <c r="AJ366" s="88">
        <f t="shared" si="125"/>
        <v>194</v>
      </c>
      <c r="AK366" s="136">
        <f t="shared" si="126"/>
        <v>10.3665</v>
      </c>
    </row>
    <row r="367" spans="1:37" s="96" customFormat="1" ht="16.5" customHeight="1" thickBot="1" x14ac:dyDescent="0.3">
      <c r="A367" s="110" t="s">
        <v>216</v>
      </c>
      <c r="B367" s="267">
        <v>22106643</v>
      </c>
      <c r="C367" s="266" t="s">
        <v>849</v>
      </c>
      <c r="D367" s="266" t="s">
        <v>102</v>
      </c>
      <c r="E367" s="292">
        <f>VLOOKUP(B367,[2]END!$B$3:$G$734,6,FALSE)</f>
        <v>15</v>
      </c>
      <c r="F367" s="91">
        <f t="shared" si="111"/>
        <v>17</v>
      </c>
      <c r="G367" s="92">
        <f t="shared" si="112"/>
        <v>12</v>
      </c>
      <c r="H367" s="82">
        <f t="shared" si="113"/>
        <v>12</v>
      </c>
      <c r="I367" s="292">
        <f>VLOOKUP(B367,[2]VIT!$B$3:$F$734,5,FALSE)</f>
        <v>3.07</v>
      </c>
      <c r="J367" s="92">
        <f t="shared" si="114"/>
        <v>19</v>
      </c>
      <c r="K367" s="292">
        <f>VLOOKUP(B367,[2]VIT!$B$3:$G$734,6,FALSE)</f>
        <v>6.54</v>
      </c>
      <c r="L367" s="92">
        <f t="shared" si="115"/>
        <v>13</v>
      </c>
      <c r="M367" s="82">
        <f t="shared" si="128"/>
        <v>16</v>
      </c>
      <c r="N367" s="258">
        <f>VLOOKUP(B367,[2]DVC!$B$3:$G$734,6,FALSE)</f>
        <v>46</v>
      </c>
      <c r="O367" s="297">
        <f>VLOOKUP(B367,'[2]Taille-Poids'!$B$3:$G$734,6,FALSE)</f>
        <v>64</v>
      </c>
      <c r="P367" s="93">
        <f t="shared" si="116"/>
        <v>0.71875</v>
      </c>
      <c r="Q367" s="92">
        <f t="shared" si="117"/>
        <v>4</v>
      </c>
      <c r="R367" s="258">
        <f>VLOOKUP(B367,[2]DV!$B$3:$H$735,7,FALSE)</f>
        <v>44.7</v>
      </c>
      <c r="S367" s="92">
        <f t="shared" si="118"/>
        <v>4</v>
      </c>
      <c r="T367" s="82">
        <f t="shared" si="119"/>
        <v>8</v>
      </c>
      <c r="U367" s="259">
        <f>VLOOKUP(B367,[2]COORD!$B$3:$I$734,8,FALSE)</f>
        <v>23.4</v>
      </c>
      <c r="V367" s="92">
        <f t="shared" si="120"/>
        <v>6.25</v>
      </c>
      <c r="W367" s="292">
        <f>VLOOKUP(B367,[2]SOUP!$B$3:$F$734,5,FALSE)</f>
        <v>-1</v>
      </c>
      <c r="X367" s="92">
        <f t="shared" si="121"/>
        <v>2.25</v>
      </c>
      <c r="Y367" s="292">
        <f>VLOOKUP(B367,[2]EQU!$B$3:$F$734,5,FALSE)</f>
        <v>7</v>
      </c>
      <c r="Z367" s="92">
        <f t="shared" si="122"/>
        <v>1.5</v>
      </c>
      <c r="AA367" s="82">
        <f t="shared" si="129"/>
        <v>10</v>
      </c>
      <c r="AB367" s="260">
        <f>VLOOKUP(B367,[2]Natation!$A$2:$E$610,5,FALSE)</f>
        <v>36</v>
      </c>
      <c r="AC367" s="92">
        <f t="shared" si="123"/>
        <v>13</v>
      </c>
      <c r="AD367" s="83">
        <f t="shared" si="127"/>
        <v>13</v>
      </c>
      <c r="AE367" s="294">
        <f t="shared" si="130"/>
        <v>11.8</v>
      </c>
      <c r="AF367" s="84">
        <v>11.8</v>
      </c>
      <c r="AG367" s="87">
        <f t="shared" si="124"/>
        <v>223</v>
      </c>
      <c r="AH367" s="75">
        <f>IFERROR(VLOOKUP(B367,'Notes écrit'!$A$3:$C$734,3,FALSE),"ABI")</f>
        <v>9.3330000000000002</v>
      </c>
      <c r="AI367" s="84">
        <v>9.3330000000000002</v>
      </c>
      <c r="AJ367" s="88">
        <f t="shared" si="125"/>
        <v>194</v>
      </c>
      <c r="AK367" s="136">
        <f t="shared" si="126"/>
        <v>10.566500000000001</v>
      </c>
    </row>
    <row r="368" spans="1:37" s="96" customFormat="1" ht="16.5" customHeight="1" thickBot="1" x14ac:dyDescent="0.3">
      <c r="A368" s="110" t="s">
        <v>53</v>
      </c>
      <c r="B368" s="267">
        <v>22106683</v>
      </c>
      <c r="C368" s="266" t="s">
        <v>790</v>
      </c>
      <c r="D368" s="266" t="s">
        <v>132</v>
      </c>
      <c r="E368" s="292">
        <f>VLOOKUP(B368,[2]END!$B$3:$G$734,6,FALSE)</f>
        <v>14</v>
      </c>
      <c r="F368" s="91">
        <f t="shared" si="111"/>
        <v>16.5</v>
      </c>
      <c r="G368" s="92">
        <f t="shared" si="112"/>
        <v>14</v>
      </c>
      <c r="H368" s="82">
        <f t="shared" si="113"/>
        <v>14</v>
      </c>
      <c r="I368" s="292">
        <f>VLOOKUP(B368,[2]VIT!$B$3:$F$734,5,FALSE)</f>
        <v>3.51</v>
      </c>
      <c r="J368" s="92">
        <f t="shared" si="114"/>
        <v>16</v>
      </c>
      <c r="K368" s="292">
        <f>VLOOKUP(B368,[2]VIT!$B$3:$G$734,6,FALSE)</f>
        <v>7.68</v>
      </c>
      <c r="L368" s="92">
        <f t="shared" si="115"/>
        <v>11</v>
      </c>
      <c r="M368" s="82">
        <f t="shared" si="128"/>
        <v>13.5</v>
      </c>
      <c r="N368" s="258">
        <f>VLOOKUP(B368,[2]DVC!$B$3:$G$734,6,FALSE)</f>
        <v>27.5</v>
      </c>
      <c r="O368" s="297">
        <f>VLOOKUP(B368,'[2]Taille-Poids'!$B$3:$G$734,6,FALSE)</f>
        <v>53</v>
      </c>
      <c r="P368" s="93">
        <f t="shared" si="116"/>
        <v>0.51886792452830188</v>
      </c>
      <c r="Q368" s="92">
        <f t="shared" si="117"/>
        <v>5</v>
      </c>
      <c r="R368" s="258">
        <f>VLOOKUP(B368,[2]DV!$B$3:$H$735,7,FALSE)</f>
        <v>32.5</v>
      </c>
      <c r="S368" s="92">
        <f t="shared" si="118"/>
        <v>5.5</v>
      </c>
      <c r="T368" s="82">
        <f t="shared" si="119"/>
        <v>10.5</v>
      </c>
      <c r="U368" s="259">
        <f>VLOOKUP(B368,[2]COORD!$B$3:$I$734,8,FALSE)</f>
        <v>26.05</v>
      </c>
      <c r="V368" s="92">
        <f t="shared" si="120"/>
        <v>5.75</v>
      </c>
      <c r="W368" s="292">
        <f>VLOOKUP(B368,[2]SOUP!$B$3:$F$734,5,FALSE)</f>
        <v>-1</v>
      </c>
      <c r="X368" s="92">
        <f t="shared" si="121"/>
        <v>2.25</v>
      </c>
      <c r="Y368" s="292">
        <f>VLOOKUP(B368,[2]EQU!$B$3:$F$734,5,FALSE)</f>
        <v>4</v>
      </c>
      <c r="Z368" s="92">
        <f t="shared" si="122"/>
        <v>3</v>
      </c>
      <c r="AA368" s="82">
        <f t="shared" si="129"/>
        <v>11</v>
      </c>
      <c r="AB368" s="260">
        <f>VLOOKUP(B368,[2]Natation!$A$2:$E$610,5,FALSE)</f>
        <v>50.53</v>
      </c>
      <c r="AC368" s="92">
        <f t="shared" si="123"/>
        <v>8</v>
      </c>
      <c r="AD368" s="83">
        <f t="shared" si="127"/>
        <v>8</v>
      </c>
      <c r="AE368" s="294">
        <f t="shared" si="130"/>
        <v>11.4</v>
      </c>
      <c r="AF368" s="84">
        <v>11.4</v>
      </c>
      <c r="AG368" s="87">
        <f t="shared" si="124"/>
        <v>270</v>
      </c>
      <c r="AH368" s="75">
        <f>IFERROR(VLOOKUP(B368,'Notes écrit'!$A$3:$C$734,3,FALSE),"ABI")</f>
        <v>13.778</v>
      </c>
      <c r="AI368" s="84">
        <v>13.778</v>
      </c>
      <c r="AJ368" s="88">
        <f t="shared" si="125"/>
        <v>8</v>
      </c>
      <c r="AK368" s="136">
        <f t="shared" si="126"/>
        <v>12.589</v>
      </c>
    </row>
    <row r="369" spans="1:37" s="96" customFormat="1" ht="16.5" customHeight="1" thickBot="1" x14ac:dyDescent="0.3">
      <c r="A369" s="110" t="s">
        <v>216</v>
      </c>
      <c r="B369" s="267">
        <v>22106703</v>
      </c>
      <c r="C369" s="266" t="s">
        <v>1119</v>
      </c>
      <c r="D369" s="266" t="s">
        <v>89</v>
      </c>
      <c r="E369" s="292">
        <f>VLOOKUP(B369,[2]END!$B$3:$G$734,6,FALSE)</f>
        <v>19</v>
      </c>
      <c r="F369" s="91">
        <f t="shared" si="111"/>
        <v>19</v>
      </c>
      <c r="G369" s="92">
        <f t="shared" si="112"/>
        <v>16</v>
      </c>
      <c r="H369" s="82">
        <f t="shared" si="113"/>
        <v>16</v>
      </c>
      <c r="I369" s="292">
        <f>VLOOKUP(B369,[2]VIT!$B$3:$F$734,5,FALSE)</f>
        <v>3.26</v>
      </c>
      <c r="J369" s="92">
        <f t="shared" si="114"/>
        <v>16</v>
      </c>
      <c r="K369" s="292">
        <f>VLOOKUP(B369,[2]VIT!$B$3:$G$734,6,FALSE)</f>
        <v>6.88</v>
      </c>
      <c r="L369" s="92">
        <f t="shared" si="115"/>
        <v>11</v>
      </c>
      <c r="M369" s="82">
        <f t="shared" si="128"/>
        <v>13.5</v>
      </c>
      <c r="N369" s="258">
        <f>VLOOKUP(B369,[2]DVC!$B$3:$G$734,6,FALSE)</f>
        <v>87</v>
      </c>
      <c r="O369" s="297">
        <f>VLOOKUP(B369,'[2]Taille-Poids'!$B$3:$G$734,6,FALSE)</f>
        <v>77</v>
      </c>
      <c r="P369" s="93">
        <f t="shared" si="116"/>
        <v>1.1298701298701299</v>
      </c>
      <c r="Q369" s="92">
        <f t="shared" si="117"/>
        <v>6</v>
      </c>
      <c r="R369" s="258">
        <f>VLOOKUP(B369,[2]DV!$B$3:$H$735,7,FALSE)</f>
        <v>43.8</v>
      </c>
      <c r="S369" s="92">
        <f t="shared" si="118"/>
        <v>4</v>
      </c>
      <c r="T369" s="82">
        <f t="shared" si="119"/>
        <v>10</v>
      </c>
      <c r="U369" s="259">
        <f>VLOOKUP(B369,[2]COORD!$B$3:$I$734,8,FALSE)</f>
        <v>26.44</v>
      </c>
      <c r="V369" s="92">
        <f t="shared" si="120"/>
        <v>4.75</v>
      </c>
      <c r="W369" s="292">
        <f>VLOOKUP(B369,[2]SOUP!$B$3:$F$734,5,FALSE)</f>
        <v>-5</v>
      </c>
      <c r="X369" s="92">
        <f t="shared" si="121"/>
        <v>1.5</v>
      </c>
      <c r="Y369" s="292">
        <f>VLOOKUP(B369,[2]EQU!$B$3:$F$734,5,FALSE)</f>
        <v>4</v>
      </c>
      <c r="Z369" s="92">
        <f t="shared" si="122"/>
        <v>3</v>
      </c>
      <c r="AA369" s="82">
        <f t="shared" si="129"/>
        <v>9.25</v>
      </c>
      <c r="AB369" s="260">
        <f>VLOOKUP(B369,[2]Natation!$A$2:$E$610,5,FALSE)</f>
        <v>42.28</v>
      </c>
      <c r="AC369" s="92">
        <f t="shared" si="123"/>
        <v>9</v>
      </c>
      <c r="AD369" s="83">
        <f t="shared" si="127"/>
        <v>9</v>
      </c>
      <c r="AE369" s="294">
        <f t="shared" si="130"/>
        <v>11.55</v>
      </c>
      <c r="AF369" s="84">
        <v>11.55</v>
      </c>
      <c r="AG369" s="87">
        <f t="shared" si="124"/>
        <v>251</v>
      </c>
      <c r="AH369" s="75">
        <f>IFERROR(VLOOKUP(B369,'Notes écrit'!$A$3:$C$734,3,FALSE),"ABI")</f>
        <v>10.222</v>
      </c>
      <c r="AI369" s="84">
        <v>10.222</v>
      </c>
      <c r="AJ369" s="88">
        <f t="shared" si="125"/>
        <v>123</v>
      </c>
      <c r="AK369" s="136">
        <f t="shared" si="126"/>
        <v>10.885999999999999</v>
      </c>
    </row>
    <row r="370" spans="1:37" s="96" customFormat="1" ht="16.5" customHeight="1" thickBot="1" x14ac:dyDescent="0.3">
      <c r="A370" s="110" t="s">
        <v>216</v>
      </c>
      <c r="B370" s="267">
        <v>22106734</v>
      </c>
      <c r="C370" s="266" t="s">
        <v>961</v>
      </c>
      <c r="D370" s="266" t="s">
        <v>70</v>
      </c>
      <c r="E370" s="292">
        <f>VLOOKUP(B370,[2]END!$B$3:$G$734,6,FALSE)</f>
        <v>18</v>
      </c>
      <c r="F370" s="91">
        <f t="shared" si="111"/>
        <v>18.5</v>
      </c>
      <c r="G370" s="92">
        <f t="shared" si="112"/>
        <v>15</v>
      </c>
      <c r="H370" s="82">
        <f t="shared" si="113"/>
        <v>15</v>
      </c>
      <c r="I370" s="292">
        <f>VLOOKUP(B370,[2]VIT!$B$3:$F$734,5,FALSE)</f>
        <v>4.08</v>
      </c>
      <c r="J370" s="92">
        <f t="shared" si="114"/>
        <v>2</v>
      </c>
      <c r="K370" s="292">
        <f>VLOOKUP(B370,[2]VIT!$B$3:$G$734,6,FALSE)</f>
        <v>7.98</v>
      </c>
      <c r="L370" s="92">
        <f t="shared" si="115"/>
        <v>3</v>
      </c>
      <c r="M370" s="82">
        <f t="shared" si="128"/>
        <v>2.5</v>
      </c>
      <c r="N370" s="258">
        <f>VLOOKUP(B370,[2]DVC!$B$3:$G$734,6,FALSE)</f>
        <v>62</v>
      </c>
      <c r="O370" s="297">
        <f>VLOOKUP(B370,'[2]Taille-Poids'!$B$3:$G$734,6,FALSE)</f>
        <v>67</v>
      </c>
      <c r="P370" s="93">
        <f t="shared" si="116"/>
        <v>0.92537313432835822</v>
      </c>
      <c r="Q370" s="92">
        <f t="shared" si="117"/>
        <v>5</v>
      </c>
      <c r="R370" s="258">
        <f>VLOOKUP(B370,[2]DV!$B$3:$H$735,7,FALSE)</f>
        <v>42.1</v>
      </c>
      <c r="S370" s="92">
        <f t="shared" si="118"/>
        <v>3.5</v>
      </c>
      <c r="T370" s="82">
        <f t="shared" si="119"/>
        <v>8.5</v>
      </c>
      <c r="U370" s="259">
        <f>VLOOKUP(B370,[2]COORD!$B$3:$I$734,8,FALSE)</f>
        <v>24.38</v>
      </c>
      <c r="V370" s="92">
        <f t="shared" si="120"/>
        <v>5.75</v>
      </c>
      <c r="W370" s="292">
        <f>VLOOKUP(B370,[2]SOUP!$B$3:$F$734,5,FALSE)</f>
        <v>-20</v>
      </c>
      <c r="X370" s="92">
        <f t="shared" si="121"/>
        <v>0</v>
      </c>
      <c r="Y370" s="292">
        <f>VLOOKUP(B370,[2]EQU!$B$3:$F$734,5,FALSE)</f>
        <v>6</v>
      </c>
      <c r="Z370" s="92">
        <f t="shared" si="122"/>
        <v>2</v>
      </c>
      <c r="AA370" s="82">
        <f t="shared" si="129"/>
        <v>7.75</v>
      </c>
      <c r="AB370" s="260">
        <f>VLOOKUP(B370,[2]Natation!$A$2:$E$610,5,FALSE)</f>
        <v>39.76</v>
      </c>
      <c r="AC370" s="92">
        <f t="shared" si="123"/>
        <v>10</v>
      </c>
      <c r="AD370" s="83">
        <f t="shared" si="127"/>
        <v>10</v>
      </c>
      <c r="AE370" s="294">
        <f t="shared" si="130"/>
        <v>8.75</v>
      </c>
      <c r="AF370" s="84">
        <v>8.75</v>
      </c>
      <c r="AG370" s="87">
        <f t="shared" si="124"/>
        <v>520</v>
      </c>
      <c r="AH370" s="75">
        <f>IFERROR(VLOOKUP(B370,'Notes écrit'!$A$3:$C$734,3,FALSE),"ABI")</f>
        <v>5.3330000000000002</v>
      </c>
      <c r="AI370" s="84">
        <v>5.3330000000000002</v>
      </c>
      <c r="AJ370" s="88">
        <f t="shared" si="125"/>
        <v>568</v>
      </c>
      <c r="AK370" s="136">
        <f t="shared" si="126"/>
        <v>7.0415000000000001</v>
      </c>
    </row>
    <row r="371" spans="1:37" s="96" customFormat="1" ht="17.25" customHeight="1" thickBot="1" x14ac:dyDescent="0.3">
      <c r="A371" s="110" t="s">
        <v>216</v>
      </c>
      <c r="B371" s="267">
        <v>22106747</v>
      </c>
      <c r="C371" s="266" t="s">
        <v>1166</v>
      </c>
      <c r="D371" s="266" t="s">
        <v>582</v>
      </c>
      <c r="E371" s="292">
        <f>VLOOKUP(B371,[2]END!$B$3:$G$734,6,FALSE)</f>
        <v>19</v>
      </c>
      <c r="F371" s="91">
        <f t="shared" si="111"/>
        <v>19</v>
      </c>
      <c r="G371" s="92">
        <f t="shared" si="112"/>
        <v>16</v>
      </c>
      <c r="H371" s="82">
        <f t="shared" si="113"/>
        <v>16</v>
      </c>
      <c r="I371" s="292">
        <f>VLOOKUP(B371,[2]VIT!$B$3:$F$734,5,FALSE)</f>
        <v>3.14</v>
      </c>
      <c r="J371" s="92">
        <f t="shared" si="114"/>
        <v>18</v>
      </c>
      <c r="K371" s="292">
        <f>VLOOKUP(B371,[2]VIT!$B$3:$G$734,6,FALSE)</f>
        <v>6.62</v>
      </c>
      <c r="L371" s="92">
        <f t="shared" si="115"/>
        <v>12</v>
      </c>
      <c r="M371" s="82">
        <f t="shared" si="128"/>
        <v>15</v>
      </c>
      <c r="N371" s="258">
        <f>VLOOKUP(B371,[2]DVC!$B$3:$G$734,6,FALSE)</f>
        <v>59.5</v>
      </c>
      <c r="O371" s="297">
        <f>VLOOKUP(B371,'[2]Taille-Poids'!$B$3:$G$734,6,FALSE)</f>
        <v>60</v>
      </c>
      <c r="P371" s="93">
        <f t="shared" si="116"/>
        <v>0.9916666666666667</v>
      </c>
      <c r="Q371" s="92">
        <f t="shared" si="117"/>
        <v>5</v>
      </c>
      <c r="R371" s="258">
        <f>VLOOKUP(B371,[2]DV!$B$3:$H$735,7,FALSE)</f>
        <v>50.2</v>
      </c>
      <c r="S371" s="92">
        <f t="shared" si="118"/>
        <v>5.5</v>
      </c>
      <c r="T371" s="82">
        <f t="shared" si="119"/>
        <v>10.5</v>
      </c>
      <c r="U371" s="259">
        <f>VLOOKUP(B371,[2]COORD!$B$3:$I$734,8,FALSE)</f>
        <v>23.47</v>
      </c>
      <c r="V371" s="92">
        <f t="shared" si="120"/>
        <v>6.25</v>
      </c>
      <c r="W371" s="292">
        <f>VLOOKUP(B371,[2]SOUP!$B$3:$F$734,5,FALSE)</f>
        <v>7</v>
      </c>
      <c r="X371" s="92">
        <f t="shared" si="121"/>
        <v>3.75</v>
      </c>
      <c r="Y371" s="292">
        <f>VLOOKUP(B371,[2]EQU!$B$3:$F$734,5,FALSE)</f>
        <v>3</v>
      </c>
      <c r="Z371" s="92">
        <f t="shared" si="122"/>
        <v>3.5</v>
      </c>
      <c r="AA371" s="82">
        <f t="shared" si="129"/>
        <v>13.5</v>
      </c>
      <c r="AB371" s="260">
        <f>VLOOKUP(B371,[2]Natation!$A$2:$E$610,5,FALSE)</f>
        <v>37.25</v>
      </c>
      <c r="AC371" s="92">
        <f t="shared" si="123"/>
        <v>12</v>
      </c>
      <c r="AD371" s="83">
        <f t="shared" si="127"/>
        <v>12</v>
      </c>
      <c r="AE371" s="294">
        <f t="shared" si="130"/>
        <v>13.4</v>
      </c>
      <c r="AF371" s="84">
        <v>13.4</v>
      </c>
      <c r="AG371" s="87">
        <f t="shared" si="124"/>
        <v>53</v>
      </c>
      <c r="AH371" s="75">
        <f>IFERROR(VLOOKUP(B371,'Notes écrit'!$A$3:$C$734,3,FALSE),"ABI")</f>
        <v>7.1109999999999998</v>
      </c>
      <c r="AI371" s="84">
        <v>7.1109999999999998</v>
      </c>
      <c r="AJ371" s="88">
        <f t="shared" si="125"/>
        <v>430</v>
      </c>
      <c r="AK371" s="136">
        <f t="shared" si="126"/>
        <v>10.2555</v>
      </c>
    </row>
    <row r="372" spans="1:37" s="96" customFormat="1" ht="16.5" customHeight="1" thickBot="1" x14ac:dyDescent="0.3">
      <c r="A372" s="110" t="s">
        <v>53</v>
      </c>
      <c r="B372" s="267">
        <v>22106772</v>
      </c>
      <c r="C372" s="286" t="s">
        <v>734</v>
      </c>
      <c r="D372" s="286" t="s">
        <v>282</v>
      </c>
      <c r="E372" s="292">
        <f>VLOOKUP(B372,[2]END!$B$3:$G$734,6,FALSE)</f>
        <v>13</v>
      </c>
      <c r="F372" s="91">
        <f t="shared" si="111"/>
        <v>16</v>
      </c>
      <c r="G372" s="92">
        <f t="shared" si="112"/>
        <v>13</v>
      </c>
      <c r="H372" s="82">
        <f t="shared" si="113"/>
        <v>13</v>
      </c>
      <c r="I372" s="292">
        <f>VLOOKUP(B372,[2]VIT!$B$3:$F$734,5,FALSE)</f>
        <v>3.31</v>
      </c>
      <c r="J372" s="92">
        <f t="shared" si="114"/>
        <v>20</v>
      </c>
      <c r="K372" s="292">
        <f>VLOOKUP(B372,[2]VIT!$B$3:$G$734,6,FALSE)</f>
        <v>7.17</v>
      </c>
      <c r="L372" s="92">
        <f t="shared" si="115"/>
        <v>15</v>
      </c>
      <c r="M372" s="82">
        <f t="shared" si="128"/>
        <v>17.5</v>
      </c>
      <c r="N372" s="258">
        <f>VLOOKUP(B372,[2]DVC!$B$3:$G$734,6,FALSE)</f>
        <v>41</v>
      </c>
      <c r="O372" s="297">
        <f>VLOOKUP(B372,'[2]Taille-Poids'!$B$3:$G$734,6,FALSE)</f>
        <v>64</v>
      </c>
      <c r="P372" s="93">
        <f t="shared" si="116"/>
        <v>0.640625</v>
      </c>
      <c r="Q372" s="92">
        <f t="shared" si="117"/>
        <v>6</v>
      </c>
      <c r="R372" s="258">
        <f>VLOOKUP(B372,[2]DV!$B$3:$H$735,7,FALSE)</f>
        <v>37.5</v>
      </c>
      <c r="S372" s="92">
        <f t="shared" si="118"/>
        <v>6.5</v>
      </c>
      <c r="T372" s="82">
        <f t="shared" si="119"/>
        <v>12.5</v>
      </c>
      <c r="U372" s="259">
        <f>VLOOKUP(B372,[2]COORD!$B$3:$I$734,8,FALSE)</f>
        <v>24.79</v>
      </c>
      <c r="V372" s="92">
        <f t="shared" si="120"/>
        <v>6.5</v>
      </c>
      <c r="W372" s="292">
        <f>VLOOKUP(B372,[2]SOUP!$B$3:$F$734,5,FALSE)</f>
        <v>0</v>
      </c>
      <c r="X372" s="92">
        <f t="shared" si="121"/>
        <v>2.5</v>
      </c>
      <c r="Y372" s="292">
        <f>VLOOKUP(B372,[2]EQU!$B$3:$F$734,5,FALSE)</f>
        <v>10</v>
      </c>
      <c r="Z372" s="92">
        <f t="shared" si="122"/>
        <v>0</v>
      </c>
      <c r="AA372" s="82">
        <f t="shared" si="129"/>
        <v>9</v>
      </c>
      <c r="AB372" s="260">
        <f>VLOOKUP(B372,[2]Natation!$A$2:$E$610,5,FALSE)</f>
        <v>39.93</v>
      </c>
      <c r="AC372" s="92">
        <f t="shared" si="123"/>
        <v>14</v>
      </c>
      <c r="AD372" s="83">
        <f t="shared" si="127"/>
        <v>14</v>
      </c>
      <c r="AE372" s="294">
        <f t="shared" si="130"/>
        <v>13.2</v>
      </c>
      <c r="AF372" s="84">
        <v>13.2</v>
      </c>
      <c r="AG372" s="87">
        <f t="shared" si="124"/>
        <v>62</v>
      </c>
      <c r="AH372" s="75">
        <f>IFERROR(VLOOKUP(B372,'Notes écrit'!$A$3:$C$734,3,FALSE),"ABI")</f>
        <v>7.1109999999999998</v>
      </c>
      <c r="AI372" s="84">
        <v>7.1109999999999998</v>
      </c>
      <c r="AJ372" s="88">
        <f t="shared" si="125"/>
        <v>430</v>
      </c>
      <c r="AK372" s="136">
        <f t="shared" si="126"/>
        <v>10.1555</v>
      </c>
    </row>
    <row r="373" spans="1:37" s="96" customFormat="1" ht="16.5" customHeight="1" thickBot="1" x14ac:dyDescent="0.3">
      <c r="A373" s="110" t="s">
        <v>216</v>
      </c>
      <c r="B373" s="267">
        <v>22106785</v>
      </c>
      <c r="C373" s="266" t="s">
        <v>1021</v>
      </c>
      <c r="D373" s="266" t="s">
        <v>111</v>
      </c>
      <c r="E373" s="292" t="str">
        <f>VLOOKUP(B373,[2]END!$B$3:$G$734,6,FALSE)</f>
        <v>ABI</v>
      </c>
      <c r="F373" s="91" t="str">
        <f t="shared" si="111"/>
        <v>ABI</v>
      </c>
      <c r="G373" s="92">
        <f t="shared" si="112"/>
        <v>0</v>
      </c>
      <c r="H373" s="82">
        <f t="shared" si="113"/>
        <v>0</v>
      </c>
      <c r="I373" s="292" t="str">
        <f>VLOOKUP(B373,[2]VIT!$B$3:$F$734,5,FALSE)</f>
        <v>ABI</v>
      </c>
      <c r="J373" s="92">
        <f t="shared" si="114"/>
        <v>0</v>
      </c>
      <c r="K373" s="292" t="str">
        <f>VLOOKUP(B373,[2]VIT!$B$3:$G$734,6,FALSE)</f>
        <v>ABI</v>
      </c>
      <c r="L373" s="92">
        <f t="shared" si="115"/>
        <v>0</v>
      </c>
      <c r="M373" s="82">
        <f t="shared" si="128"/>
        <v>0</v>
      </c>
      <c r="N373" s="258" t="str">
        <f>VLOOKUP(B373,[2]DVC!$B$3:$G$734,6,FALSE)</f>
        <v>ABI</v>
      </c>
      <c r="O373" s="297" t="str">
        <f>VLOOKUP(B373,'[2]Taille-Poids'!$B$3:$G$734,6,FALSE)</f>
        <v>ABI</v>
      </c>
      <c r="P373" s="93" t="str">
        <f t="shared" si="116"/>
        <v>POIDS</v>
      </c>
      <c r="Q373" s="92">
        <f t="shared" si="117"/>
        <v>0</v>
      </c>
      <c r="R373" s="258" t="str">
        <f>VLOOKUP(B373,[2]DV!$B$3:$H$735,7,FALSE)</f>
        <v>ABI</v>
      </c>
      <c r="S373" s="92">
        <f t="shared" si="118"/>
        <v>0</v>
      </c>
      <c r="T373" s="82">
        <f t="shared" si="119"/>
        <v>0</v>
      </c>
      <c r="U373" s="259" t="str">
        <f>VLOOKUP(B373,[2]COORD!$B$3:$I$734,8,FALSE)</f>
        <v>ABI</v>
      </c>
      <c r="V373" s="92">
        <f t="shared" si="120"/>
        <v>0</v>
      </c>
      <c r="W373" s="292" t="str">
        <f>VLOOKUP(B373,[2]SOUP!$B$3:$F$734,5,FALSE)</f>
        <v>ABI</v>
      </c>
      <c r="X373" s="92">
        <f t="shared" si="121"/>
        <v>0</v>
      </c>
      <c r="Y373" s="292" t="str">
        <f>VLOOKUP(B373,[2]EQU!$B$3:$F$734,5,FALSE)</f>
        <v>ABI</v>
      </c>
      <c r="Z373" s="92">
        <f t="shared" si="122"/>
        <v>0</v>
      </c>
      <c r="AA373" s="82">
        <f t="shared" si="129"/>
        <v>0</v>
      </c>
      <c r="AB373" s="260" t="str">
        <f>VLOOKUP(B373,[2]Natation!$A$2:$E$610,5,FALSE)</f>
        <v>ABI</v>
      </c>
      <c r="AC373" s="92">
        <f t="shared" si="123"/>
        <v>0</v>
      </c>
      <c r="AD373" s="83">
        <f t="shared" si="127"/>
        <v>0</v>
      </c>
      <c r="AE373" s="294">
        <f t="shared" si="130"/>
        <v>0</v>
      </c>
      <c r="AF373" s="84">
        <v>0</v>
      </c>
      <c r="AG373" s="87">
        <f t="shared" si="124"/>
        <v>621</v>
      </c>
      <c r="AH373" s="75" t="str">
        <f>IFERROR(VLOOKUP(B373,'Notes écrit'!$A$3:$C$734,3,FALSE),"ABI")</f>
        <v>ABI</v>
      </c>
      <c r="AI373" s="84" t="s">
        <v>157</v>
      </c>
      <c r="AJ373" s="88">
        <f t="shared" si="125"/>
        <v>599</v>
      </c>
      <c r="AK373" s="136" t="str">
        <f t="shared" si="126"/>
        <v>DEF</v>
      </c>
    </row>
    <row r="374" spans="1:37" s="96" customFormat="1" ht="16.5" customHeight="1" thickBot="1" x14ac:dyDescent="0.3">
      <c r="A374" s="110" t="s">
        <v>216</v>
      </c>
      <c r="B374" s="267">
        <v>22106796</v>
      </c>
      <c r="C374" s="266" t="s">
        <v>1200</v>
      </c>
      <c r="D374" s="266" t="s">
        <v>131</v>
      </c>
      <c r="E374" s="292">
        <f>VLOOKUP(B374,[2]END!$B$3:$G$734,6,FALSE)</f>
        <v>16</v>
      </c>
      <c r="F374" s="91">
        <f t="shared" si="111"/>
        <v>17.5</v>
      </c>
      <c r="G374" s="92">
        <f t="shared" si="112"/>
        <v>13</v>
      </c>
      <c r="H374" s="82">
        <f t="shared" si="113"/>
        <v>13</v>
      </c>
      <c r="I374" s="292">
        <f>VLOOKUP(B374,[2]VIT!$B$3:$F$734,5,FALSE)</f>
        <v>3.05</v>
      </c>
      <c r="J374" s="92">
        <f t="shared" si="114"/>
        <v>19</v>
      </c>
      <c r="K374" s="292">
        <f>VLOOKUP(B374,[2]VIT!$B$3:$G$734,6,FALSE)</f>
        <v>6.61</v>
      </c>
      <c r="L374" s="92">
        <f t="shared" si="115"/>
        <v>13</v>
      </c>
      <c r="M374" s="82">
        <f t="shared" si="128"/>
        <v>16</v>
      </c>
      <c r="N374" s="258">
        <f>VLOOKUP(B374,[2]DVC!$B$3:$G$734,6,FALSE)</f>
        <v>65</v>
      </c>
      <c r="O374" s="297">
        <f>VLOOKUP(B374,'[2]Taille-Poids'!$B$3:$G$734,6,FALSE)</f>
        <v>77</v>
      </c>
      <c r="P374" s="93">
        <f t="shared" si="116"/>
        <v>0.8441558441558441</v>
      </c>
      <c r="Q374" s="92">
        <f t="shared" si="117"/>
        <v>4.5</v>
      </c>
      <c r="R374" s="258">
        <f>VLOOKUP(B374,[2]DV!$B$3:$H$735,7,FALSE)</f>
        <v>51.3</v>
      </c>
      <c r="S374" s="92">
        <f t="shared" si="118"/>
        <v>6</v>
      </c>
      <c r="T374" s="82">
        <f t="shared" si="119"/>
        <v>10.5</v>
      </c>
      <c r="U374" s="259">
        <f>VLOOKUP(B374,[2]COORD!$B$3:$I$734,8,FALSE)</f>
        <v>24.4</v>
      </c>
      <c r="V374" s="92">
        <f t="shared" si="120"/>
        <v>5.75</v>
      </c>
      <c r="W374" s="292">
        <f>VLOOKUP(B374,[2]SOUP!$B$3:$F$734,5,FALSE)</f>
        <v>0</v>
      </c>
      <c r="X374" s="92">
        <f t="shared" si="121"/>
        <v>2.5</v>
      </c>
      <c r="Y374" s="292">
        <f>VLOOKUP(B374,[2]EQU!$B$3:$F$734,5,FALSE)</f>
        <v>7</v>
      </c>
      <c r="Z374" s="92">
        <f t="shared" si="122"/>
        <v>1.5</v>
      </c>
      <c r="AA374" s="82">
        <f t="shared" si="129"/>
        <v>9.75</v>
      </c>
      <c r="AB374" s="260">
        <f>VLOOKUP(B374,[2]Natation!$A$2:$E$610,5,FALSE)</f>
        <v>29.94</v>
      </c>
      <c r="AC374" s="92">
        <f t="shared" si="123"/>
        <v>17</v>
      </c>
      <c r="AD374" s="83">
        <f t="shared" si="127"/>
        <v>17</v>
      </c>
      <c r="AE374" s="294">
        <f t="shared" si="130"/>
        <v>13.25</v>
      </c>
      <c r="AF374" s="84">
        <v>13.25</v>
      </c>
      <c r="AG374" s="87">
        <f t="shared" si="124"/>
        <v>57</v>
      </c>
      <c r="AH374" s="75">
        <f>IFERROR(VLOOKUP(B374,'Notes écrit'!$A$3:$C$734,3,FALSE),"ABI")</f>
        <v>12</v>
      </c>
      <c r="AI374" s="84">
        <v>12</v>
      </c>
      <c r="AJ374" s="88">
        <f t="shared" si="125"/>
        <v>31</v>
      </c>
      <c r="AK374" s="136">
        <f t="shared" si="126"/>
        <v>12.625</v>
      </c>
    </row>
    <row r="375" spans="1:37" s="96" customFormat="1" ht="16.5" customHeight="1" thickBot="1" x14ac:dyDescent="0.3">
      <c r="A375" s="110" t="s">
        <v>216</v>
      </c>
      <c r="B375" s="267">
        <v>22106800</v>
      </c>
      <c r="C375" s="266" t="s">
        <v>209</v>
      </c>
      <c r="D375" s="266" t="s">
        <v>128</v>
      </c>
      <c r="E375" s="292">
        <f>VLOOKUP(B375,[2]END!$B$3:$G$734,6,FALSE)</f>
        <v>16</v>
      </c>
      <c r="F375" s="91">
        <f t="shared" si="111"/>
        <v>17.5</v>
      </c>
      <c r="G375" s="92">
        <f t="shared" si="112"/>
        <v>13</v>
      </c>
      <c r="H375" s="82">
        <f t="shared" si="113"/>
        <v>13</v>
      </c>
      <c r="I375" s="292">
        <f>VLOOKUP(B375,[2]VIT!$B$3:$F$734,5,FALSE)</f>
        <v>3.08</v>
      </c>
      <c r="J375" s="92">
        <f t="shared" si="114"/>
        <v>19</v>
      </c>
      <c r="K375" s="292">
        <f>VLOOKUP(B375,[2]VIT!$B$3:$G$734,6,FALSE)</f>
        <v>6.72</v>
      </c>
      <c r="L375" s="92">
        <f t="shared" si="115"/>
        <v>12</v>
      </c>
      <c r="M375" s="82">
        <f t="shared" si="128"/>
        <v>15.5</v>
      </c>
      <c r="N375" s="258">
        <f>VLOOKUP(B375,[2]DVC!$B$3:$G$734,6,FALSE)</f>
        <v>67</v>
      </c>
      <c r="O375" s="297">
        <f>VLOOKUP(B375,'[2]Taille-Poids'!$B$3:$G$734,6,FALSE)</f>
        <v>84</v>
      </c>
      <c r="P375" s="93">
        <f t="shared" si="116"/>
        <v>0.79761904761904767</v>
      </c>
      <c r="Q375" s="92">
        <f t="shared" si="117"/>
        <v>4</v>
      </c>
      <c r="R375" s="258">
        <f>VLOOKUP(B375,[2]DV!$B$3:$H$735,7,FALSE)</f>
        <v>39.799999999999997</v>
      </c>
      <c r="S375" s="92">
        <f t="shared" si="118"/>
        <v>3</v>
      </c>
      <c r="T375" s="82">
        <f t="shared" si="119"/>
        <v>7</v>
      </c>
      <c r="U375" s="259">
        <f>VLOOKUP(B375,[2]COORD!$B$3:$I$734,8,FALSE)</f>
        <v>24.16</v>
      </c>
      <c r="V375" s="92">
        <f t="shared" si="120"/>
        <v>5.75</v>
      </c>
      <c r="W375" s="292">
        <f>VLOOKUP(B375,[2]SOUP!$B$3:$F$734,5,FALSE)</f>
        <v>-8</v>
      </c>
      <c r="X375" s="92">
        <f t="shared" si="121"/>
        <v>1</v>
      </c>
      <c r="Y375" s="292">
        <f>VLOOKUP(B375,[2]EQU!$B$3:$F$734,5,FALSE)</f>
        <v>10</v>
      </c>
      <c r="Z375" s="92">
        <f t="shared" si="122"/>
        <v>0</v>
      </c>
      <c r="AA375" s="82">
        <f t="shared" si="129"/>
        <v>6.75</v>
      </c>
      <c r="AB375" s="260">
        <f>VLOOKUP(B375,[2]Natation!$A$2:$E$610,5,FALSE)</f>
        <v>43.9</v>
      </c>
      <c r="AC375" s="92">
        <f t="shared" si="123"/>
        <v>8</v>
      </c>
      <c r="AD375" s="83">
        <f t="shared" si="127"/>
        <v>8</v>
      </c>
      <c r="AE375" s="294">
        <f t="shared" si="130"/>
        <v>10.050000000000001</v>
      </c>
      <c r="AF375" s="84">
        <v>10.050000000000001</v>
      </c>
      <c r="AG375" s="87">
        <f t="shared" si="124"/>
        <v>429</v>
      </c>
      <c r="AH375" s="75">
        <f>IFERROR(VLOOKUP(B375,'Notes écrit'!$A$3:$C$734,3,FALSE),"ABI")</f>
        <v>8</v>
      </c>
      <c r="AI375" s="84">
        <v>8</v>
      </c>
      <c r="AJ375" s="88">
        <f t="shared" si="125"/>
        <v>331</v>
      </c>
      <c r="AK375" s="136">
        <f t="shared" si="126"/>
        <v>9.0250000000000004</v>
      </c>
    </row>
    <row r="376" spans="1:37" s="96" customFormat="1" ht="16.5" customHeight="1" thickBot="1" x14ac:dyDescent="0.3">
      <c r="A376" s="110" t="s">
        <v>216</v>
      </c>
      <c r="B376" s="267">
        <v>22106811</v>
      </c>
      <c r="C376" s="266" t="s">
        <v>558</v>
      </c>
      <c r="D376" s="266" t="s">
        <v>72</v>
      </c>
      <c r="E376" s="292">
        <f>VLOOKUP(B376,[2]END!$B$3:$G$734,6,FALSE)</f>
        <v>16</v>
      </c>
      <c r="F376" s="91">
        <f t="shared" si="111"/>
        <v>17.5</v>
      </c>
      <c r="G376" s="92">
        <f t="shared" si="112"/>
        <v>13</v>
      </c>
      <c r="H376" s="82">
        <f t="shared" si="113"/>
        <v>13</v>
      </c>
      <c r="I376" s="292">
        <f>VLOOKUP(B376,[2]VIT!$B$3:$F$734,5,FALSE)</f>
        <v>3.23</v>
      </c>
      <c r="J376" s="92">
        <f t="shared" si="114"/>
        <v>16</v>
      </c>
      <c r="K376" s="292">
        <f>VLOOKUP(B376,[2]VIT!$B$3:$G$734,6,FALSE)</f>
        <v>7.06</v>
      </c>
      <c r="L376" s="92">
        <f t="shared" si="115"/>
        <v>9</v>
      </c>
      <c r="M376" s="82">
        <f t="shared" si="128"/>
        <v>12.5</v>
      </c>
      <c r="N376" s="258">
        <f>VLOOKUP(B376,[2]DVC!$B$3:$G$734,6,FALSE)</f>
        <v>41</v>
      </c>
      <c r="O376" s="297">
        <f>VLOOKUP(B376,'[2]Taille-Poids'!$B$3:$G$734,6,FALSE)</f>
        <v>49</v>
      </c>
      <c r="P376" s="93">
        <f t="shared" si="116"/>
        <v>0.83673469387755106</v>
      </c>
      <c r="Q376" s="92">
        <f t="shared" si="117"/>
        <v>4.5</v>
      </c>
      <c r="R376" s="258">
        <f>VLOOKUP(B376,[2]DV!$B$3:$H$735,7,FALSE)</f>
        <v>47</v>
      </c>
      <c r="S376" s="92">
        <f t="shared" si="118"/>
        <v>5</v>
      </c>
      <c r="T376" s="82">
        <f t="shared" si="119"/>
        <v>9.5</v>
      </c>
      <c r="U376" s="259">
        <f>VLOOKUP(B376,[2]COORD!$B$3:$I$734,8,FALSE)</f>
        <v>22.3</v>
      </c>
      <c r="V376" s="92">
        <f t="shared" si="120"/>
        <v>6.75</v>
      </c>
      <c r="W376" s="292">
        <f>VLOOKUP(B376,[2]SOUP!$B$3:$F$734,5,FALSE)</f>
        <v>0</v>
      </c>
      <c r="X376" s="92">
        <f t="shared" si="121"/>
        <v>2.5</v>
      </c>
      <c r="Y376" s="292">
        <f>VLOOKUP(B376,[2]EQU!$B$3:$F$734,5,FALSE)</f>
        <v>6</v>
      </c>
      <c r="Z376" s="92">
        <f t="shared" si="122"/>
        <v>2</v>
      </c>
      <c r="AA376" s="82">
        <f t="shared" si="129"/>
        <v>11.25</v>
      </c>
      <c r="AB376" s="260">
        <f>VLOOKUP(B376,[2]Natation!$A$2:$E$610,5,FALSE)</f>
        <v>43.58</v>
      </c>
      <c r="AC376" s="92">
        <f t="shared" si="123"/>
        <v>8</v>
      </c>
      <c r="AD376" s="83">
        <f t="shared" si="127"/>
        <v>8</v>
      </c>
      <c r="AE376" s="294">
        <f t="shared" si="130"/>
        <v>10.85</v>
      </c>
      <c r="AF376" s="84">
        <v>10.85</v>
      </c>
      <c r="AG376" s="87">
        <f t="shared" si="124"/>
        <v>336</v>
      </c>
      <c r="AH376" s="75">
        <f>IFERROR(VLOOKUP(B376,'Notes écrit'!$A$3:$C$734,3,FALSE),"ABI")</f>
        <v>11.111000000000001</v>
      </c>
      <c r="AI376" s="84">
        <v>11.111000000000001</v>
      </c>
      <c r="AJ376" s="88">
        <f t="shared" si="125"/>
        <v>62</v>
      </c>
      <c r="AK376" s="136">
        <f t="shared" si="126"/>
        <v>10.980499999999999</v>
      </c>
    </row>
    <row r="377" spans="1:37" s="96" customFormat="1" ht="16.5" customHeight="1" thickBot="1" x14ac:dyDescent="0.3">
      <c r="A377" s="110" t="s">
        <v>53</v>
      </c>
      <c r="B377" s="267">
        <v>22106824</v>
      </c>
      <c r="C377" s="266" t="s">
        <v>630</v>
      </c>
      <c r="D377" s="266" t="s">
        <v>94</v>
      </c>
      <c r="E377" s="292">
        <f>VLOOKUP(B377,[2]END!$B$3:$G$734,6,FALSE)</f>
        <v>9</v>
      </c>
      <c r="F377" s="91">
        <f t="shared" si="111"/>
        <v>14</v>
      </c>
      <c r="G377" s="92">
        <f t="shared" si="112"/>
        <v>9</v>
      </c>
      <c r="H377" s="82">
        <f t="shared" si="113"/>
        <v>9</v>
      </c>
      <c r="I377" s="292">
        <f>VLOOKUP(B377,[2]VIT!$B$3:$F$734,5,FALSE)</f>
        <v>3.95</v>
      </c>
      <c r="J377" s="92">
        <f t="shared" si="114"/>
        <v>9</v>
      </c>
      <c r="K377" s="292">
        <f>VLOOKUP(B377,[2]VIT!$B$3:$G$734,6,FALSE)</f>
        <v>9</v>
      </c>
      <c r="L377" s="92">
        <f t="shared" si="115"/>
        <v>2</v>
      </c>
      <c r="M377" s="82">
        <f t="shared" si="128"/>
        <v>5.5</v>
      </c>
      <c r="N377" s="258">
        <f>VLOOKUP(B377,[2]DVC!$B$3:$G$734,6,FALSE)</f>
        <v>33</v>
      </c>
      <c r="O377" s="297">
        <f>VLOOKUP(B377,'[2]Taille-Poids'!$B$3:$G$734,6,FALSE)</f>
        <v>87</v>
      </c>
      <c r="P377" s="93">
        <f t="shared" si="116"/>
        <v>0.37931034482758619</v>
      </c>
      <c r="Q377" s="92">
        <f t="shared" si="117"/>
        <v>3.5</v>
      </c>
      <c r="R377" s="258">
        <f>VLOOKUP(B377,[2]DV!$B$3:$H$735,7,FALSE)</f>
        <v>22.9</v>
      </c>
      <c r="S377" s="92">
        <f t="shared" si="118"/>
        <v>3</v>
      </c>
      <c r="T377" s="82">
        <f t="shared" si="119"/>
        <v>6.5</v>
      </c>
      <c r="U377" s="259">
        <f>VLOOKUP(B377,[2]COORD!$B$3:$I$734,8,FALSE)</f>
        <v>32</v>
      </c>
      <c r="V377" s="92">
        <f t="shared" si="120"/>
        <v>2.75</v>
      </c>
      <c r="W377" s="292">
        <f>VLOOKUP(B377,[2]SOUP!$B$3:$F$734,5,FALSE)</f>
        <v>-4</v>
      </c>
      <c r="X377" s="92">
        <f t="shared" si="121"/>
        <v>1.5</v>
      </c>
      <c r="Y377" s="292">
        <f>VLOOKUP(B377,[2]EQU!$B$3:$F$734,5,FALSE)</f>
        <v>5</v>
      </c>
      <c r="Z377" s="92">
        <f t="shared" si="122"/>
        <v>2.5</v>
      </c>
      <c r="AA377" s="82">
        <f t="shared" si="129"/>
        <v>6.75</v>
      </c>
      <c r="AB377" s="260">
        <f>VLOOKUP(B377,[2]Natation!$A$2:$E$610,5,FALSE)</f>
        <v>42.5</v>
      </c>
      <c r="AC377" s="92">
        <f t="shared" si="123"/>
        <v>12</v>
      </c>
      <c r="AD377" s="83">
        <f t="shared" si="127"/>
        <v>12</v>
      </c>
      <c r="AE377" s="294">
        <f t="shared" si="130"/>
        <v>7.95</v>
      </c>
      <c r="AF377" s="84">
        <v>7.95</v>
      </c>
      <c r="AG377" s="87">
        <f t="shared" si="124"/>
        <v>561</v>
      </c>
      <c r="AH377" s="75">
        <f>IFERROR(VLOOKUP(B377,'Notes écrit'!$A$3:$C$734,3,FALSE),"ABI")</f>
        <v>11.111000000000001</v>
      </c>
      <c r="AI377" s="84">
        <v>11.111000000000001</v>
      </c>
      <c r="AJ377" s="88">
        <f t="shared" si="125"/>
        <v>62</v>
      </c>
      <c r="AK377" s="136">
        <f t="shared" si="126"/>
        <v>9.5305</v>
      </c>
    </row>
    <row r="378" spans="1:37" s="96" customFormat="1" ht="16.5" customHeight="1" thickBot="1" x14ac:dyDescent="0.3">
      <c r="A378" s="110" t="s">
        <v>216</v>
      </c>
      <c r="B378" s="267">
        <v>22106830</v>
      </c>
      <c r="C378" s="266" t="s">
        <v>1139</v>
      </c>
      <c r="D378" s="266" t="s">
        <v>320</v>
      </c>
      <c r="E378" s="292">
        <f>VLOOKUP(B378,[2]END!$B$3:$G$734,6,FALSE)</f>
        <v>16</v>
      </c>
      <c r="F378" s="91">
        <f t="shared" si="111"/>
        <v>17.5</v>
      </c>
      <c r="G378" s="92">
        <f t="shared" si="112"/>
        <v>13</v>
      </c>
      <c r="H378" s="82">
        <f t="shared" si="113"/>
        <v>13</v>
      </c>
      <c r="I378" s="292">
        <f>VLOOKUP(B378,[2]VIT!$B$3:$F$734,5,FALSE)</f>
        <v>3.18</v>
      </c>
      <c r="J378" s="92">
        <f t="shared" si="114"/>
        <v>17</v>
      </c>
      <c r="K378" s="292">
        <f>VLOOKUP(B378,[2]VIT!$B$3:$G$734,6,FALSE)</f>
        <v>6.87</v>
      </c>
      <c r="L378" s="92">
        <f t="shared" si="115"/>
        <v>11</v>
      </c>
      <c r="M378" s="82">
        <f t="shared" si="128"/>
        <v>14</v>
      </c>
      <c r="N378" s="258">
        <f>VLOOKUP(B378,[2]DVC!$B$3:$G$734,6,FALSE)</f>
        <v>58</v>
      </c>
      <c r="O378" s="297">
        <f>VLOOKUP(B378,'[2]Taille-Poids'!$B$3:$G$734,6,FALSE)</f>
        <v>69</v>
      </c>
      <c r="P378" s="93">
        <f t="shared" si="116"/>
        <v>0.84057971014492749</v>
      </c>
      <c r="Q378" s="92">
        <f t="shared" si="117"/>
        <v>4.5</v>
      </c>
      <c r="R378" s="258">
        <f>VLOOKUP(B378,[2]DV!$B$3:$H$735,7,FALSE)</f>
        <v>63.5</v>
      </c>
      <c r="S378" s="92">
        <f t="shared" si="118"/>
        <v>9</v>
      </c>
      <c r="T378" s="82">
        <f t="shared" si="119"/>
        <v>13.5</v>
      </c>
      <c r="U378" s="259">
        <f>VLOOKUP(B378,[2]COORD!$B$3:$I$734,8,FALSE)</f>
        <v>24.1</v>
      </c>
      <c r="V378" s="92">
        <f t="shared" si="120"/>
        <v>5.75</v>
      </c>
      <c r="W378" s="292">
        <f>VLOOKUP(B378,[2]SOUP!$B$3:$F$734,5,FALSE)</f>
        <v>-9</v>
      </c>
      <c r="X378" s="92">
        <f t="shared" si="121"/>
        <v>1</v>
      </c>
      <c r="Y378" s="292">
        <f>VLOOKUP(B378,[2]EQU!$B$3:$F$734,5,FALSE)</f>
        <v>10</v>
      </c>
      <c r="Z378" s="92">
        <f t="shared" si="122"/>
        <v>0</v>
      </c>
      <c r="AA378" s="82">
        <f t="shared" si="129"/>
        <v>6.75</v>
      </c>
      <c r="AB378" s="260">
        <f>VLOOKUP(B378,[2]Natation!$A$2:$E$610,5,FALSE)</f>
        <v>37.17</v>
      </c>
      <c r="AC378" s="92">
        <f t="shared" si="123"/>
        <v>12</v>
      </c>
      <c r="AD378" s="83">
        <f t="shared" si="127"/>
        <v>12</v>
      </c>
      <c r="AE378" s="294">
        <f t="shared" si="130"/>
        <v>11.85</v>
      </c>
      <c r="AF378" s="84">
        <v>11.85</v>
      </c>
      <c r="AG378" s="87">
        <f t="shared" si="124"/>
        <v>216</v>
      </c>
      <c r="AH378" s="75">
        <f>IFERROR(VLOOKUP(B378,'Notes écrit'!$A$3:$C$734,3,FALSE),"ABI")</f>
        <v>9.7780000000000005</v>
      </c>
      <c r="AI378" s="84">
        <v>9.7780000000000005</v>
      </c>
      <c r="AJ378" s="88">
        <f t="shared" si="125"/>
        <v>162</v>
      </c>
      <c r="AK378" s="136">
        <f t="shared" si="126"/>
        <v>10.814</v>
      </c>
    </row>
    <row r="379" spans="1:37" s="96" customFormat="1" ht="16.5" customHeight="1" thickBot="1" x14ac:dyDescent="0.3">
      <c r="A379" s="110" t="s">
        <v>216</v>
      </c>
      <c r="B379" s="287">
        <v>22106843</v>
      </c>
      <c r="C379" s="268" t="s">
        <v>34</v>
      </c>
      <c r="D379" s="269" t="s">
        <v>994</v>
      </c>
      <c r="E379" s="292">
        <f>VLOOKUP(B379,[2]END!$B$3:$G$734,6,FALSE)</f>
        <v>18</v>
      </c>
      <c r="F379" s="91">
        <f t="shared" si="111"/>
        <v>18.5</v>
      </c>
      <c r="G379" s="92">
        <f t="shared" si="112"/>
        <v>15</v>
      </c>
      <c r="H379" s="82">
        <f t="shared" si="113"/>
        <v>15</v>
      </c>
      <c r="I379" s="292">
        <f>VLOOKUP(B379,[2]VIT!$B$3:$F$734,5,FALSE)</f>
        <v>3.02</v>
      </c>
      <c r="J379" s="92">
        <f t="shared" si="114"/>
        <v>20</v>
      </c>
      <c r="K379" s="292">
        <f>VLOOKUP(B379,[2]VIT!$B$3:$G$734,6,FALSE)</f>
        <v>6.55</v>
      </c>
      <c r="L379" s="92">
        <f t="shared" si="115"/>
        <v>13</v>
      </c>
      <c r="M379" s="82">
        <f t="shared" si="128"/>
        <v>16.5</v>
      </c>
      <c r="N379" s="258">
        <f>VLOOKUP(B379,[2]DVC!$B$3:$G$734,6,FALSE)</f>
        <v>62.5</v>
      </c>
      <c r="O379" s="297">
        <f>VLOOKUP(B379,'[2]Taille-Poids'!$B$3:$G$734,6,FALSE)</f>
        <v>68</v>
      </c>
      <c r="P379" s="93">
        <f t="shared" si="116"/>
        <v>0.91911764705882348</v>
      </c>
      <c r="Q379" s="92">
        <f t="shared" si="117"/>
        <v>5</v>
      </c>
      <c r="R379" s="258">
        <f>VLOOKUP(B379,[2]DV!$B$3:$H$735,7,FALSE)</f>
        <v>47.3</v>
      </c>
      <c r="S379" s="92">
        <f t="shared" si="118"/>
        <v>5</v>
      </c>
      <c r="T379" s="82">
        <f t="shared" si="119"/>
        <v>10</v>
      </c>
      <c r="U379" s="259">
        <f>VLOOKUP(B379,[2]COORD!$B$3:$I$734,8,FALSE)</f>
        <v>24.35</v>
      </c>
      <c r="V379" s="92">
        <f t="shared" si="120"/>
        <v>5.75</v>
      </c>
      <c r="W379" s="292">
        <f>VLOOKUP(B379,[2]SOUP!$B$3:$F$734,5,FALSE)</f>
        <v>-2</v>
      </c>
      <c r="X379" s="92">
        <f t="shared" si="121"/>
        <v>2</v>
      </c>
      <c r="Y379" s="292">
        <f>VLOOKUP(B379,[2]EQU!$B$3:$F$734,5,FALSE)</f>
        <v>5</v>
      </c>
      <c r="Z379" s="92">
        <f t="shared" si="122"/>
        <v>2.5</v>
      </c>
      <c r="AA379" s="82">
        <f t="shared" si="129"/>
        <v>10.25</v>
      </c>
      <c r="AB379" s="260">
        <f>VLOOKUP(B379,[2]Natation!$A$2:$E$610,5,FALSE)</f>
        <v>42.1</v>
      </c>
      <c r="AC379" s="92">
        <f t="shared" si="123"/>
        <v>9</v>
      </c>
      <c r="AD379" s="83">
        <f t="shared" si="127"/>
        <v>9</v>
      </c>
      <c r="AE379" s="294">
        <f t="shared" si="130"/>
        <v>12.15</v>
      </c>
      <c r="AF379" s="84">
        <v>12.15</v>
      </c>
      <c r="AG379" s="87">
        <f t="shared" si="124"/>
        <v>171</v>
      </c>
      <c r="AH379" s="344">
        <f>IFERROR(VLOOKUP(B379,'Notes écrit'!$A$3:$C$734,3,FALSE),"ABI")</f>
        <v>6.6669999999999998</v>
      </c>
      <c r="AI379" s="84">
        <v>6.6669999999999998</v>
      </c>
      <c r="AJ379" s="88">
        <f t="shared" si="125"/>
        <v>483</v>
      </c>
      <c r="AK379" s="136">
        <f t="shared" si="126"/>
        <v>9.4085000000000001</v>
      </c>
    </row>
    <row r="380" spans="1:37" s="96" customFormat="1" ht="16.5" customHeight="1" thickBot="1" x14ac:dyDescent="0.3">
      <c r="A380" s="110" t="s">
        <v>216</v>
      </c>
      <c r="B380" s="267">
        <v>22106861</v>
      </c>
      <c r="C380" s="266" t="s">
        <v>1101</v>
      </c>
      <c r="D380" s="266" t="s">
        <v>134</v>
      </c>
      <c r="E380" s="292">
        <f>VLOOKUP(B380,[2]END!$B$3:$G$734,6,FALSE)</f>
        <v>18</v>
      </c>
      <c r="F380" s="91">
        <f t="shared" si="111"/>
        <v>18.5</v>
      </c>
      <c r="G380" s="92">
        <f t="shared" si="112"/>
        <v>15</v>
      </c>
      <c r="H380" s="82">
        <f t="shared" si="113"/>
        <v>15</v>
      </c>
      <c r="I380" s="292">
        <f>VLOOKUP(B380,[2]VIT!$B$3:$F$734,5,FALSE)</f>
        <v>3.18</v>
      </c>
      <c r="J380" s="92">
        <f t="shared" si="114"/>
        <v>17</v>
      </c>
      <c r="K380" s="292">
        <f>VLOOKUP(B380,[2]VIT!$B$3:$G$734,6,FALSE)</f>
        <v>6.67</v>
      </c>
      <c r="L380" s="92">
        <f t="shared" si="115"/>
        <v>12</v>
      </c>
      <c r="M380" s="82">
        <f t="shared" si="128"/>
        <v>14.5</v>
      </c>
      <c r="N380" s="258">
        <f>VLOOKUP(B380,[2]DVC!$B$3:$G$734,6,FALSE)</f>
        <v>77</v>
      </c>
      <c r="O380" s="297">
        <f>VLOOKUP(B380,'[2]Taille-Poids'!$B$3:$G$734,6,FALSE)</f>
        <v>66</v>
      </c>
      <c r="P380" s="93">
        <f t="shared" si="116"/>
        <v>1.1666666666666667</v>
      </c>
      <c r="Q380" s="92">
        <f t="shared" si="117"/>
        <v>6</v>
      </c>
      <c r="R380" s="258">
        <f>VLOOKUP(B380,[2]DV!$B$3:$H$735,7,FALSE)</f>
        <v>42.4</v>
      </c>
      <c r="S380" s="92">
        <f t="shared" si="118"/>
        <v>3.5</v>
      </c>
      <c r="T380" s="82">
        <f t="shared" si="119"/>
        <v>9.5</v>
      </c>
      <c r="U380" s="259">
        <f>VLOOKUP(B380,[2]COORD!$B$3:$I$734,8,FALSE)</f>
        <v>24.8</v>
      </c>
      <c r="V380" s="92">
        <f t="shared" si="120"/>
        <v>5.5</v>
      </c>
      <c r="W380" s="292">
        <f>VLOOKUP(B380,[2]SOUP!$B$3:$F$734,5,FALSE)</f>
        <v>-4</v>
      </c>
      <c r="X380" s="92">
        <f t="shared" si="121"/>
        <v>1.5</v>
      </c>
      <c r="Y380" s="292">
        <f>VLOOKUP(B380,[2]EQU!$B$3:$F$734,5,FALSE)</f>
        <v>4</v>
      </c>
      <c r="Z380" s="92">
        <f t="shared" si="122"/>
        <v>3</v>
      </c>
      <c r="AA380" s="82">
        <f t="shared" si="129"/>
        <v>10</v>
      </c>
      <c r="AB380" s="260">
        <f>VLOOKUP(B380,[2]Natation!$A$2:$E$610,5,FALSE)</f>
        <v>34.270000000000003</v>
      </c>
      <c r="AC380" s="92">
        <f t="shared" si="123"/>
        <v>14</v>
      </c>
      <c r="AD380" s="83">
        <f t="shared" si="127"/>
        <v>14</v>
      </c>
      <c r="AE380" s="294">
        <f t="shared" si="130"/>
        <v>12.6</v>
      </c>
      <c r="AF380" s="84">
        <v>12.6</v>
      </c>
      <c r="AG380" s="87">
        <f t="shared" si="124"/>
        <v>118</v>
      </c>
      <c r="AH380" s="75">
        <f>IFERROR(VLOOKUP(B380,'Notes écrit'!$A$3:$C$734,3,FALSE),"ABI")</f>
        <v>12</v>
      </c>
      <c r="AI380" s="84">
        <v>12</v>
      </c>
      <c r="AJ380" s="88">
        <f t="shared" si="125"/>
        <v>31</v>
      </c>
      <c r="AK380" s="136">
        <f t="shared" si="126"/>
        <v>12.3</v>
      </c>
    </row>
    <row r="381" spans="1:37" s="96" customFormat="1" ht="16.5" customHeight="1" thickBot="1" x14ac:dyDescent="0.3">
      <c r="A381" s="110" t="s">
        <v>53</v>
      </c>
      <c r="B381" s="267">
        <v>22106918</v>
      </c>
      <c r="C381" s="266" t="s">
        <v>951</v>
      </c>
      <c r="D381" s="266" t="s">
        <v>125</v>
      </c>
      <c r="E381" s="292">
        <f>VLOOKUP(B381,[2]END!$B$3:$G$734,6,FALSE)</f>
        <v>15</v>
      </c>
      <c r="F381" s="91">
        <f t="shared" si="111"/>
        <v>17</v>
      </c>
      <c r="G381" s="92">
        <f t="shared" si="112"/>
        <v>15</v>
      </c>
      <c r="H381" s="82">
        <f t="shared" si="113"/>
        <v>15</v>
      </c>
      <c r="I381" s="292">
        <f>VLOOKUP(B381,[2]VIT!$B$3:$F$734,5,FALSE)</f>
        <v>3.5</v>
      </c>
      <c r="J381" s="92">
        <f t="shared" si="114"/>
        <v>16</v>
      </c>
      <c r="K381" s="292">
        <f>VLOOKUP(B381,[2]VIT!$B$3:$G$734,6,FALSE)</f>
        <v>7.68</v>
      </c>
      <c r="L381" s="92">
        <f t="shared" si="115"/>
        <v>11</v>
      </c>
      <c r="M381" s="82">
        <f t="shared" si="128"/>
        <v>13.5</v>
      </c>
      <c r="N381" s="258">
        <f>VLOOKUP(B381,[2]DVC!$B$3:$G$734,6,FALSE)</f>
        <v>35</v>
      </c>
      <c r="O381" s="297">
        <f>VLOOKUP(B381,'[2]Taille-Poids'!$B$3:$G$734,6,FALSE)</f>
        <v>54</v>
      </c>
      <c r="P381" s="93">
        <f t="shared" si="116"/>
        <v>0.64814814814814814</v>
      </c>
      <c r="Q381" s="92">
        <f t="shared" si="117"/>
        <v>6</v>
      </c>
      <c r="R381" s="258">
        <f>VLOOKUP(B381,[2]DV!$B$3:$H$735,7,FALSE)</f>
        <v>33.299999999999997</v>
      </c>
      <c r="S381" s="92">
        <f t="shared" si="118"/>
        <v>5.5</v>
      </c>
      <c r="T381" s="82">
        <f t="shared" si="119"/>
        <v>11.5</v>
      </c>
      <c r="U381" s="259">
        <f>VLOOKUP(B381,[2]COORD!$B$3:$I$734,8,FALSE)</f>
        <v>25</v>
      </c>
      <c r="V381" s="92">
        <f t="shared" si="120"/>
        <v>6.25</v>
      </c>
      <c r="W381" s="292">
        <f>VLOOKUP(B381,[2]SOUP!$B$3:$F$734,5,FALSE)</f>
        <v>-8</v>
      </c>
      <c r="X381" s="92">
        <f t="shared" si="121"/>
        <v>1</v>
      </c>
      <c r="Y381" s="292">
        <f>VLOOKUP(B381,[2]EQU!$B$3:$F$734,5,FALSE)</f>
        <v>6</v>
      </c>
      <c r="Z381" s="92">
        <f t="shared" si="122"/>
        <v>2</v>
      </c>
      <c r="AA381" s="82">
        <f t="shared" si="129"/>
        <v>9.25</v>
      </c>
      <c r="AB381" s="260">
        <f>VLOOKUP(B381,[2]Natation!$A$2:$E$610,5,FALSE)</f>
        <v>41.95</v>
      </c>
      <c r="AC381" s="92">
        <f t="shared" si="123"/>
        <v>12</v>
      </c>
      <c r="AD381" s="83">
        <f t="shared" si="127"/>
        <v>12</v>
      </c>
      <c r="AE381" s="294">
        <f t="shared" si="130"/>
        <v>12.25</v>
      </c>
      <c r="AF381" s="84">
        <v>12.25</v>
      </c>
      <c r="AG381" s="87">
        <f t="shared" si="124"/>
        <v>153</v>
      </c>
      <c r="AH381" s="75">
        <f>IFERROR(VLOOKUP(B381,'Notes écrit'!$A$3:$C$734,3,FALSE),"ABI")</f>
        <v>15.111000000000001</v>
      </c>
      <c r="AI381" s="84">
        <v>15.111000000000001</v>
      </c>
      <c r="AJ381" s="88">
        <f t="shared" si="125"/>
        <v>2</v>
      </c>
      <c r="AK381" s="136">
        <f t="shared" si="126"/>
        <v>13.6805</v>
      </c>
    </row>
    <row r="382" spans="1:37" s="96" customFormat="1" ht="16.5" customHeight="1" thickBot="1" x14ac:dyDescent="0.3">
      <c r="A382" s="110" t="s">
        <v>216</v>
      </c>
      <c r="B382" s="267">
        <v>22106935</v>
      </c>
      <c r="C382" s="266" t="s">
        <v>528</v>
      </c>
      <c r="D382" s="266" t="s">
        <v>529</v>
      </c>
      <c r="E382" s="292">
        <f>VLOOKUP(B382,[2]END!$B$3:$G$734,6,FALSE)</f>
        <v>18</v>
      </c>
      <c r="F382" s="91">
        <f t="shared" si="111"/>
        <v>18.5</v>
      </c>
      <c r="G382" s="92">
        <f t="shared" si="112"/>
        <v>15</v>
      </c>
      <c r="H382" s="82">
        <f t="shared" si="113"/>
        <v>15</v>
      </c>
      <c r="I382" s="292">
        <f>VLOOKUP(B382,[2]VIT!$B$3:$F$734,5,FALSE)</f>
        <v>2.94</v>
      </c>
      <c r="J382" s="92">
        <f t="shared" si="114"/>
        <v>20</v>
      </c>
      <c r="K382" s="292">
        <f>VLOOKUP(B382,[2]VIT!$B$3:$G$734,6,FALSE)</f>
        <v>6.46</v>
      </c>
      <c r="L382" s="92">
        <f t="shared" si="115"/>
        <v>14</v>
      </c>
      <c r="M382" s="82">
        <f t="shared" si="128"/>
        <v>17</v>
      </c>
      <c r="N382" s="258">
        <f>VLOOKUP(B382,[2]DVC!$B$3:$G$734,6,FALSE)</f>
        <v>81</v>
      </c>
      <c r="O382" s="297">
        <f>VLOOKUP(B382,'[2]Taille-Poids'!$B$3:$G$734,6,FALSE)</f>
        <v>70</v>
      </c>
      <c r="P382" s="93">
        <f t="shared" si="116"/>
        <v>1.1571428571428573</v>
      </c>
      <c r="Q382" s="92">
        <f t="shared" si="117"/>
        <v>6</v>
      </c>
      <c r="R382" s="258">
        <f>VLOOKUP(B382,[2]DV!$B$3:$H$735,7,FALSE)</f>
        <v>49.7</v>
      </c>
      <c r="S382" s="92">
        <f t="shared" si="118"/>
        <v>5.5</v>
      </c>
      <c r="T382" s="82">
        <f t="shared" si="119"/>
        <v>11.5</v>
      </c>
      <c r="U382" s="259">
        <f>VLOOKUP(B382,[2]COORD!$B$3:$I$734,8,FALSE)</f>
        <v>25.35</v>
      </c>
      <c r="V382" s="92">
        <f t="shared" si="120"/>
        <v>5.25</v>
      </c>
      <c r="W382" s="292">
        <f>VLOOKUP(B382,[2]SOUP!$B$3:$F$734,5,FALSE)</f>
        <v>4</v>
      </c>
      <c r="X382" s="92">
        <f t="shared" si="121"/>
        <v>3.25</v>
      </c>
      <c r="Y382" s="292">
        <f>VLOOKUP(B382,[2]EQU!$B$3:$F$734,5,FALSE)</f>
        <v>7</v>
      </c>
      <c r="Z382" s="92">
        <f t="shared" si="122"/>
        <v>1.5</v>
      </c>
      <c r="AA382" s="82">
        <f t="shared" si="129"/>
        <v>10</v>
      </c>
      <c r="AB382" s="260">
        <f>VLOOKUP(B382,[2]Natation!$A$2:$E$610,5,FALSE)</f>
        <v>31.44</v>
      </c>
      <c r="AC382" s="92">
        <f t="shared" si="123"/>
        <v>16</v>
      </c>
      <c r="AD382" s="83">
        <f t="shared" si="127"/>
        <v>16</v>
      </c>
      <c r="AE382" s="294">
        <f t="shared" si="130"/>
        <v>13.9</v>
      </c>
      <c r="AF382" s="84">
        <v>13.9</v>
      </c>
      <c r="AG382" s="87">
        <f t="shared" si="124"/>
        <v>26</v>
      </c>
      <c r="AH382" s="75">
        <f>IFERROR(VLOOKUP(B382,'Notes écrit'!$A$3:$C$734,3,FALSE),"ABI")</f>
        <v>12</v>
      </c>
      <c r="AI382" s="84">
        <v>12</v>
      </c>
      <c r="AJ382" s="88">
        <f t="shared" si="125"/>
        <v>31</v>
      </c>
      <c r="AK382" s="136">
        <f t="shared" si="126"/>
        <v>12.95</v>
      </c>
    </row>
    <row r="383" spans="1:37" s="96" customFormat="1" ht="17.25" customHeight="1" thickBot="1" x14ac:dyDescent="0.3">
      <c r="A383" s="110" t="s">
        <v>53</v>
      </c>
      <c r="B383" s="267">
        <v>22106942</v>
      </c>
      <c r="C383" s="266" t="s">
        <v>698</v>
      </c>
      <c r="D383" s="266" t="s">
        <v>699</v>
      </c>
      <c r="E383" s="292">
        <f>VLOOKUP(B383,[2]END!$B$3:$G$734,6,FALSE)</f>
        <v>15</v>
      </c>
      <c r="F383" s="91">
        <f t="shared" si="111"/>
        <v>17</v>
      </c>
      <c r="G383" s="92">
        <f t="shared" si="112"/>
        <v>15</v>
      </c>
      <c r="H383" s="82">
        <f t="shared" si="113"/>
        <v>15</v>
      </c>
      <c r="I383" s="292">
        <f>VLOOKUP(B383,[2]VIT!$B$3:$F$734,5,FALSE)</f>
        <v>3.62</v>
      </c>
      <c r="J383" s="92">
        <f t="shared" si="114"/>
        <v>14</v>
      </c>
      <c r="K383" s="292">
        <f>VLOOKUP(B383,[2]VIT!$B$3:$G$734,6,FALSE)</f>
        <v>7.95</v>
      </c>
      <c r="L383" s="92">
        <f t="shared" si="115"/>
        <v>9</v>
      </c>
      <c r="M383" s="82">
        <f t="shared" si="128"/>
        <v>11.5</v>
      </c>
      <c r="N383" s="258">
        <f>VLOOKUP(B383,[2]DVC!$B$3:$G$734,6,FALSE)</f>
        <v>70</v>
      </c>
      <c r="O383" s="297">
        <f>VLOOKUP(B383,'[2]Taille-Poids'!$B$3:$G$734,6,FALSE)</f>
        <v>63</v>
      </c>
      <c r="P383" s="93">
        <f t="shared" si="116"/>
        <v>1.1111111111111112</v>
      </c>
      <c r="Q383" s="92">
        <f t="shared" si="117"/>
        <v>5.8</v>
      </c>
      <c r="R383" s="258">
        <f>VLOOKUP(B383,[2]DV!$B$3:$H$735,7,FALSE)</f>
        <v>46.7</v>
      </c>
      <c r="S383" s="92">
        <f t="shared" si="118"/>
        <v>9</v>
      </c>
      <c r="T383" s="82">
        <f t="shared" si="119"/>
        <v>14.8</v>
      </c>
      <c r="U383" s="259">
        <f>VLOOKUP(B383,[2]COORD!$B$3:$I$734,8,FALSE)</f>
        <v>25.1</v>
      </c>
      <c r="V383" s="92">
        <f t="shared" si="120"/>
        <v>6.25</v>
      </c>
      <c r="W383" s="292">
        <f>VLOOKUP(B383,[2]SOUP!$B$3:$F$734,5,FALSE)</f>
        <v>9</v>
      </c>
      <c r="X383" s="92">
        <f t="shared" si="121"/>
        <v>4</v>
      </c>
      <c r="Y383" s="292">
        <f>VLOOKUP(B383,[2]EQU!$B$3:$F$734,5,FALSE)</f>
        <v>3</v>
      </c>
      <c r="Z383" s="92">
        <f t="shared" si="122"/>
        <v>3.5</v>
      </c>
      <c r="AA383" s="82">
        <f t="shared" si="129"/>
        <v>13.75</v>
      </c>
      <c r="AB383" s="260">
        <f>VLOOKUP(B383,[2]Natation!$A$2:$E$610,5,FALSE)</f>
        <v>37.07</v>
      </c>
      <c r="AC383" s="92">
        <f t="shared" si="123"/>
        <v>15</v>
      </c>
      <c r="AD383" s="83">
        <f t="shared" si="127"/>
        <v>15</v>
      </c>
      <c r="AE383" s="294">
        <f t="shared" si="130"/>
        <v>14.01</v>
      </c>
      <c r="AF383" s="84">
        <v>14.01</v>
      </c>
      <c r="AG383" s="87">
        <f t="shared" si="124"/>
        <v>19</v>
      </c>
      <c r="AH383" s="75">
        <f>IFERROR(VLOOKUP(B383,'Notes écrit'!$A$3:$C$734,3,FALSE),"ABI")</f>
        <v>11.555999999999999</v>
      </c>
      <c r="AI383" s="84">
        <v>11.555999999999999</v>
      </c>
      <c r="AJ383" s="88">
        <f t="shared" si="125"/>
        <v>45</v>
      </c>
      <c r="AK383" s="136">
        <f t="shared" si="126"/>
        <v>12.782999999999999</v>
      </c>
    </row>
    <row r="384" spans="1:37" s="96" customFormat="1" ht="16.5" customHeight="1" thickBot="1" x14ac:dyDescent="0.3">
      <c r="A384" s="110" t="s">
        <v>216</v>
      </c>
      <c r="B384" s="267">
        <v>22107011</v>
      </c>
      <c r="C384" s="266" t="s">
        <v>933</v>
      </c>
      <c r="D384" s="266" t="s">
        <v>123</v>
      </c>
      <c r="E384" s="292">
        <f>VLOOKUP(B384,[2]END!$B$3:$G$734,6,FALSE)</f>
        <v>19</v>
      </c>
      <c r="F384" s="91">
        <f t="shared" si="111"/>
        <v>19</v>
      </c>
      <c r="G384" s="92">
        <f t="shared" si="112"/>
        <v>16</v>
      </c>
      <c r="H384" s="82">
        <f t="shared" si="113"/>
        <v>16</v>
      </c>
      <c r="I384" s="292">
        <f>VLOOKUP(B384,[2]VIT!$B$3:$F$734,5,FALSE)</f>
        <v>3.07</v>
      </c>
      <c r="J384" s="92">
        <f t="shared" si="114"/>
        <v>19</v>
      </c>
      <c r="K384" s="292">
        <f>VLOOKUP(B384,[2]VIT!$B$3:$G$734,6,FALSE)</f>
        <v>6.7</v>
      </c>
      <c r="L384" s="92">
        <f t="shared" si="115"/>
        <v>12</v>
      </c>
      <c r="M384" s="82">
        <f t="shared" si="128"/>
        <v>15.5</v>
      </c>
      <c r="N384" s="258">
        <f>VLOOKUP(B384,[2]DVC!$B$3:$G$734,6,FALSE)</f>
        <v>52</v>
      </c>
      <c r="O384" s="297">
        <f>VLOOKUP(B384,'[2]Taille-Poids'!$B$3:$G$734,6,FALSE)</f>
        <v>74</v>
      </c>
      <c r="P384" s="93">
        <f t="shared" si="116"/>
        <v>0.70270270270270274</v>
      </c>
      <c r="Q384" s="92">
        <f t="shared" si="117"/>
        <v>4</v>
      </c>
      <c r="R384" s="258">
        <f>VLOOKUP(B384,[2]DV!$B$3:$H$735,7,FALSE)</f>
        <v>43.1</v>
      </c>
      <c r="S384" s="92">
        <f t="shared" si="118"/>
        <v>4</v>
      </c>
      <c r="T384" s="82">
        <f t="shared" si="119"/>
        <v>8</v>
      </c>
      <c r="U384" s="259">
        <f>VLOOKUP(B384,[2]COORD!$B$3:$I$734,8,FALSE)</f>
        <v>24</v>
      </c>
      <c r="V384" s="92">
        <f t="shared" si="120"/>
        <v>5.75</v>
      </c>
      <c r="W384" s="292">
        <f>VLOOKUP(B384,[2]SOUP!$B$3:$F$734,5,FALSE)</f>
        <v>-9</v>
      </c>
      <c r="X384" s="92">
        <f t="shared" si="121"/>
        <v>1</v>
      </c>
      <c r="Y384" s="292">
        <f>VLOOKUP(B384,[2]EQU!$B$3:$F$734,5,FALSE)</f>
        <v>6</v>
      </c>
      <c r="Z384" s="92">
        <f t="shared" si="122"/>
        <v>2</v>
      </c>
      <c r="AA384" s="82">
        <f t="shared" si="129"/>
        <v>8.75</v>
      </c>
      <c r="AB384" s="260">
        <f>VLOOKUP(B384,[2]Natation!$A$2:$E$610,5,FALSE)</f>
        <v>31.49</v>
      </c>
      <c r="AC384" s="92">
        <f t="shared" si="123"/>
        <v>16</v>
      </c>
      <c r="AD384" s="83">
        <f t="shared" si="127"/>
        <v>16</v>
      </c>
      <c r="AE384" s="294">
        <f t="shared" si="130"/>
        <v>12.85</v>
      </c>
      <c r="AF384" s="84">
        <v>12.85</v>
      </c>
      <c r="AG384" s="87">
        <f t="shared" si="124"/>
        <v>90</v>
      </c>
      <c r="AH384" s="75">
        <f>IFERROR(VLOOKUP(B384,'Notes écrit'!$A$3:$C$734,3,FALSE),"ABI")</f>
        <v>8</v>
      </c>
      <c r="AI384" s="84">
        <v>8</v>
      </c>
      <c r="AJ384" s="88">
        <f t="shared" si="125"/>
        <v>331</v>
      </c>
      <c r="AK384" s="136">
        <f t="shared" si="126"/>
        <v>10.425000000000001</v>
      </c>
    </row>
    <row r="385" spans="1:37" s="96" customFormat="1" ht="16.5" customHeight="1" thickBot="1" x14ac:dyDescent="0.3">
      <c r="A385" s="110" t="s">
        <v>216</v>
      </c>
      <c r="B385" s="267">
        <v>22107014</v>
      </c>
      <c r="C385" s="266" t="s">
        <v>1198</v>
      </c>
      <c r="D385" s="266" t="s">
        <v>1199</v>
      </c>
      <c r="E385" s="292">
        <f>VLOOKUP(B385,[2]END!$B$3:$G$734,6,FALSE)</f>
        <v>17</v>
      </c>
      <c r="F385" s="91">
        <f t="shared" si="111"/>
        <v>18</v>
      </c>
      <c r="G385" s="92">
        <f t="shared" si="112"/>
        <v>14</v>
      </c>
      <c r="H385" s="82">
        <f t="shared" si="113"/>
        <v>14</v>
      </c>
      <c r="I385" s="292">
        <f>VLOOKUP(B385,[2]VIT!$B$3:$F$734,5,FALSE)</f>
        <v>3.26</v>
      </c>
      <c r="J385" s="92">
        <f t="shared" si="114"/>
        <v>16</v>
      </c>
      <c r="K385" s="292">
        <f>VLOOKUP(B385,[2]VIT!$B$3:$G$734,6,FALSE)</f>
        <v>7.19</v>
      </c>
      <c r="L385" s="92">
        <f t="shared" si="115"/>
        <v>8</v>
      </c>
      <c r="M385" s="82">
        <f t="shared" si="128"/>
        <v>12</v>
      </c>
      <c r="N385" s="258">
        <f>VLOOKUP(B385,[2]DVC!$B$3:$G$734,6,FALSE)</f>
        <v>62</v>
      </c>
      <c r="O385" s="297">
        <f>VLOOKUP(B385,'[2]Taille-Poids'!$B$3:$G$734,6,FALSE)</f>
        <v>69</v>
      </c>
      <c r="P385" s="93">
        <f t="shared" si="116"/>
        <v>0.89855072463768115</v>
      </c>
      <c r="Q385" s="92">
        <f t="shared" si="117"/>
        <v>4.5</v>
      </c>
      <c r="R385" s="258">
        <f>VLOOKUP(B385,[2]DV!$B$3:$H$735,7,FALSE)</f>
        <v>40.4</v>
      </c>
      <c r="S385" s="92">
        <f t="shared" si="118"/>
        <v>3</v>
      </c>
      <c r="T385" s="82">
        <f t="shared" si="119"/>
        <v>7.5</v>
      </c>
      <c r="U385" s="259">
        <f>VLOOKUP(B385,[2]COORD!$B$3:$I$734,8,FALSE)</f>
        <v>22.7</v>
      </c>
      <c r="V385" s="92">
        <f t="shared" si="120"/>
        <v>6.5</v>
      </c>
      <c r="W385" s="292">
        <f>VLOOKUP(B385,[2]SOUP!$B$3:$F$734,5,FALSE)</f>
        <v>15</v>
      </c>
      <c r="X385" s="92">
        <f t="shared" si="121"/>
        <v>4.75</v>
      </c>
      <c r="Y385" s="292">
        <f>VLOOKUP(B385,[2]EQU!$B$3:$F$734,5,FALSE)</f>
        <v>2</v>
      </c>
      <c r="Z385" s="92">
        <f t="shared" si="122"/>
        <v>4</v>
      </c>
      <c r="AA385" s="82">
        <f t="shared" si="129"/>
        <v>15.25</v>
      </c>
      <c r="AB385" s="260">
        <f>VLOOKUP(B385,[2]Natation!$A$2:$E$610,5,FALSE)</f>
        <v>39.32</v>
      </c>
      <c r="AC385" s="92">
        <f t="shared" si="123"/>
        <v>11</v>
      </c>
      <c r="AD385" s="83">
        <f t="shared" si="127"/>
        <v>11</v>
      </c>
      <c r="AE385" s="294">
        <f t="shared" si="130"/>
        <v>11.95</v>
      </c>
      <c r="AF385" s="84">
        <v>11.95</v>
      </c>
      <c r="AG385" s="87">
        <f t="shared" si="124"/>
        <v>201</v>
      </c>
      <c r="AH385" s="75">
        <f>IFERROR(VLOOKUP(B385,'Notes écrit'!$A$3:$C$734,3,FALSE),"ABI")</f>
        <v>8.8889999999999993</v>
      </c>
      <c r="AI385" s="84">
        <v>8.8889999999999993</v>
      </c>
      <c r="AJ385" s="88">
        <f t="shared" si="125"/>
        <v>231</v>
      </c>
      <c r="AK385" s="136">
        <f t="shared" si="126"/>
        <v>10.419499999999999</v>
      </c>
    </row>
    <row r="386" spans="1:37" s="96" customFormat="1" ht="16.5" customHeight="1" thickBot="1" x14ac:dyDescent="0.3">
      <c r="A386" s="110" t="s">
        <v>216</v>
      </c>
      <c r="B386" s="267">
        <v>22107070</v>
      </c>
      <c r="C386" s="266" t="s">
        <v>1024</v>
      </c>
      <c r="D386" s="266" t="s">
        <v>820</v>
      </c>
      <c r="E386" s="292">
        <f>VLOOKUP(B386,[2]END!$B$3:$G$734,6,FALSE)</f>
        <v>14</v>
      </c>
      <c r="F386" s="91">
        <f t="shared" si="111"/>
        <v>16.5</v>
      </c>
      <c r="G386" s="92">
        <f t="shared" si="112"/>
        <v>11</v>
      </c>
      <c r="H386" s="82">
        <f t="shared" si="113"/>
        <v>11</v>
      </c>
      <c r="I386" s="292">
        <f>VLOOKUP(B386,[2]VIT!$B$3:$F$734,5,FALSE)</f>
        <v>3.55</v>
      </c>
      <c r="J386" s="92">
        <f t="shared" si="114"/>
        <v>11</v>
      </c>
      <c r="K386" s="292">
        <f>VLOOKUP(B386,[2]VIT!$B$3:$G$734,6,FALSE)</f>
        <v>7.68</v>
      </c>
      <c r="L386" s="92">
        <f t="shared" si="115"/>
        <v>5</v>
      </c>
      <c r="M386" s="82">
        <f t="shared" si="128"/>
        <v>8</v>
      </c>
      <c r="N386" s="258">
        <f>VLOOKUP(B386,[2]DVC!$B$3:$G$734,6,FALSE)</f>
        <v>60</v>
      </c>
      <c r="O386" s="297">
        <f>VLOOKUP(B386,'[2]Taille-Poids'!$B$3:$G$734,6,FALSE)</f>
        <v>65</v>
      </c>
      <c r="P386" s="93">
        <f t="shared" si="116"/>
        <v>0.92307692307692313</v>
      </c>
      <c r="Q386" s="92">
        <f t="shared" si="117"/>
        <v>5</v>
      </c>
      <c r="R386" s="258">
        <f>VLOOKUP(B386,[2]DV!$B$3:$H$735,7,FALSE)</f>
        <v>40.1</v>
      </c>
      <c r="S386" s="92">
        <f t="shared" si="118"/>
        <v>3</v>
      </c>
      <c r="T386" s="82">
        <f t="shared" si="119"/>
        <v>8</v>
      </c>
      <c r="U386" s="259">
        <f>VLOOKUP(B386,[2]COORD!$B$3:$I$734,8,FALSE)</f>
        <v>26.53</v>
      </c>
      <c r="V386" s="92">
        <f t="shared" si="120"/>
        <v>4.5</v>
      </c>
      <c r="W386" s="292">
        <f>VLOOKUP(B386,[2]SOUP!$B$3:$F$734,5,FALSE)</f>
        <v>0</v>
      </c>
      <c r="X386" s="92">
        <f t="shared" si="121"/>
        <v>2.5</v>
      </c>
      <c r="Y386" s="292">
        <f>VLOOKUP(B386,[2]EQU!$B$3:$F$734,5,FALSE)</f>
        <v>3</v>
      </c>
      <c r="Z386" s="92">
        <f t="shared" si="122"/>
        <v>3.5</v>
      </c>
      <c r="AA386" s="82">
        <f t="shared" si="129"/>
        <v>10.5</v>
      </c>
      <c r="AB386" s="260">
        <f>VLOOKUP(B386,[2]Natation!$A$2:$E$610,5,FALSE)</f>
        <v>43.15</v>
      </c>
      <c r="AC386" s="92">
        <f t="shared" si="123"/>
        <v>9</v>
      </c>
      <c r="AD386" s="83">
        <f t="shared" si="127"/>
        <v>9</v>
      </c>
      <c r="AE386" s="294">
        <f t="shared" si="130"/>
        <v>9.3000000000000007</v>
      </c>
      <c r="AF386" s="84">
        <v>9.3000000000000007</v>
      </c>
      <c r="AG386" s="87">
        <f t="shared" si="124"/>
        <v>492</v>
      </c>
      <c r="AH386" s="75">
        <f>IFERROR(VLOOKUP(B386,'Notes écrit'!$A$3:$C$734,3,FALSE),"ABI")</f>
        <v>12.444000000000001</v>
      </c>
      <c r="AI386" s="84">
        <v>12.444000000000001</v>
      </c>
      <c r="AJ386" s="88">
        <f t="shared" si="125"/>
        <v>22</v>
      </c>
      <c r="AK386" s="136">
        <f t="shared" si="126"/>
        <v>10.872</v>
      </c>
    </row>
    <row r="387" spans="1:37" s="96" customFormat="1" ht="16.5" customHeight="1" thickBot="1" x14ac:dyDescent="0.3">
      <c r="A387" s="110" t="s">
        <v>216</v>
      </c>
      <c r="B387" s="267">
        <v>22107182</v>
      </c>
      <c r="C387" s="266" t="s">
        <v>569</v>
      </c>
      <c r="D387" s="266" t="s">
        <v>114</v>
      </c>
      <c r="E387" s="292">
        <f>VLOOKUP(B387,[2]END!$B$3:$G$734,6,FALSE)</f>
        <v>18</v>
      </c>
      <c r="F387" s="91">
        <f t="shared" ref="F387:F450" si="131">IF(E387="ABJ", "ABJ",IF(E387="ABI","ABI",IF(E387="DSP","DSP",IF(E387="VAL","VAL",(VLOOKUP(E387,tpstest,2))))))</f>
        <v>18.5</v>
      </c>
      <c r="G387" s="92">
        <f t="shared" ref="G387:G450" si="132">IF(F387="ABJ","ABJ",IF(F387="ABI",0,IF(F387="DSP","DSP",IF(F387="VAL","VAL",(IF(A387="F",VLOOKUP(F387,endurfille,2),VLOOKUP(F387,endurgarçon,2)))))))</f>
        <v>15</v>
      </c>
      <c r="H387" s="82">
        <f t="shared" ref="H387:H435" si="133">IF(G387="VAL","VALIDÉ",G387)</f>
        <v>15</v>
      </c>
      <c r="I387" s="292">
        <f>VLOOKUP(B387,[2]VIT!$B$3:$F$734,5,FALSE)</f>
        <v>3.32</v>
      </c>
      <c r="J387" s="92">
        <f t="shared" ref="J387:J450" si="134">IF(I387="ABJ","ABJ",IF(I387="ABI",0,IF(I387="DSP","DSP",IF(I387="VAL","VAL",(IF(A387="F",VLOOKUP(I387,VIT20MF,2),VLOOKUP(I387,Vit20MG,2)))))))</f>
        <v>15</v>
      </c>
      <c r="K387" s="292">
        <f>VLOOKUP(B387,[2]VIT!$B$3:$G$734,6,FALSE)</f>
        <v>6.82</v>
      </c>
      <c r="L387" s="92">
        <f t="shared" ref="L387:L450" si="135">IF(K387="ABJ","ABJ",IF(K387="ABI",0,IF(K387="DSP","DSP",IF(K387="VAL","VAL",(IF(A387="F",VLOOKUP(K387,vit50mf,2),VLOOKUP(K387,vit50mg,2)))))))</f>
        <v>11</v>
      </c>
      <c r="M387" s="82">
        <f t="shared" si="128"/>
        <v>13</v>
      </c>
      <c r="N387" s="258">
        <f>VLOOKUP(B387,[2]DVC!$B$3:$G$734,6,FALSE)</f>
        <v>75</v>
      </c>
      <c r="O387" s="297">
        <f>VLOOKUP(B387,'[2]Taille-Poids'!$B$3:$G$734,6,FALSE)</f>
        <v>75</v>
      </c>
      <c r="P387" s="93">
        <f t="shared" ref="P387:P435" si="136">IF(O387="ABI", "POIDS",IF(N387="COVID","COVID",IF(OR(N387="DSP",N387="ABI",N387="VAL",N387=0),0,N387/O387)))</f>
        <v>1</v>
      </c>
      <c r="Q387" s="92">
        <f t="shared" ref="Q387:Q450" si="137">IF(N387="ABJ","ABJ",IF(N387="DSP","DSP",IF(N387="ABI",0,IF(P387="POIDS",0,IF(N387="VAL","VAL",IF(A387="F",VLOOKUP(P387,forcefille,2),VLOOKUP(P387,forcegarçon,2)))))))</f>
        <v>5.5</v>
      </c>
      <c r="R387" s="258">
        <f>VLOOKUP(B387,[2]DV!$B$3:$H$735,7,FALSE)</f>
        <v>43</v>
      </c>
      <c r="S387" s="92">
        <f t="shared" ref="S387:S450" si="138">IF(R387="ABJ","ABJ",IF(R387="ABI",0,IF(R387="DSP","DSP",IF(R387="VAL","VAL",IF(A387="F",VLOOKUP(R387,détfille,2),VLOOKUP(R387,détgarçon,2))))))</f>
        <v>4</v>
      </c>
      <c r="T387" s="82">
        <f t="shared" ref="T387:T435" si="139">IF(OR(Q387="ABJ",S387="ABJ"),"ABJ",IF(OR(Q387="VAL",S387="VAL"),"VALIDÉ",IF(AND(Q387="DSP",S387="DSP"),"DSP",IF(Q387="DSP",S387*2,IF(S387="DSP",Q387*2,(Q387+S387))))))</f>
        <v>9.5</v>
      </c>
      <c r="U387" s="259">
        <f>VLOOKUP(B387,[2]COORD!$B$3:$I$734,8,FALSE)</f>
        <v>23.25</v>
      </c>
      <c r="V387" s="92">
        <f t="shared" ref="V387:V450" si="140">IF(U387="ABJ","ABJ",IF(U387="ABI",0,IF(U387="DSP","DSP",IF(U387="VAL","VAL",IF(A387="F",VLOOKUP(U387,coorfille,2),VLOOKUP(U387,coorgarçon,2))))))</f>
        <v>6.25</v>
      </c>
      <c r="W387" s="292">
        <f>VLOOKUP(B387,[2]SOUP!$B$3:$F$734,5,FALSE)</f>
        <v>-3</v>
      </c>
      <c r="X387" s="92">
        <f t="shared" ref="X387:X450" si="141">IF(W387="ABJ","ABJ",IF(W387="ABI",0,IF(W387="DSP","DSP",IF(W387="VAL","VAL",IF(A387="F",VLOOKUP(W387,SouplesseFille,2),VLOOKUP(W387,SouplesseGarçon,2))))))</f>
        <v>1.75</v>
      </c>
      <c r="Y387" s="292">
        <f>VLOOKUP(B387,[2]EQU!$B$3:$F$734,5,FALSE)</f>
        <v>2</v>
      </c>
      <c r="Z387" s="92">
        <f t="shared" ref="Z387:Z450" si="142">IF(Y387="ABJ","ABJ",IF(Y387="ABI",0,IF(Y387="DSP","DSP",IF(Y387="VAL","VAL",IF(A387="F",VLOOKUP(Y387,eqfille,2),VLOOKUP(Y387,eqgarçon,2))))))</f>
        <v>4</v>
      </c>
      <c r="AA387" s="82">
        <f t="shared" si="129"/>
        <v>12</v>
      </c>
      <c r="AB387" s="260">
        <f>VLOOKUP(B387,[2]Natation!$A$2:$E$610,5,FALSE)</f>
        <v>33.21</v>
      </c>
      <c r="AC387" s="92">
        <f t="shared" ref="AC387:AC450" si="143">IF(AB387="ABJ","ABJ",IF(AB387="ABI",0,IF(AB387="DNF",0,IF(AB387="DSP","DSP",IF(AB387="VAL","VAL",(IF(A387="F",VLOOKUP(AB387,nagefille,2),VLOOKUP(AB387,nagegarçon,2))))))))</f>
        <v>14</v>
      </c>
      <c r="AD387" s="83">
        <f t="shared" si="127"/>
        <v>14</v>
      </c>
      <c r="AE387" s="294">
        <f t="shared" si="130"/>
        <v>12.7</v>
      </c>
      <c r="AF387" s="84">
        <v>12.7</v>
      </c>
      <c r="AG387" s="87">
        <f t="shared" ref="AG387:AG450" si="144">IFERROR(RANK(AF387,$AF$3:$AF$734,0),611)</f>
        <v>103</v>
      </c>
      <c r="AH387" s="75">
        <f>IFERROR(VLOOKUP(B387,'Notes écrit'!$A$3:$C$734,3,FALSE),"ABI")</f>
        <v>9.3330000000000002</v>
      </c>
      <c r="AI387" s="84">
        <v>9.3330000000000002</v>
      </c>
      <c r="AJ387" s="88">
        <f t="shared" ref="AJ387:AJ450" si="145">IFERROR(RANK(AI387,$AI$3:$AI$734,0),599)</f>
        <v>194</v>
      </c>
      <c r="AK387" s="136">
        <f t="shared" si="126"/>
        <v>11.016500000000001</v>
      </c>
    </row>
    <row r="388" spans="1:37" s="96" customFormat="1" ht="16.5" customHeight="1" thickBot="1" x14ac:dyDescent="0.3">
      <c r="A388" s="110" t="s">
        <v>216</v>
      </c>
      <c r="B388" s="267">
        <v>22107185</v>
      </c>
      <c r="C388" s="266" t="s">
        <v>783</v>
      </c>
      <c r="D388" s="266" t="s">
        <v>784</v>
      </c>
      <c r="E388" s="292">
        <f>VLOOKUP(B388,[2]END!$B$3:$G$734,6,FALSE)</f>
        <v>18</v>
      </c>
      <c r="F388" s="91">
        <f t="shared" si="131"/>
        <v>18.5</v>
      </c>
      <c r="G388" s="92">
        <f t="shared" si="132"/>
        <v>15</v>
      </c>
      <c r="H388" s="82">
        <f t="shared" si="133"/>
        <v>15</v>
      </c>
      <c r="I388" s="292">
        <f>VLOOKUP(B388,[2]VIT!$B$3:$F$734,5,FALSE)</f>
        <v>3.32</v>
      </c>
      <c r="J388" s="92">
        <f t="shared" si="134"/>
        <v>15</v>
      </c>
      <c r="K388" s="292">
        <f>VLOOKUP(B388,[2]VIT!$B$3:$G$734,6,FALSE)</f>
        <v>6.92</v>
      </c>
      <c r="L388" s="92">
        <f t="shared" si="135"/>
        <v>10</v>
      </c>
      <c r="M388" s="82">
        <f t="shared" si="128"/>
        <v>12.5</v>
      </c>
      <c r="N388" s="258">
        <f>VLOOKUP(B388,[2]DVC!$B$3:$G$734,6,FALSE)</f>
        <v>52</v>
      </c>
      <c r="O388" s="297">
        <f>VLOOKUP(B388,'[2]Taille-Poids'!$B$3:$G$734,6,FALSE)</f>
        <v>74</v>
      </c>
      <c r="P388" s="93">
        <f t="shared" si="136"/>
        <v>0.70270270270270274</v>
      </c>
      <c r="Q388" s="92">
        <f t="shared" si="137"/>
        <v>4</v>
      </c>
      <c r="R388" s="258">
        <f>VLOOKUP(B388,[2]DV!$B$3:$H$735,7,FALSE)</f>
        <v>40</v>
      </c>
      <c r="S388" s="92">
        <f t="shared" si="138"/>
        <v>3</v>
      </c>
      <c r="T388" s="82">
        <f t="shared" si="139"/>
        <v>7</v>
      </c>
      <c r="U388" s="259">
        <f>VLOOKUP(B388,[2]COORD!$B$3:$I$734,8,FALSE)</f>
        <v>26.8</v>
      </c>
      <c r="V388" s="92">
        <f t="shared" si="140"/>
        <v>4.5</v>
      </c>
      <c r="W388" s="292">
        <f>VLOOKUP(B388,[2]SOUP!$B$3:$F$734,5,FALSE)</f>
        <v>-11</v>
      </c>
      <c r="X388" s="92">
        <f t="shared" si="141"/>
        <v>0.75</v>
      </c>
      <c r="Y388" s="292">
        <f>VLOOKUP(B388,[2]EQU!$B$3:$F$734,5,FALSE)</f>
        <v>10</v>
      </c>
      <c r="Z388" s="92">
        <f t="shared" si="142"/>
        <v>0</v>
      </c>
      <c r="AA388" s="82">
        <f t="shared" si="129"/>
        <v>5.25</v>
      </c>
      <c r="AB388" s="260">
        <f>VLOOKUP(B388,[2]Natation!$A$2:$E$610,5,FALSE)</f>
        <v>48.2</v>
      </c>
      <c r="AC388" s="92">
        <f t="shared" si="143"/>
        <v>6</v>
      </c>
      <c r="AD388" s="83">
        <f t="shared" si="127"/>
        <v>6</v>
      </c>
      <c r="AE388" s="294">
        <f t="shared" si="130"/>
        <v>9.15</v>
      </c>
      <c r="AF388" s="84">
        <v>9.15</v>
      </c>
      <c r="AG388" s="87">
        <f t="shared" si="144"/>
        <v>503</v>
      </c>
      <c r="AH388" s="75">
        <f>IFERROR(VLOOKUP(B388,'Notes écrit'!$A$3:$C$734,3,FALSE),"ABI")</f>
        <v>8</v>
      </c>
      <c r="AI388" s="84">
        <v>8</v>
      </c>
      <c r="AJ388" s="88">
        <f t="shared" si="145"/>
        <v>331</v>
      </c>
      <c r="AK388" s="136">
        <f t="shared" si="126"/>
        <v>8.5749999999999993</v>
      </c>
    </row>
    <row r="389" spans="1:37" s="96" customFormat="1" ht="16.5" customHeight="1" thickBot="1" x14ac:dyDescent="0.3">
      <c r="A389" s="110" t="s">
        <v>53</v>
      </c>
      <c r="B389" s="267">
        <v>22107186</v>
      </c>
      <c r="C389" s="266" t="s">
        <v>1188</v>
      </c>
      <c r="D389" s="266" t="s">
        <v>670</v>
      </c>
      <c r="E389" s="292">
        <f>VLOOKUP(B389,[2]END!$B$3:$G$734,6,FALSE)</f>
        <v>11</v>
      </c>
      <c r="F389" s="91">
        <f t="shared" si="131"/>
        <v>15</v>
      </c>
      <c r="G389" s="92">
        <f t="shared" si="132"/>
        <v>11</v>
      </c>
      <c r="H389" s="82">
        <f t="shared" si="133"/>
        <v>11</v>
      </c>
      <c r="I389" s="292">
        <f>VLOOKUP(B389,[2]VIT!$B$3:$F$734,5,FALSE)</f>
        <v>3.74</v>
      </c>
      <c r="J389" s="92">
        <f t="shared" si="134"/>
        <v>12</v>
      </c>
      <c r="K389" s="292">
        <f>VLOOKUP(B389,[2]VIT!$B$3:$G$734,6,FALSE)</f>
        <v>7.88</v>
      </c>
      <c r="L389" s="92">
        <f t="shared" si="135"/>
        <v>10</v>
      </c>
      <c r="M389" s="82">
        <f t="shared" si="128"/>
        <v>11</v>
      </c>
      <c r="N389" s="258">
        <f>VLOOKUP(B389,[2]DVC!$B$3:$G$734,6,FALSE)</f>
        <v>35</v>
      </c>
      <c r="O389" s="297">
        <f>VLOOKUP(B389,'[2]Taille-Poids'!$B$3:$G$734,6,FALSE)</f>
        <v>52</v>
      </c>
      <c r="P389" s="93">
        <f t="shared" si="136"/>
        <v>0.67307692307692313</v>
      </c>
      <c r="Q389" s="92">
        <f t="shared" si="137"/>
        <v>6</v>
      </c>
      <c r="R389" s="258">
        <f>VLOOKUP(B389,[2]DV!$B$3:$H$735,7,FALSE)</f>
        <v>39.4</v>
      </c>
      <c r="S389" s="92">
        <f t="shared" si="138"/>
        <v>7</v>
      </c>
      <c r="T389" s="82">
        <f t="shared" si="139"/>
        <v>13</v>
      </c>
      <c r="U389" s="259">
        <f>VLOOKUP(B389,[2]COORD!$B$3:$I$734,8,FALSE)</f>
        <v>27.75</v>
      </c>
      <c r="V389" s="92">
        <f t="shared" si="140"/>
        <v>5</v>
      </c>
      <c r="W389" s="292">
        <f>VLOOKUP(B389,[2]SOUP!$B$3:$F$734,5,FALSE)</f>
        <v>3</v>
      </c>
      <c r="X389" s="92">
        <f t="shared" si="141"/>
        <v>3.25</v>
      </c>
      <c r="Y389" s="292">
        <f>VLOOKUP(B389,[2]EQU!$B$3:$F$734,5,FALSE)</f>
        <v>1</v>
      </c>
      <c r="Z389" s="92">
        <f t="shared" si="142"/>
        <v>4.5</v>
      </c>
      <c r="AA389" s="82">
        <f t="shared" si="129"/>
        <v>12.75</v>
      </c>
      <c r="AB389" s="260" t="str">
        <f>VLOOKUP(B389,[2]Natation!$A$2:$E$610,5,FALSE)</f>
        <v>ABI</v>
      </c>
      <c r="AC389" s="92">
        <f t="shared" si="143"/>
        <v>0</v>
      </c>
      <c r="AD389" s="83">
        <f t="shared" si="127"/>
        <v>0</v>
      </c>
      <c r="AE389" s="294">
        <f t="shared" si="130"/>
        <v>9.5500000000000007</v>
      </c>
      <c r="AF389" s="84">
        <v>9.5500000000000007</v>
      </c>
      <c r="AG389" s="87">
        <f t="shared" si="144"/>
        <v>472</v>
      </c>
      <c r="AH389" s="75">
        <f>IFERROR(VLOOKUP(B389,'Notes écrit'!$A$3:$C$734,3,FALSE),"ABI")</f>
        <v>10.222</v>
      </c>
      <c r="AI389" s="84">
        <v>10.222</v>
      </c>
      <c r="AJ389" s="88">
        <f t="shared" si="145"/>
        <v>123</v>
      </c>
      <c r="AK389" s="136">
        <f t="shared" si="126"/>
        <v>9.8859999999999992</v>
      </c>
    </row>
    <row r="390" spans="1:37" s="96" customFormat="1" ht="16.5" customHeight="1" thickBot="1" x14ac:dyDescent="0.3">
      <c r="A390" s="110" t="s">
        <v>216</v>
      </c>
      <c r="B390" s="267">
        <v>22107188</v>
      </c>
      <c r="C390" s="266" t="s">
        <v>921</v>
      </c>
      <c r="D390" s="266" t="s">
        <v>118</v>
      </c>
      <c r="E390" s="292">
        <f>VLOOKUP(B390,[2]END!$B$3:$G$734,6,FALSE)</f>
        <v>18</v>
      </c>
      <c r="F390" s="91">
        <f t="shared" si="131"/>
        <v>18.5</v>
      </c>
      <c r="G390" s="92">
        <f t="shared" si="132"/>
        <v>15</v>
      </c>
      <c r="H390" s="82">
        <f t="shared" si="133"/>
        <v>15</v>
      </c>
      <c r="I390" s="292">
        <f>VLOOKUP(B390,[2]VIT!$B$3:$F$734,5,FALSE)</f>
        <v>3.26</v>
      </c>
      <c r="J390" s="92">
        <f t="shared" si="134"/>
        <v>16</v>
      </c>
      <c r="K390" s="292">
        <f>VLOOKUP(B390,[2]VIT!$B$3:$G$734,6,FALSE)</f>
        <v>6.98</v>
      </c>
      <c r="L390" s="92">
        <f t="shared" si="135"/>
        <v>10</v>
      </c>
      <c r="M390" s="82">
        <f t="shared" si="128"/>
        <v>13</v>
      </c>
      <c r="N390" s="258">
        <f>VLOOKUP(B390,[2]DVC!$B$3:$G$734,6,FALSE)</f>
        <v>58</v>
      </c>
      <c r="O390" s="297">
        <f>VLOOKUP(B390,'[2]Taille-Poids'!$B$3:$G$734,6,FALSE)</f>
        <v>75</v>
      </c>
      <c r="P390" s="93">
        <f t="shared" si="136"/>
        <v>0.77333333333333332</v>
      </c>
      <c r="Q390" s="92">
        <f t="shared" si="137"/>
        <v>4</v>
      </c>
      <c r="R390" s="258">
        <f>VLOOKUP(B390,[2]DV!$B$3:$H$735,7,FALSE)</f>
        <v>30.5</v>
      </c>
      <c r="S390" s="92">
        <f t="shared" si="138"/>
        <v>0.5</v>
      </c>
      <c r="T390" s="82">
        <f t="shared" si="139"/>
        <v>4.5</v>
      </c>
      <c r="U390" s="259">
        <f>VLOOKUP(B390,[2]COORD!$B$3:$I$734,8,FALSE)</f>
        <v>25.5</v>
      </c>
      <c r="V390" s="92">
        <f t="shared" si="140"/>
        <v>5</v>
      </c>
      <c r="W390" s="292">
        <f>VLOOKUP(B390,[2]SOUP!$B$3:$F$734,5,FALSE)</f>
        <v>-13</v>
      </c>
      <c r="X390" s="92">
        <f t="shared" si="141"/>
        <v>0.5</v>
      </c>
      <c r="Y390" s="292">
        <f>VLOOKUP(B390,[2]EQU!$B$3:$F$734,5,FALSE)</f>
        <v>10</v>
      </c>
      <c r="Z390" s="92">
        <f t="shared" si="142"/>
        <v>0</v>
      </c>
      <c r="AA390" s="82">
        <f t="shared" si="129"/>
        <v>5.5</v>
      </c>
      <c r="AB390" s="260">
        <f>VLOOKUP(B390,[2]Natation!$A$2:$E$610,5,FALSE)</f>
        <v>41.15</v>
      </c>
      <c r="AC390" s="92">
        <f t="shared" si="143"/>
        <v>10</v>
      </c>
      <c r="AD390" s="83">
        <f t="shared" si="127"/>
        <v>10</v>
      </c>
      <c r="AE390" s="294">
        <f t="shared" si="130"/>
        <v>9.6</v>
      </c>
      <c r="AF390" s="84">
        <v>9.6</v>
      </c>
      <c r="AG390" s="87">
        <f t="shared" si="144"/>
        <v>465</v>
      </c>
      <c r="AH390" s="75">
        <f>IFERROR(VLOOKUP(B390,'Notes écrit'!$A$3:$C$734,3,FALSE),"ABI")</f>
        <v>6.2220000000000004</v>
      </c>
      <c r="AI390" s="84">
        <v>6.2220000000000004</v>
      </c>
      <c r="AJ390" s="88">
        <f t="shared" si="145"/>
        <v>519</v>
      </c>
      <c r="AK390" s="136">
        <f t="shared" si="126"/>
        <v>7.9109999999999996</v>
      </c>
    </row>
    <row r="391" spans="1:37" s="96" customFormat="1" ht="16.5" customHeight="1" thickBot="1" x14ac:dyDescent="0.3">
      <c r="A391" s="110" t="s">
        <v>216</v>
      </c>
      <c r="B391" s="267">
        <v>22107191</v>
      </c>
      <c r="C391" s="266" t="s">
        <v>1007</v>
      </c>
      <c r="D391" s="266" t="s">
        <v>174</v>
      </c>
      <c r="E391" s="292">
        <f>VLOOKUP(B391,[2]END!$B$3:$G$734,6,FALSE)</f>
        <v>19</v>
      </c>
      <c r="F391" s="91">
        <f t="shared" si="131"/>
        <v>19</v>
      </c>
      <c r="G391" s="92">
        <f t="shared" si="132"/>
        <v>16</v>
      </c>
      <c r="H391" s="82">
        <f t="shared" si="133"/>
        <v>16</v>
      </c>
      <c r="I391" s="292">
        <f>VLOOKUP(B391,[2]VIT!$B$3:$F$734,5,FALSE)</f>
        <v>3.06</v>
      </c>
      <c r="J391" s="92">
        <f t="shared" si="134"/>
        <v>19</v>
      </c>
      <c r="K391" s="292">
        <f>VLOOKUP(B391,[2]VIT!$B$3:$G$734,6,FALSE)</f>
        <v>6.51</v>
      </c>
      <c r="L391" s="92">
        <f t="shared" si="135"/>
        <v>13</v>
      </c>
      <c r="M391" s="82">
        <f t="shared" si="128"/>
        <v>16</v>
      </c>
      <c r="N391" s="258">
        <f>VLOOKUP(B391,[2]DVC!$B$3:$G$734,6,FALSE)</f>
        <v>50.5</v>
      </c>
      <c r="O391" s="297">
        <f>VLOOKUP(B391,'[2]Taille-Poids'!$B$3:$G$734,6,FALSE)</f>
        <v>58</v>
      </c>
      <c r="P391" s="93">
        <f t="shared" si="136"/>
        <v>0.87068965517241381</v>
      </c>
      <c r="Q391" s="92">
        <f t="shared" si="137"/>
        <v>4.5</v>
      </c>
      <c r="R391" s="258">
        <f>VLOOKUP(B391,[2]DV!$B$3:$H$735,7,FALSE)</f>
        <v>45.3</v>
      </c>
      <c r="S391" s="92">
        <f t="shared" si="138"/>
        <v>4.5</v>
      </c>
      <c r="T391" s="82">
        <f t="shared" si="139"/>
        <v>9</v>
      </c>
      <c r="U391" s="259">
        <f>VLOOKUP(B391,[2]COORD!$B$3:$I$734,8,FALSE)</f>
        <v>24</v>
      </c>
      <c r="V391" s="92">
        <f t="shared" si="140"/>
        <v>5.75</v>
      </c>
      <c r="W391" s="292">
        <f>VLOOKUP(B391,[2]SOUP!$B$3:$F$734,5,FALSE)</f>
        <v>-6</v>
      </c>
      <c r="X391" s="92">
        <f t="shared" si="141"/>
        <v>1.25</v>
      </c>
      <c r="Y391" s="292">
        <f>VLOOKUP(B391,[2]EQU!$B$3:$F$734,5,FALSE)</f>
        <v>9</v>
      </c>
      <c r="Z391" s="92">
        <f t="shared" si="142"/>
        <v>0.5</v>
      </c>
      <c r="AA391" s="82">
        <f t="shared" si="129"/>
        <v>7.5</v>
      </c>
      <c r="AB391" s="260" t="s">
        <v>215</v>
      </c>
      <c r="AC391" s="92" t="str">
        <f t="shared" si="143"/>
        <v>DSP</v>
      </c>
      <c r="AD391" s="83" t="str">
        <f t="shared" si="127"/>
        <v>DSP</v>
      </c>
      <c r="AE391" s="294">
        <f t="shared" si="130"/>
        <v>12.125</v>
      </c>
      <c r="AF391" s="84">
        <v>12.125</v>
      </c>
      <c r="AG391" s="87">
        <f t="shared" si="144"/>
        <v>179</v>
      </c>
      <c r="AH391" s="75">
        <f>IFERROR(VLOOKUP(B391,'Notes écrit'!$A$3:$C$734,3,FALSE),"ABI")</f>
        <v>9.7780000000000005</v>
      </c>
      <c r="AI391" s="84">
        <v>9.7780000000000005</v>
      </c>
      <c r="AJ391" s="88">
        <f t="shared" si="145"/>
        <v>162</v>
      </c>
      <c r="AK391" s="136">
        <f t="shared" si="126"/>
        <v>10.951499999999999</v>
      </c>
    </row>
    <row r="392" spans="1:37" s="96" customFormat="1" ht="16.5" customHeight="1" thickBot="1" x14ac:dyDescent="0.3">
      <c r="A392" s="110" t="s">
        <v>216</v>
      </c>
      <c r="B392" s="267">
        <v>22107212</v>
      </c>
      <c r="C392" s="266" t="s">
        <v>750</v>
      </c>
      <c r="D392" s="266" t="s">
        <v>751</v>
      </c>
      <c r="E392" s="293" t="s">
        <v>215</v>
      </c>
      <c r="F392" s="91" t="str">
        <f t="shared" si="131"/>
        <v>DSP</v>
      </c>
      <c r="G392" s="92" t="str">
        <f t="shared" si="132"/>
        <v>DSP</v>
      </c>
      <c r="H392" s="82" t="str">
        <f t="shared" si="133"/>
        <v>DSP</v>
      </c>
      <c r="I392" s="293" t="s">
        <v>215</v>
      </c>
      <c r="J392" s="92" t="str">
        <f t="shared" si="134"/>
        <v>DSP</v>
      </c>
      <c r="K392" s="293" t="s">
        <v>215</v>
      </c>
      <c r="L392" s="92" t="str">
        <f t="shared" si="135"/>
        <v>DSP</v>
      </c>
      <c r="M392" s="82" t="str">
        <f t="shared" si="128"/>
        <v>DSP</v>
      </c>
      <c r="N392" s="293" t="s">
        <v>215</v>
      </c>
      <c r="O392" s="299" t="s">
        <v>215</v>
      </c>
      <c r="P392" s="93">
        <f t="shared" si="136"/>
        <v>0</v>
      </c>
      <c r="Q392" s="92" t="str">
        <f t="shared" si="137"/>
        <v>DSP</v>
      </c>
      <c r="R392" s="293" t="s">
        <v>215</v>
      </c>
      <c r="S392" s="92" t="str">
        <f t="shared" si="138"/>
        <v>DSP</v>
      </c>
      <c r="T392" s="82" t="str">
        <f t="shared" si="139"/>
        <v>DSP</v>
      </c>
      <c r="U392" s="293" t="s">
        <v>215</v>
      </c>
      <c r="V392" s="92" t="str">
        <f t="shared" si="140"/>
        <v>DSP</v>
      </c>
      <c r="W392" s="293" t="s">
        <v>215</v>
      </c>
      <c r="X392" s="92" t="str">
        <f t="shared" si="141"/>
        <v>DSP</v>
      </c>
      <c r="Y392" s="293" t="s">
        <v>215</v>
      </c>
      <c r="Z392" s="92" t="str">
        <f t="shared" si="142"/>
        <v>DSP</v>
      </c>
      <c r="AA392" s="82" t="str">
        <f t="shared" si="129"/>
        <v>DSP</v>
      </c>
      <c r="AB392" s="260" t="str">
        <f>VLOOKUP(B392,[2]Natation!$A$2:$E$610,5,FALSE)</f>
        <v>ABI</v>
      </c>
      <c r="AC392" s="92">
        <f t="shared" si="143"/>
        <v>0</v>
      </c>
      <c r="AD392" s="83">
        <f t="shared" si="127"/>
        <v>0</v>
      </c>
      <c r="AE392" s="294">
        <f t="shared" si="130"/>
        <v>0</v>
      </c>
      <c r="AF392" s="84">
        <v>0</v>
      </c>
      <c r="AG392" s="87">
        <f t="shared" si="144"/>
        <v>621</v>
      </c>
      <c r="AH392" s="75">
        <f>IFERROR(VLOOKUP(B392,'Notes écrit'!$A$3:$C$734,3,FALSE),"ABI")</f>
        <v>6.2220000000000004</v>
      </c>
      <c r="AI392" s="84">
        <v>6.2220000000000004</v>
      </c>
      <c r="AJ392" s="88">
        <f t="shared" si="145"/>
        <v>519</v>
      </c>
      <c r="AK392" s="136">
        <f t="shared" si="126"/>
        <v>3.1110000000000002</v>
      </c>
    </row>
    <row r="393" spans="1:37" s="96" customFormat="1" ht="16.5" customHeight="1" thickBot="1" x14ac:dyDescent="0.3">
      <c r="A393" s="110" t="s">
        <v>216</v>
      </c>
      <c r="B393" s="267">
        <v>22107220</v>
      </c>
      <c r="C393" s="286" t="s">
        <v>34</v>
      </c>
      <c r="D393" s="286" t="s">
        <v>995</v>
      </c>
      <c r="E393" s="292">
        <f>VLOOKUP(B393,[2]END!$B$3:$G$734,6,FALSE)</f>
        <v>14</v>
      </c>
      <c r="F393" s="91">
        <f t="shared" si="131"/>
        <v>16.5</v>
      </c>
      <c r="G393" s="92">
        <f t="shared" si="132"/>
        <v>11</v>
      </c>
      <c r="H393" s="82">
        <f t="shared" si="133"/>
        <v>11</v>
      </c>
      <c r="I393" s="292">
        <f>VLOOKUP(B393,[2]VIT!$B$3:$F$734,5,FALSE)</f>
        <v>3.16</v>
      </c>
      <c r="J393" s="92">
        <f t="shared" si="134"/>
        <v>18</v>
      </c>
      <c r="K393" s="292">
        <f>VLOOKUP(B393,[2]VIT!$B$3:$G$734,6,FALSE)</f>
        <v>6.75</v>
      </c>
      <c r="L393" s="92">
        <f t="shared" si="135"/>
        <v>12</v>
      </c>
      <c r="M393" s="82">
        <f t="shared" si="128"/>
        <v>15</v>
      </c>
      <c r="N393" s="258">
        <f>VLOOKUP(B393,[2]DVC!$B$3:$G$734,6,FALSE)</f>
        <v>52</v>
      </c>
      <c r="O393" s="297">
        <f>VLOOKUP(B393,'[2]Taille-Poids'!$B$3:$G$734,6,FALSE)</f>
        <v>77</v>
      </c>
      <c r="P393" s="93">
        <f t="shared" si="136"/>
        <v>0.67532467532467533</v>
      </c>
      <c r="Q393" s="92">
        <f t="shared" si="137"/>
        <v>3.5</v>
      </c>
      <c r="R393" s="258">
        <f>VLOOKUP(B393,[2]DV!$B$3:$H$735,7,FALSE)</f>
        <v>42.4</v>
      </c>
      <c r="S393" s="92">
        <f t="shared" si="138"/>
        <v>3.5</v>
      </c>
      <c r="T393" s="82">
        <f t="shared" si="139"/>
        <v>7</v>
      </c>
      <c r="U393" s="259">
        <f>VLOOKUP(B393,[2]COORD!$B$3:$I$734,8,FALSE)</f>
        <v>24.55</v>
      </c>
      <c r="V393" s="92">
        <f t="shared" si="140"/>
        <v>5.5</v>
      </c>
      <c r="W393" s="292">
        <f>VLOOKUP(B393,[2]SOUP!$B$3:$F$734,5,FALSE)</f>
        <v>-8</v>
      </c>
      <c r="X393" s="92">
        <f t="shared" si="141"/>
        <v>1</v>
      </c>
      <c r="Y393" s="292">
        <f>VLOOKUP(B393,[2]EQU!$B$3:$F$734,5,FALSE)</f>
        <v>5</v>
      </c>
      <c r="Z393" s="92">
        <f t="shared" si="142"/>
        <v>2.5</v>
      </c>
      <c r="AA393" s="82">
        <f t="shared" si="129"/>
        <v>9</v>
      </c>
      <c r="AB393" s="260">
        <f>VLOOKUP(B393,[2]Natation!$A$2:$E$610,5,FALSE)</f>
        <v>38.51</v>
      </c>
      <c r="AC393" s="92">
        <f t="shared" si="143"/>
        <v>11</v>
      </c>
      <c r="AD393" s="83">
        <f t="shared" si="127"/>
        <v>11</v>
      </c>
      <c r="AE393" s="294">
        <f t="shared" si="130"/>
        <v>10.6</v>
      </c>
      <c r="AF393" s="84">
        <v>10.6</v>
      </c>
      <c r="AG393" s="87">
        <f t="shared" si="144"/>
        <v>363</v>
      </c>
      <c r="AH393" s="75">
        <f>IFERROR(VLOOKUP(B393,'Notes écrit'!$A$3:$C$734,3,FALSE),"ABI")</f>
        <v>8.4440000000000008</v>
      </c>
      <c r="AI393" s="84">
        <v>8.4440000000000008</v>
      </c>
      <c r="AJ393" s="88">
        <f t="shared" si="145"/>
        <v>274</v>
      </c>
      <c r="AK393" s="136">
        <f t="shared" si="126"/>
        <v>9.5220000000000002</v>
      </c>
    </row>
    <row r="394" spans="1:37" s="96" customFormat="1" ht="16.5" customHeight="1" thickBot="1" x14ac:dyDescent="0.3">
      <c r="A394" s="110" t="s">
        <v>216</v>
      </c>
      <c r="B394" s="267">
        <v>22107254</v>
      </c>
      <c r="C394" s="266" t="s">
        <v>889</v>
      </c>
      <c r="D394" s="266" t="s">
        <v>85</v>
      </c>
      <c r="E394" s="292">
        <f>VLOOKUP(B394,[2]END!$B$3:$G$734,6,FALSE)</f>
        <v>15</v>
      </c>
      <c r="F394" s="91">
        <f t="shared" si="131"/>
        <v>17</v>
      </c>
      <c r="G394" s="92">
        <f t="shared" si="132"/>
        <v>12</v>
      </c>
      <c r="H394" s="82">
        <f t="shared" si="133"/>
        <v>12</v>
      </c>
      <c r="I394" s="292">
        <f>VLOOKUP(B394,[2]VIT!$B$3:$F$734,5,FALSE)</f>
        <v>3.58</v>
      </c>
      <c r="J394" s="92">
        <f t="shared" si="134"/>
        <v>11</v>
      </c>
      <c r="K394" s="292">
        <f>VLOOKUP(B394,[2]VIT!$B$3:$G$734,6,FALSE)</f>
        <v>8</v>
      </c>
      <c r="L394" s="92">
        <f t="shared" si="135"/>
        <v>3</v>
      </c>
      <c r="M394" s="82">
        <f t="shared" si="128"/>
        <v>7</v>
      </c>
      <c r="N394" s="258" t="str">
        <f>VLOOKUP(B394,[2]DVC!$B$3:$G$734,6,FALSE)</f>
        <v>DSP</v>
      </c>
      <c r="O394" s="297">
        <f>VLOOKUP(B394,'[2]Taille-Poids'!$B$3:$G$734,6,FALSE)</f>
        <v>52</v>
      </c>
      <c r="P394" s="93">
        <f t="shared" si="136"/>
        <v>0</v>
      </c>
      <c r="Q394" s="92" t="str">
        <f t="shared" si="137"/>
        <v>DSP</v>
      </c>
      <c r="R394" s="258" t="str">
        <f>VLOOKUP(B394,[2]DV!$B$3:$H$735,7,FALSE)</f>
        <v>DSP</v>
      </c>
      <c r="S394" s="92" t="str">
        <f t="shared" si="138"/>
        <v>DSP</v>
      </c>
      <c r="T394" s="82" t="str">
        <f t="shared" si="139"/>
        <v>DSP</v>
      </c>
      <c r="U394" s="259">
        <f>VLOOKUP(B394,[2]COORD!$B$3:$I$734,8,FALSE)</f>
        <v>29</v>
      </c>
      <c r="V394" s="92">
        <f t="shared" si="140"/>
        <v>3.25</v>
      </c>
      <c r="W394" s="292">
        <f>VLOOKUP(B394,[2]SOUP!$B$3:$F$734,5,FALSE)</f>
        <v>0</v>
      </c>
      <c r="X394" s="92">
        <f t="shared" si="141"/>
        <v>2.5</v>
      </c>
      <c r="Y394" s="292">
        <f>VLOOKUP(B394,[2]EQU!$B$3:$F$734,5,FALSE)</f>
        <v>10</v>
      </c>
      <c r="Z394" s="92">
        <f t="shared" si="142"/>
        <v>0</v>
      </c>
      <c r="AA394" s="82">
        <f t="shared" si="129"/>
        <v>5.75</v>
      </c>
      <c r="AB394" s="293" t="s">
        <v>215</v>
      </c>
      <c r="AC394" s="92" t="str">
        <f t="shared" si="143"/>
        <v>DSP</v>
      </c>
      <c r="AD394" s="83" t="str">
        <f t="shared" si="127"/>
        <v>DSP</v>
      </c>
      <c r="AE394" s="294">
        <f t="shared" si="130"/>
        <v>8.25</v>
      </c>
      <c r="AF394" s="84">
        <v>8.25</v>
      </c>
      <c r="AG394" s="87">
        <f t="shared" si="144"/>
        <v>548</v>
      </c>
      <c r="AH394" s="75">
        <f>IFERROR(VLOOKUP(B394,'Notes écrit'!$A$3:$C$734,3,FALSE),"ABI")</f>
        <v>4.8890000000000002</v>
      </c>
      <c r="AI394" s="84">
        <v>4.8890000000000002</v>
      </c>
      <c r="AJ394" s="88">
        <f t="shared" si="145"/>
        <v>587</v>
      </c>
      <c r="AK394" s="136">
        <f t="shared" si="126"/>
        <v>6.5694999999999997</v>
      </c>
    </row>
    <row r="395" spans="1:37" s="96" customFormat="1" ht="16.5" customHeight="1" thickBot="1" x14ac:dyDescent="0.3">
      <c r="A395" s="110" t="s">
        <v>216</v>
      </c>
      <c r="B395" s="267">
        <v>22107259</v>
      </c>
      <c r="C395" s="266" t="s">
        <v>985</v>
      </c>
      <c r="D395" s="266" t="s">
        <v>144</v>
      </c>
      <c r="E395" s="292">
        <f>VLOOKUP(B395,[2]END!$B$3:$G$734,6,FALSE)</f>
        <v>16</v>
      </c>
      <c r="F395" s="91">
        <f t="shared" si="131"/>
        <v>17.5</v>
      </c>
      <c r="G395" s="92">
        <f t="shared" si="132"/>
        <v>13</v>
      </c>
      <c r="H395" s="82">
        <f t="shared" si="133"/>
        <v>13</v>
      </c>
      <c r="I395" s="292">
        <f>VLOOKUP(B395,[2]VIT!$B$3:$F$734,5,FALSE)</f>
        <v>3.03</v>
      </c>
      <c r="J395" s="92">
        <f t="shared" si="134"/>
        <v>20</v>
      </c>
      <c r="K395" s="292">
        <f>VLOOKUP(B395,[2]VIT!$B$3:$G$734,6,FALSE)</f>
        <v>6.67</v>
      </c>
      <c r="L395" s="92">
        <f t="shared" si="135"/>
        <v>12</v>
      </c>
      <c r="M395" s="82">
        <f t="shared" si="128"/>
        <v>16</v>
      </c>
      <c r="N395" s="258">
        <f>VLOOKUP(B395,[2]DVC!$B$3:$G$734,6,FALSE)</f>
        <v>64</v>
      </c>
      <c r="O395" s="297">
        <f>VLOOKUP(B395,'[2]Taille-Poids'!$B$3:$G$734,6,FALSE)</f>
        <v>87</v>
      </c>
      <c r="P395" s="93">
        <f t="shared" si="136"/>
        <v>0.73563218390804597</v>
      </c>
      <c r="Q395" s="92">
        <f t="shared" si="137"/>
        <v>4</v>
      </c>
      <c r="R395" s="258">
        <f>VLOOKUP(B395,[2]DV!$B$3:$H$735,7,FALSE)</f>
        <v>55</v>
      </c>
      <c r="S395" s="92">
        <f t="shared" si="138"/>
        <v>7</v>
      </c>
      <c r="T395" s="82">
        <f t="shared" si="139"/>
        <v>11</v>
      </c>
      <c r="U395" s="259">
        <f>VLOOKUP(B395,[2]COORD!$B$3:$I$734,8,FALSE)</f>
        <v>22.15</v>
      </c>
      <c r="V395" s="92">
        <f t="shared" si="140"/>
        <v>6.75</v>
      </c>
      <c r="W395" s="292">
        <f>VLOOKUP(B395,[2]SOUP!$B$3:$F$734,5,FALSE)</f>
        <v>0</v>
      </c>
      <c r="X395" s="92">
        <f t="shared" si="141"/>
        <v>2.5</v>
      </c>
      <c r="Y395" s="292">
        <f>VLOOKUP(B395,[2]EQU!$B$3:$F$734,5,FALSE)</f>
        <v>4</v>
      </c>
      <c r="Z395" s="92">
        <f t="shared" si="142"/>
        <v>3</v>
      </c>
      <c r="AA395" s="82">
        <f t="shared" si="129"/>
        <v>12.25</v>
      </c>
      <c r="AB395" s="260">
        <f>VLOOKUP(B395,[2]Natation!$A$2:$E$610,5,FALSE)</f>
        <v>35.869999999999997</v>
      </c>
      <c r="AC395" s="92">
        <f t="shared" si="143"/>
        <v>13</v>
      </c>
      <c r="AD395" s="83">
        <f t="shared" si="127"/>
        <v>13</v>
      </c>
      <c r="AE395" s="294">
        <f t="shared" si="130"/>
        <v>13.05</v>
      </c>
      <c r="AF395" s="84">
        <v>13.05</v>
      </c>
      <c r="AG395" s="87">
        <f t="shared" si="144"/>
        <v>72</v>
      </c>
      <c r="AH395" s="75">
        <f>IFERROR(VLOOKUP(B395,'Notes écrit'!$A$3:$C$734,3,FALSE),"ABI")</f>
        <v>7.1109999999999998</v>
      </c>
      <c r="AI395" s="84">
        <v>7.1109999999999998</v>
      </c>
      <c r="AJ395" s="88">
        <f t="shared" si="145"/>
        <v>430</v>
      </c>
      <c r="AK395" s="136">
        <f t="shared" si="126"/>
        <v>10.080500000000001</v>
      </c>
    </row>
    <row r="396" spans="1:37" s="96" customFormat="1" ht="16.5" customHeight="1" thickBot="1" x14ac:dyDescent="0.3">
      <c r="A396" s="110" t="s">
        <v>216</v>
      </c>
      <c r="B396" s="267">
        <v>22107260</v>
      </c>
      <c r="C396" s="266" t="s">
        <v>786</v>
      </c>
      <c r="D396" s="266" t="s">
        <v>99</v>
      </c>
      <c r="E396" s="292">
        <f>VLOOKUP(B396,[2]END!$B$3:$G$734,6,FALSE)</f>
        <v>19</v>
      </c>
      <c r="F396" s="91">
        <f t="shared" si="131"/>
        <v>19</v>
      </c>
      <c r="G396" s="92">
        <f t="shared" si="132"/>
        <v>16</v>
      </c>
      <c r="H396" s="82">
        <f t="shared" si="133"/>
        <v>16</v>
      </c>
      <c r="I396" s="292">
        <f>VLOOKUP(B396,[2]VIT!$B$3:$F$734,5,FALSE)</f>
        <v>3.3</v>
      </c>
      <c r="J396" s="92">
        <f t="shared" si="134"/>
        <v>15</v>
      </c>
      <c r="K396" s="292">
        <f>VLOOKUP(B396,[2]VIT!$B$3:$G$734,6,FALSE)</f>
        <v>7.03</v>
      </c>
      <c r="L396" s="92">
        <f t="shared" si="135"/>
        <v>10</v>
      </c>
      <c r="M396" s="82">
        <f t="shared" si="128"/>
        <v>12.5</v>
      </c>
      <c r="N396" s="258">
        <f>VLOOKUP(B396,[2]DVC!$B$3:$G$734,6,FALSE)</f>
        <v>46</v>
      </c>
      <c r="O396" s="297">
        <f>VLOOKUP(B396,'[2]Taille-Poids'!$B$3:$G$734,6,FALSE)</f>
        <v>56</v>
      </c>
      <c r="P396" s="93">
        <f t="shared" si="136"/>
        <v>0.8214285714285714</v>
      </c>
      <c r="Q396" s="92">
        <f t="shared" si="137"/>
        <v>4.5</v>
      </c>
      <c r="R396" s="258">
        <f>VLOOKUP(B396,[2]DV!$B$3:$H$735,7,FALSE)</f>
        <v>42.4</v>
      </c>
      <c r="S396" s="92">
        <f t="shared" si="138"/>
        <v>3.5</v>
      </c>
      <c r="T396" s="82">
        <f t="shared" si="139"/>
        <v>8</v>
      </c>
      <c r="U396" s="259">
        <f>VLOOKUP(B396,[2]COORD!$B$3:$I$734,8,FALSE)</f>
        <v>24.45</v>
      </c>
      <c r="V396" s="92">
        <f t="shared" si="140"/>
        <v>5.75</v>
      </c>
      <c r="W396" s="292">
        <f>VLOOKUP(B396,[2]SOUP!$B$3:$F$734,5,FALSE)</f>
        <v>-10</v>
      </c>
      <c r="X396" s="92">
        <f t="shared" si="141"/>
        <v>0.75</v>
      </c>
      <c r="Y396" s="292">
        <f>VLOOKUP(B396,[2]EQU!$B$3:$F$734,5,FALSE)</f>
        <v>3</v>
      </c>
      <c r="Z396" s="92">
        <f t="shared" si="142"/>
        <v>3.5</v>
      </c>
      <c r="AA396" s="82">
        <f t="shared" si="129"/>
        <v>10</v>
      </c>
      <c r="AB396" s="260">
        <f>VLOOKUP(B396,[2]Natation!$A$2:$E$610,5,FALSE)</f>
        <v>39.06</v>
      </c>
      <c r="AC396" s="92">
        <f t="shared" si="143"/>
        <v>11</v>
      </c>
      <c r="AD396" s="83">
        <f t="shared" si="127"/>
        <v>11</v>
      </c>
      <c r="AE396" s="294">
        <f t="shared" si="130"/>
        <v>11.5</v>
      </c>
      <c r="AF396" s="84">
        <v>11.5</v>
      </c>
      <c r="AG396" s="87">
        <f t="shared" si="144"/>
        <v>260</v>
      </c>
      <c r="AH396" s="75">
        <f>IFERROR(VLOOKUP(B396,'Notes écrit'!$A$3:$C$734,3,FALSE),"ABI")</f>
        <v>11.111000000000001</v>
      </c>
      <c r="AI396" s="84">
        <v>11.111000000000001</v>
      </c>
      <c r="AJ396" s="88">
        <f t="shared" si="145"/>
        <v>62</v>
      </c>
      <c r="AK396" s="136">
        <f t="shared" si="126"/>
        <v>11.3055</v>
      </c>
    </row>
    <row r="397" spans="1:37" s="96" customFormat="1" ht="16.5" customHeight="1" thickBot="1" x14ac:dyDescent="0.3">
      <c r="A397" s="110" t="s">
        <v>53</v>
      </c>
      <c r="B397" s="267">
        <v>22107271</v>
      </c>
      <c r="C397" s="266" t="s">
        <v>596</v>
      </c>
      <c r="D397" s="266" t="s">
        <v>148</v>
      </c>
      <c r="E397" s="292">
        <f>VLOOKUP(B397,[2]END!$B$3:$G$734,6,FALSE)</f>
        <v>12</v>
      </c>
      <c r="F397" s="91">
        <f t="shared" si="131"/>
        <v>15.5</v>
      </c>
      <c r="G397" s="92">
        <f t="shared" si="132"/>
        <v>12</v>
      </c>
      <c r="H397" s="82">
        <f t="shared" si="133"/>
        <v>12</v>
      </c>
      <c r="I397" s="292">
        <f>VLOOKUP(B397,[2]VIT!$B$3:$F$734,5,FALSE)</f>
        <v>3.68</v>
      </c>
      <c r="J397" s="92">
        <f t="shared" si="134"/>
        <v>13</v>
      </c>
      <c r="K397" s="292">
        <f>VLOOKUP(B397,[2]VIT!$B$3:$G$734,6,FALSE)</f>
        <v>8.06</v>
      </c>
      <c r="L397" s="92">
        <f t="shared" si="135"/>
        <v>8</v>
      </c>
      <c r="M397" s="82">
        <f t="shared" si="128"/>
        <v>10.5</v>
      </c>
      <c r="N397" s="258">
        <f>VLOOKUP(B397,[2]DVC!$B$3:$G$734,6,FALSE)</f>
        <v>44</v>
      </c>
      <c r="O397" s="297">
        <f>VLOOKUP(B397,'[2]Taille-Poids'!$B$3:$G$734,6,FALSE)</f>
        <v>65</v>
      </c>
      <c r="P397" s="93">
        <f t="shared" si="136"/>
        <v>0.67692307692307696</v>
      </c>
      <c r="Q397" s="92">
        <f t="shared" si="137"/>
        <v>6</v>
      </c>
      <c r="R397" s="258">
        <f>VLOOKUP(B397,[2]DV!$B$3:$H$735,7,FALSE)</f>
        <v>27.2</v>
      </c>
      <c r="S397" s="92">
        <f t="shared" si="138"/>
        <v>4</v>
      </c>
      <c r="T397" s="82">
        <f t="shared" si="139"/>
        <v>10</v>
      </c>
      <c r="U397" s="259">
        <f>VLOOKUP(B397,[2]COORD!$B$3:$I$734,8,FALSE)</f>
        <v>25.95</v>
      </c>
      <c r="V397" s="92">
        <f t="shared" si="140"/>
        <v>6</v>
      </c>
      <c r="W397" s="292">
        <f>VLOOKUP(B397,[2]SOUP!$B$3:$F$734,5,FALSE)</f>
        <v>5</v>
      </c>
      <c r="X397" s="92">
        <f t="shared" si="141"/>
        <v>3.5</v>
      </c>
      <c r="Y397" s="292">
        <f>VLOOKUP(B397,[2]EQU!$B$3:$F$734,5,FALSE)</f>
        <v>7</v>
      </c>
      <c r="Z397" s="92">
        <f t="shared" si="142"/>
        <v>1.5</v>
      </c>
      <c r="AA397" s="82">
        <f t="shared" si="129"/>
        <v>11</v>
      </c>
      <c r="AB397" s="260">
        <f>VLOOKUP(B397,[2]Natation!$A$2:$E$610,5,FALSE)</f>
        <v>31.96</v>
      </c>
      <c r="AC397" s="92">
        <f t="shared" si="143"/>
        <v>19</v>
      </c>
      <c r="AD397" s="83">
        <f t="shared" si="127"/>
        <v>19</v>
      </c>
      <c r="AE397" s="294">
        <f t="shared" si="130"/>
        <v>12.5</v>
      </c>
      <c r="AF397" s="84">
        <v>12.5</v>
      </c>
      <c r="AG397" s="87">
        <f t="shared" si="144"/>
        <v>129</v>
      </c>
      <c r="AH397" s="75">
        <f>IFERROR(VLOOKUP(B397,'Notes écrit'!$A$3:$C$734,3,FALSE),"ABI")</f>
        <v>10.667</v>
      </c>
      <c r="AI397" s="84">
        <v>10.667</v>
      </c>
      <c r="AJ397" s="88">
        <f t="shared" si="145"/>
        <v>85</v>
      </c>
      <c r="AK397" s="136">
        <f t="shared" si="126"/>
        <v>11.583500000000001</v>
      </c>
    </row>
    <row r="398" spans="1:37" s="96" customFormat="1" ht="16.5" customHeight="1" thickBot="1" x14ac:dyDescent="0.3">
      <c r="A398" s="110" t="s">
        <v>53</v>
      </c>
      <c r="B398" s="267">
        <v>22107310</v>
      </c>
      <c r="C398" s="266" t="s">
        <v>1121</v>
      </c>
      <c r="D398" s="266" t="s">
        <v>101</v>
      </c>
      <c r="E398" s="293" t="s">
        <v>215</v>
      </c>
      <c r="F398" s="91" t="str">
        <f t="shared" si="131"/>
        <v>DSP</v>
      </c>
      <c r="G398" s="92" t="str">
        <f t="shared" si="132"/>
        <v>DSP</v>
      </c>
      <c r="H398" s="82" t="str">
        <f t="shared" si="133"/>
        <v>DSP</v>
      </c>
      <c r="I398" s="293" t="s">
        <v>215</v>
      </c>
      <c r="J398" s="92" t="str">
        <f t="shared" si="134"/>
        <v>DSP</v>
      </c>
      <c r="K398" s="293" t="s">
        <v>215</v>
      </c>
      <c r="L398" s="92" t="str">
        <f t="shared" si="135"/>
        <v>DSP</v>
      </c>
      <c r="M398" s="82" t="str">
        <f t="shared" si="128"/>
        <v>DSP</v>
      </c>
      <c r="N398" s="293" t="s">
        <v>215</v>
      </c>
      <c r="O398" s="299" t="s">
        <v>215</v>
      </c>
      <c r="P398" s="93">
        <f t="shared" si="136"/>
        <v>0</v>
      </c>
      <c r="Q398" s="92" t="str">
        <f t="shared" si="137"/>
        <v>DSP</v>
      </c>
      <c r="R398" s="293" t="s">
        <v>215</v>
      </c>
      <c r="S398" s="92" t="str">
        <f t="shared" si="138"/>
        <v>DSP</v>
      </c>
      <c r="T398" s="82" t="str">
        <f t="shared" si="139"/>
        <v>DSP</v>
      </c>
      <c r="U398" s="293" t="s">
        <v>215</v>
      </c>
      <c r="V398" s="92" t="str">
        <f t="shared" si="140"/>
        <v>DSP</v>
      </c>
      <c r="W398" s="293" t="s">
        <v>215</v>
      </c>
      <c r="X398" s="92" t="str">
        <f t="shared" si="141"/>
        <v>DSP</v>
      </c>
      <c r="Y398" s="293" t="s">
        <v>215</v>
      </c>
      <c r="Z398" s="92" t="str">
        <f t="shared" si="142"/>
        <v>DSP</v>
      </c>
      <c r="AA398" s="82" t="str">
        <f t="shared" si="129"/>
        <v>DSP</v>
      </c>
      <c r="AB398" s="260">
        <f>VLOOKUP(B398,[2]Natation!$A$2:$E$610,5,FALSE)</f>
        <v>49.18</v>
      </c>
      <c r="AC398" s="92">
        <f t="shared" si="143"/>
        <v>9</v>
      </c>
      <c r="AD398" s="83">
        <f t="shared" si="127"/>
        <v>9</v>
      </c>
      <c r="AE398" s="294">
        <f t="shared" si="130"/>
        <v>9</v>
      </c>
      <c r="AF398" s="84">
        <v>9</v>
      </c>
      <c r="AG398" s="87">
        <f t="shared" si="144"/>
        <v>509</v>
      </c>
      <c r="AH398" s="75">
        <f>IFERROR(VLOOKUP(B398,'Notes écrit'!$A$3:$C$734,3,FALSE),"ABI")</f>
        <v>7.556</v>
      </c>
      <c r="AI398" s="84">
        <v>7.556</v>
      </c>
      <c r="AJ398" s="88">
        <f t="shared" si="145"/>
        <v>384</v>
      </c>
      <c r="AK398" s="136">
        <f t="shared" si="126"/>
        <v>8.2780000000000005</v>
      </c>
    </row>
    <row r="399" spans="1:37" s="96" customFormat="1" ht="16.5" customHeight="1" thickBot="1" x14ac:dyDescent="0.3">
      <c r="A399" s="110" t="s">
        <v>216</v>
      </c>
      <c r="B399" s="267">
        <v>22107314</v>
      </c>
      <c r="C399" s="266" t="s">
        <v>593</v>
      </c>
      <c r="D399" s="266" t="s">
        <v>85</v>
      </c>
      <c r="E399" s="292" t="str">
        <f>VLOOKUP(B399,[2]END!$B$3:$G$734,6,FALSE)</f>
        <v>ABI</v>
      </c>
      <c r="F399" s="91" t="str">
        <f t="shared" si="131"/>
        <v>ABI</v>
      </c>
      <c r="G399" s="92">
        <f t="shared" si="132"/>
        <v>0</v>
      </c>
      <c r="H399" s="82">
        <f t="shared" si="133"/>
        <v>0</v>
      </c>
      <c r="I399" s="292" t="str">
        <f>VLOOKUP(B399,[2]VIT!$B$3:$F$734,5,FALSE)</f>
        <v>ABI</v>
      </c>
      <c r="J399" s="92">
        <f t="shared" si="134"/>
        <v>0</v>
      </c>
      <c r="K399" s="292" t="str">
        <f>VLOOKUP(B399,[2]VIT!$B$3:$G$734,6,FALSE)</f>
        <v>ABI</v>
      </c>
      <c r="L399" s="92">
        <f t="shared" si="135"/>
        <v>0</v>
      </c>
      <c r="M399" s="82">
        <f t="shared" si="128"/>
        <v>0</v>
      </c>
      <c r="N399" s="258" t="str">
        <f>VLOOKUP(B399,[2]DVC!$B$3:$G$734,6,FALSE)</f>
        <v>ABI</v>
      </c>
      <c r="O399" s="297" t="str">
        <f>VLOOKUP(B399,'[2]Taille-Poids'!$B$3:$G$734,6,FALSE)</f>
        <v>ABI</v>
      </c>
      <c r="P399" s="93" t="str">
        <f t="shared" si="136"/>
        <v>POIDS</v>
      </c>
      <c r="Q399" s="92">
        <f t="shared" si="137"/>
        <v>0</v>
      </c>
      <c r="R399" s="258" t="str">
        <f>VLOOKUP(B399,[2]DV!$B$3:$H$735,7,FALSE)</f>
        <v>ABI</v>
      </c>
      <c r="S399" s="92">
        <f t="shared" si="138"/>
        <v>0</v>
      </c>
      <c r="T399" s="82">
        <f t="shared" si="139"/>
        <v>0</v>
      </c>
      <c r="U399" s="259" t="str">
        <f>VLOOKUP(B399,[2]COORD!$B$3:$I$734,8,FALSE)</f>
        <v>ABI</v>
      </c>
      <c r="V399" s="92">
        <f t="shared" si="140"/>
        <v>0</v>
      </c>
      <c r="W399" s="292" t="str">
        <f>VLOOKUP(B399,[2]SOUP!$B$3:$F$734,5,FALSE)</f>
        <v>ABI</v>
      </c>
      <c r="X399" s="92">
        <f t="shared" si="141"/>
        <v>0</v>
      </c>
      <c r="Y399" s="292" t="str">
        <f>VLOOKUP(B399,[2]EQU!$B$3:$F$734,5,FALSE)</f>
        <v>ABI</v>
      </c>
      <c r="Z399" s="92">
        <f t="shared" si="142"/>
        <v>0</v>
      </c>
      <c r="AA399" s="82">
        <f t="shared" si="129"/>
        <v>0</v>
      </c>
      <c r="AB399" s="260" t="str">
        <f>VLOOKUP(B399,[2]Natation!$A$2:$E$610,5,FALSE)</f>
        <v>ABI</v>
      </c>
      <c r="AC399" s="92">
        <f t="shared" si="143"/>
        <v>0</v>
      </c>
      <c r="AD399" s="83">
        <f t="shared" si="127"/>
        <v>0</v>
      </c>
      <c r="AE399" s="294">
        <f t="shared" si="130"/>
        <v>0</v>
      </c>
      <c r="AF399" s="84">
        <v>0</v>
      </c>
      <c r="AG399" s="87">
        <f t="shared" si="144"/>
        <v>621</v>
      </c>
      <c r="AH399" s="75" t="str">
        <f>IFERROR(VLOOKUP(B399,'Notes écrit'!$A$3:$C$734,3,FALSE),"ABI")</f>
        <v>ABI</v>
      </c>
      <c r="AI399" s="84" t="s">
        <v>157</v>
      </c>
      <c r="AJ399" s="88">
        <f t="shared" si="145"/>
        <v>599</v>
      </c>
      <c r="AK399" s="136" t="str">
        <f t="shared" si="126"/>
        <v>DEF</v>
      </c>
    </row>
    <row r="400" spans="1:37" s="96" customFormat="1" ht="16.5" customHeight="1" thickBot="1" x14ac:dyDescent="0.3">
      <c r="A400" s="110" t="s">
        <v>53</v>
      </c>
      <c r="B400" s="267">
        <v>22107396</v>
      </c>
      <c r="C400" s="286" t="s">
        <v>671</v>
      </c>
      <c r="D400" s="286" t="s">
        <v>94</v>
      </c>
      <c r="E400" s="292">
        <f>VLOOKUP(B400,[2]END!$B$3:$G$734,6,FALSE)</f>
        <v>9</v>
      </c>
      <c r="F400" s="91">
        <f t="shared" si="131"/>
        <v>14</v>
      </c>
      <c r="G400" s="92">
        <f t="shared" si="132"/>
        <v>9</v>
      </c>
      <c r="H400" s="82">
        <f t="shared" si="133"/>
        <v>9</v>
      </c>
      <c r="I400" s="292">
        <f>VLOOKUP(B400,[2]VIT!$B$3:$F$734,5,FALSE)</f>
        <v>3.46</v>
      </c>
      <c r="J400" s="92">
        <f t="shared" si="134"/>
        <v>17</v>
      </c>
      <c r="K400" s="292">
        <f>VLOOKUP(B400,[2]VIT!$B$3:$G$734,6,FALSE)</f>
        <v>7.76</v>
      </c>
      <c r="L400" s="92">
        <f t="shared" si="135"/>
        <v>11</v>
      </c>
      <c r="M400" s="82">
        <f t="shared" si="128"/>
        <v>14</v>
      </c>
      <c r="N400" s="258">
        <f>VLOOKUP(B400,[2]DVC!$B$3:$G$734,6,FALSE)</f>
        <v>32</v>
      </c>
      <c r="O400" s="297">
        <f>VLOOKUP(B400,'[2]Taille-Poids'!$B$3:$G$734,6,FALSE)</f>
        <v>56</v>
      </c>
      <c r="P400" s="93">
        <f t="shared" si="136"/>
        <v>0.5714285714285714</v>
      </c>
      <c r="Q400" s="92">
        <f t="shared" si="137"/>
        <v>5.5</v>
      </c>
      <c r="R400" s="258">
        <f>VLOOKUP(B400,[2]DV!$B$3:$H$735,7,FALSE)</f>
        <v>29.7</v>
      </c>
      <c r="S400" s="92">
        <f t="shared" si="138"/>
        <v>4.5</v>
      </c>
      <c r="T400" s="82">
        <f t="shared" si="139"/>
        <v>10</v>
      </c>
      <c r="U400" s="259">
        <f>VLOOKUP(B400,[2]COORD!$B$3:$I$734,8,FALSE)</f>
        <v>27.1</v>
      </c>
      <c r="V400" s="92">
        <f t="shared" si="140"/>
        <v>5.25</v>
      </c>
      <c r="W400" s="292">
        <f>VLOOKUP(B400,[2]SOUP!$B$3:$F$734,5,FALSE)</f>
        <v>9</v>
      </c>
      <c r="X400" s="92">
        <f t="shared" si="141"/>
        <v>4</v>
      </c>
      <c r="Y400" s="292">
        <f>VLOOKUP(B400,[2]EQU!$B$3:$F$734,5,FALSE)</f>
        <v>5</v>
      </c>
      <c r="Z400" s="92">
        <f t="shared" si="142"/>
        <v>2.5</v>
      </c>
      <c r="AA400" s="82">
        <f t="shared" si="129"/>
        <v>11.75</v>
      </c>
      <c r="AB400" s="260">
        <f>VLOOKUP(B400,[2]Natation!$A$2:$E$610,5,FALSE)</f>
        <v>43.4</v>
      </c>
      <c r="AC400" s="92">
        <f t="shared" si="143"/>
        <v>12</v>
      </c>
      <c r="AD400" s="83">
        <f t="shared" si="127"/>
        <v>12</v>
      </c>
      <c r="AE400" s="294">
        <f t="shared" si="130"/>
        <v>11.35</v>
      </c>
      <c r="AF400" s="84">
        <v>11.35</v>
      </c>
      <c r="AG400" s="87">
        <f t="shared" si="144"/>
        <v>278</v>
      </c>
      <c r="AH400" s="75">
        <f>IFERROR(VLOOKUP(B400,'Notes écrit'!$A$3:$C$734,3,FALSE),"ABI")</f>
        <v>7.556</v>
      </c>
      <c r="AI400" s="84">
        <v>7.556</v>
      </c>
      <c r="AJ400" s="88">
        <f t="shared" si="145"/>
        <v>384</v>
      </c>
      <c r="AK400" s="136">
        <f t="shared" si="126"/>
        <v>9.4529999999999994</v>
      </c>
    </row>
    <row r="401" spans="1:37" s="96" customFormat="1" ht="16.5" customHeight="1" thickBot="1" x14ac:dyDescent="0.3">
      <c r="A401" s="110" t="s">
        <v>216</v>
      </c>
      <c r="B401" s="267">
        <v>22107397</v>
      </c>
      <c r="C401" s="286" t="s">
        <v>710</v>
      </c>
      <c r="D401" s="286" t="s">
        <v>72</v>
      </c>
      <c r="E401" s="292" t="str">
        <f>VLOOKUP(B401,[2]END!$B$3:$G$734,6,FALSE)</f>
        <v>ABI</v>
      </c>
      <c r="F401" s="91" t="str">
        <f t="shared" si="131"/>
        <v>ABI</v>
      </c>
      <c r="G401" s="92">
        <f t="shared" si="132"/>
        <v>0</v>
      </c>
      <c r="H401" s="82">
        <f t="shared" si="133"/>
        <v>0</v>
      </c>
      <c r="I401" s="292" t="str">
        <f>VLOOKUP(B401,[2]VIT!$B$3:$F$734,5,FALSE)</f>
        <v>ABI</v>
      </c>
      <c r="J401" s="92">
        <f t="shared" si="134"/>
        <v>0</v>
      </c>
      <c r="K401" s="292" t="str">
        <f>VLOOKUP(B401,[2]VIT!$B$3:$G$734,6,FALSE)</f>
        <v>ABI</v>
      </c>
      <c r="L401" s="92">
        <f t="shared" si="135"/>
        <v>0</v>
      </c>
      <c r="M401" s="82">
        <f t="shared" si="128"/>
        <v>0</v>
      </c>
      <c r="N401" s="258" t="str">
        <f>VLOOKUP(B401,[2]DVC!$B$3:$G$734,6,FALSE)</f>
        <v>ABI</v>
      </c>
      <c r="O401" s="297" t="str">
        <f>VLOOKUP(B401,'[2]Taille-Poids'!$B$3:$G$734,6,FALSE)</f>
        <v>ABI</v>
      </c>
      <c r="P401" s="93" t="str">
        <f t="shared" si="136"/>
        <v>POIDS</v>
      </c>
      <c r="Q401" s="92">
        <f t="shared" si="137"/>
        <v>0</v>
      </c>
      <c r="R401" s="258" t="str">
        <f>VLOOKUP(B401,[2]DV!$B$3:$H$735,7,FALSE)</f>
        <v>ABI</v>
      </c>
      <c r="S401" s="92">
        <f t="shared" si="138"/>
        <v>0</v>
      </c>
      <c r="T401" s="82">
        <f t="shared" si="139"/>
        <v>0</v>
      </c>
      <c r="U401" s="259" t="str">
        <f>VLOOKUP(B401,[2]COORD!$B$3:$I$734,8,FALSE)</f>
        <v>ABI</v>
      </c>
      <c r="V401" s="92">
        <f t="shared" si="140"/>
        <v>0</v>
      </c>
      <c r="W401" s="292" t="str">
        <f>VLOOKUP(B401,[2]SOUP!$B$3:$F$734,5,FALSE)</f>
        <v>ABI</v>
      </c>
      <c r="X401" s="92">
        <f t="shared" si="141"/>
        <v>0</v>
      </c>
      <c r="Y401" s="292" t="str">
        <f>VLOOKUP(B401,[2]EQU!$B$3:$F$734,5,FALSE)</f>
        <v>ABI</v>
      </c>
      <c r="Z401" s="92">
        <f t="shared" si="142"/>
        <v>0</v>
      </c>
      <c r="AA401" s="82">
        <f t="shared" si="129"/>
        <v>0</v>
      </c>
      <c r="AB401" s="260" t="str">
        <f>VLOOKUP(B401,[2]Natation!$A$2:$E$610,5,FALSE)</f>
        <v>ABI</v>
      </c>
      <c r="AC401" s="92">
        <f t="shared" si="143"/>
        <v>0</v>
      </c>
      <c r="AD401" s="83">
        <f t="shared" si="127"/>
        <v>0</v>
      </c>
      <c r="AE401" s="294">
        <f t="shared" si="130"/>
        <v>0</v>
      </c>
      <c r="AF401" s="84">
        <v>0</v>
      </c>
      <c r="AG401" s="87">
        <f t="shared" si="144"/>
        <v>621</v>
      </c>
      <c r="AH401" s="75">
        <f>IFERROR(VLOOKUP(B401,'Notes écrit'!$A$3:$C$734,3,FALSE),"ABI")</f>
        <v>6.2220000000000004</v>
      </c>
      <c r="AI401" s="84">
        <v>6.2220000000000004</v>
      </c>
      <c r="AJ401" s="88">
        <f t="shared" si="145"/>
        <v>519</v>
      </c>
      <c r="AK401" s="136">
        <f t="shared" si="126"/>
        <v>3.1110000000000002</v>
      </c>
    </row>
    <row r="402" spans="1:37" s="96" customFormat="1" ht="16.5" customHeight="1" thickBot="1" x14ac:dyDescent="0.3">
      <c r="A402" s="110" t="s">
        <v>216</v>
      </c>
      <c r="B402" s="267">
        <v>22107414</v>
      </c>
      <c r="C402" s="266" t="s">
        <v>499</v>
      </c>
      <c r="D402" s="266" t="s">
        <v>197</v>
      </c>
      <c r="E402" s="292">
        <f>VLOOKUP(B402,[2]END!$B$3:$G$734,6,FALSE)</f>
        <v>19</v>
      </c>
      <c r="F402" s="91">
        <f t="shared" si="131"/>
        <v>19</v>
      </c>
      <c r="G402" s="92">
        <f t="shared" si="132"/>
        <v>16</v>
      </c>
      <c r="H402" s="82">
        <f t="shared" si="133"/>
        <v>16</v>
      </c>
      <c r="I402" s="292">
        <f>VLOOKUP(B402,[2]VIT!$B$3:$F$734,5,FALSE)</f>
        <v>3.45</v>
      </c>
      <c r="J402" s="92">
        <f t="shared" si="134"/>
        <v>13</v>
      </c>
      <c r="K402" s="292">
        <f>VLOOKUP(B402,[2]VIT!$B$3:$G$734,6,FALSE)</f>
        <v>7.5</v>
      </c>
      <c r="L402" s="92">
        <f t="shared" si="135"/>
        <v>6</v>
      </c>
      <c r="M402" s="82">
        <f t="shared" si="128"/>
        <v>9.5</v>
      </c>
      <c r="N402" s="258" t="s">
        <v>215</v>
      </c>
      <c r="O402" s="298" t="s">
        <v>215</v>
      </c>
      <c r="P402" s="93">
        <f t="shared" si="136"/>
        <v>0</v>
      </c>
      <c r="Q402" s="92" t="str">
        <f t="shared" si="137"/>
        <v>DSP</v>
      </c>
      <c r="R402" s="258">
        <f>VLOOKUP(B402,[2]DV!$B$3:$H$735,7,FALSE)</f>
        <v>37.4</v>
      </c>
      <c r="S402" s="92">
        <f t="shared" si="138"/>
        <v>2.5</v>
      </c>
      <c r="T402" s="82">
        <f t="shared" si="139"/>
        <v>5</v>
      </c>
      <c r="U402" s="259">
        <f>VLOOKUP(B402,[2]COORD!$B$3:$I$734,8,FALSE)</f>
        <v>23.25</v>
      </c>
      <c r="V402" s="92">
        <f t="shared" si="140"/>
        <v>6.25</v>
      </c>
      <c r="W402" s="292">
        <f>VLOOKUP(B402,[2]SOUP!$B$3:$F$734,5,FALSE)</f>
        <v>8</v>
      </c>
      <c r="X402" s="92">
        <f t="shared" si="141"/>
        <v>3.75</v>
      </c>
      <c r="Y402" s="292">
        <f>VLOOKUP(B402,[2]EQU!$B$3:$F$734,5,FALSE)</f>
        <v>1</v>
      </c>
      <c r="Z402" s="92">
        <f t="shared" si="142"/>
        <v>4.5</v>
      </c>
      <c r="AA402" s="82">
        <f t="shared" si="129"/>
        <v>14.5</v>
      </c>
      <c r="AB402" s="260">
        <f>VLOOKUP(B402,[2]Natation!$A$2:$E$610,5,FALSE)</f>
        <v>40.049999999999997</v>
      </c>
      <c r="AC402" s="92">
        <f t="shared" si="143"/>
        <v>10</v>
      </c>
      <c r="AD402" s="83">
        <f t="shared" si="127"/>
        <v>10</v>
      </c>
      <c r="AE402" s="294">
        <f t="shared" si="130"/>
        <v>11</v>
      </c>
      <c r="AF402" s="84">
        <v>11</v>
      </c>
      <c r="AG402" s="87">
        <f t="shared" si="144"/>
        <v>318</v>
      </c>
      <c r="AH402" s="75">
        <f>IFERROR(VLOOKUP(B402,'Notes écrit'!$A$3:$C$734,3,FALSE),"ABI")</f>
        <v>10.222</v>
      </c>
      <c r="AI402" s="84">
        <v>10.222</v>
      </c>
      <c r="AJ402" s="88">
        <f t="shared" si="145"/>
        <v>123</v>
      </c>
      <c r="AK402" s="136">
        <f t="shared" si="126"/>
        <v>10.611000000000001</v>
      </c>
    </row>
    <row r="403" spans="1:37" s="96" customFormat="1" ht="16.5" customHeight="1" thickBot="1" x14ac:dyDescent="0.3">
      <c r="A403" s="110" t="s">
        <v>216</v>
      </c>
      <c r="B403" s="267">
        <v>22107417</v>
      </c>
      <c r="C403" s="266" t="s">
        <v>898</v>
      </c>
      <c r="D403" s="266" t="s">
        <v>899</v>
      </c>
      <c r="E403" s="292">
        <f>VLOOKUP(B403,[2]END!$B$3:$G$734,6,FALSE)</f>
        <v>17</v>
      </c>
      <c r="F403" s="91">
        <f t="shared" si="131"/>
        <v>18</v>
      </c>
      <c r="G403" s="92">
        <f t="shared" si="132"/>
        <v>14</v>
      </c>
      <c r="H403" s="82">
        <f t="shared" si="133"/>
        <v>14</v>
      </c>
      <c r="I403" s="292">
        <f>VLOOKUP(B403,[2]VIT!$B$3:$F$734,5,FALSE)</f>
        <v>3.27</v>
      </c>
      <c r="J403" s="92">
        <f t="shared" si="134"/>
        <v>16</v>
      </c>
      <c r="K403" s="292">
        <f>VLOOKUP(B403,[2]VIT!$B$3:$G$734,6,FALSE)</f>
        <v>6.78</v>
      </c>
      <c r="L403" s="92">
        <f t="shared" si="135"/>
        <v>11</v>
      </c>
      <c r="M403" s="82">
        <f t="shared" si="128"/>
        <v>13.5</v>
      </c>
      <c r="N403" s="258">
        <f>VLOOKUP(B403,[2]DVC!$B$3:$G$734,6,FALSE)</f>
        <v>51</v>
      </c>
      <c r="O403" s="297">
        <f>VLOOKUP(B403,'[2]Taille-Poids'!$B$3:$G$734,6,FALSE)</f>
        <v>72</v>
      </c>
      <c r="P403" s="93">
        <f t="shared" si="136"/>
        <v>0.70833333333333337</v>
      </c>
      <c r="Q403" s="92">
        <f t="shared" si="137"/>
        <v>4</v>
      </c>
      <c r="R403" s="258">
        <f>VLOOKUP(B403,[2]DV!$B$3:$H$735,7,FALSE)</f>
        <v>37.5</v>
      </c>
      <c r="S403" s="92">
        <f t="shared" si="138"/>
        <v>2.5</v>
      </c>
      <c r="T403" s="82">
        <f t="shared" si="139"/>
        <v>6.5</v>
      </c>
      <c r="U403" s="259">
        <f>VLOOKUP(B403,[2]COORD!$B$3:$I$734,8,FALSE)</f>
        <v>25.1</v>
      </c>
      <c r="V403" s="92">
        <f t="shared" si="140"/>
        <v>5.25</v>
      </c>
      <c r="W403" s="292">
        <f>VLOOKUP(B403,[2]SOUP!$B$3:$F$734,5,FALSE)</f>
        <v>-8</v>
      </c>
      <c r="X403" s="92">
        <f t="shared" si="141"/>
        <v>1</v>
      </c>
      <c r="Y403" s="292">
        <f>VLOOKUP(B403,[2]EQU!$B$3:$F$734,5,FALSE)</f>
        <v>10</v>
      </c>
      <c r="Z403" s="92">
        <f t="shared" si="142"/>
        <v>0</v>
      </c>
      <c r="AA403" s="82">
        <f t="shared" si="129"/>
        <v>6.25</v>
      </c>
      <c r="AB403" s="260" t="s">
        <v>215</v>
      </c>
      <c r="AC403" s="92" t="str">
        <f t="shared" si="143"/>
        <v>DSP</v>
      </c>
      <c r="AD403" s="83" t="str">
        <f t="shared" si="127"/>
        <v>DSP</v>
      </c>
      <c r="AE403" s="294">
        <f t="shared" si="130"/>
        <v>10.0625</v>
      </c>
      <c r="AF403" s="84">
        <v>10.0625</v>
      </c>
      <c r="AG403" s="87">
        <f t="shared" si="144"/>
        <v>428</v>
      </c>
      <c r="AH403" s="75">
        <f>IFERROR(VLOOKUP(B403,'Notes écrit'!$A$3:$C$734,3,FALSE),"ABI")</f>
        <v>9.3330000000000002</v>
      </c>
      <c r="AI403" s="84">
        <v>9.3330000000000002</v>
      </c>
      <c r="AJ403" s="88">
        <f t="shared" si="145"/>
        <v>194</v>
      </c>
      <c r="AK403" s="136">
        <f t="shared" si="126"/>
        <v>9.6977499999999992</v>
      </c>
    </row>
    <row r="404" spans="1:37" s="96" customFormat="1" ht="16.5" customHeight="1" thickBot="1" x14ac:dyDescent="0.3">
      <c r="A404" s="110" t="s">
        <v>216</v>
      </c>
      <c r="B404" s="267">
        <v>22107442</v>
      </c>
      <c r="C404" s="266" t="s">
        <v>929</v>
      </c>
      <c r="D404" s="266" t="s">
        <v>210</v>
      </c>
      <c r="E404" s="293" t="s">
        <v>215</v>
      </c>
      <c r="F404" s="91" t="str">
        <f t="shared" si="131"/>
        <v>DSP</v>
      </c>
      <c r="G404" s="92" t="str">
        <f t="shared" si="132"/>
        <v>DSP</v>
      </c>
      <c r="H404" s="82" t="str">
        <f t="shared" si="133"/>
        <v>DSP</v>
      </c>
      <c r="I404" s="293" t="s">
        <v>215</v>
      </c>
      <c r="J404" s="92" t="str">
        <f t="shared" si="134"/>
        <v>DSP</v>
      </c>
      <c r="K404" s="293" t="s">
        <v>215</v>
      </c>
      <c r="L404" s="92" t="str">
        <f t="shared" si="135"/>
        <v>DSP</v>
      </c>
      <c r="M404" s="82" t="str">
        <f t="shared" si="128"/>
        <v>DSP</v>
      </c>
      <c r="N404" s="293" t="s">
        <v>215</v>
      </c>
      <c r="O404" s="299" t="s">
        <v>215</v>
      </c>
      <c r="P404" s="93">
        <f t="shared" si="136"/>
        <v>0</v>
      </c>
      <c r="Q404" s="92" t="str">
        <f t="shared" si="137"/>
        <v>DSP</v>
      </c>
      <c r="R404" s="293" t="s">
        <v>215</v>
      </c>
      <c r="S404" s="92" t="str">
        <f t="shared" si="138"/>
        <v>DSP</v>
      </c>
      <c r="T404" s="82" t="str">
        <f t="shared" si="139"/>
        <v>DSP</v>
      </c>
      <c r="U404" s="293" t="s">
        <v>215</v>
      </c>
      <c r="V404" s="92" t="str">
        <f t="shared" si="140"/>
        <v>DSP</v>
      </c>
      <c r="W404" s="293" t="s">
        <v>215</v>
      </c>
      <c r="X404" s="92" t="str">
        <f t="shared" si="141"/>
        <v>DSP</v>
      </c>
      <c r="Y404" s="293" t="s">
        <v>215</v>
      </c>
      <c r="Z404" s="92" t="str">
        <f t="shared" si="142"/>
        <v>DSP</v>
      </c>
      <c r="AA404" s="82" t="str">
        <f t="shared" si="129"/>
        <v>DSP</v>
      </c>
      <c r="AB404" s="293" t="s">
        <v>215</v>
      </c>
      <c r="AC404" s="92" t="str">
        <f t="shared" si="143"/>
        <v>DSP</v>
      </c>
      <c r="AD404" s="83" t="str">
        <f t="shared" si="127"/>
        <v>DSP</v>
      </c>
      <c r="AE404" s="294" t="str">
        <f t="shared" si="130"/>
        <v>DSP</v>
      </c>
      <c r="AF404" s="84" t="s">
        <v>215</v>
      </c>
      <c r="AG404" s="87">
        <f t="shared" si="144"/>
        <v>611</v>
      </c>
      <c r="AH404" s="75">
        <f>IFERROR(VLOOKUP(B404,'Notes écrit'!$A$3:$C$734,3,FALSE),"ABI")</f>
        <v>8.8889999999999993</v>
      </c>
      <c r="AI404" s="84">
        <v>8.8889999999999993</v>
      </c>
      <c r="AJ404" s="88">
        <f t="shared" si="145"/>
        <v>231</v>
      </c>
      <c r="AK404" s="136">
        <f t="shared" si="126"/>
        <v>8.8889999999999993</v>
      </c>
    </row>
    <row r="405" spans="1:37" s="96" customFormat="1" ht="16.5" customHeight="1" thickBot="1" x14ac:dyDescent="0.3">
      <c r="A405" s="110" t="s">
        <v>216</v>
      </c>
      <c r="B405" s="267">
        <v>22107449</v>
      </c>
      <c r="C405" s="266" t="s">
        <v>537</v>
      </c>
      <c r="D405" s="266" t="s">
        <v>538</v>
      </c>
      <c r="E405" s="292">
        <f>VLOOKUP(B405,[2]END!$B$3:$G$734,6,FALSE)</f>
        <v>19</v>
      </c>
      <c r="F405" s="91">
        <f t="shared" si="131"/>
        <v>19</v>
      </c>
      <c r="G405" s="92">
        <f t="shared" si="132"/>
        <v>16</v>
      </c>
      <c r="H405" s="82">
        <f t="shared" si="133"/>
        <v>16</v>
      </c>
      <c r="I405" s="292">
        <f>VLOOKUP(B405,[2]VIT!$B$3:$F$734,5,FALSE)</f>
        <v>3.01</v>
      </c>
      <c r="J405" s="92">
        <f t="shared" si="134"/>
        <v>20</v>
      </c>
      <c r="K405" s="292">
        <f>VLOOKUP(B405,[2]VIT!$B$3:$G$734,6,FALSE)</f>
        <v>6.48</v>
      </c>
      <c r="L405" s="92">
        <f t="shared" si="135"/>
        <v>13</v>
      </c>
      <c r="M405" s="82">
        <f t="shared" si="128"/>
        <v>16.5</v>
      </c>
      <c r="N405" s="258">
        <f>VLOOKUP(B405,[2]DVC!$B$3:$G$734,6,FALSE)</f>
        <v>64</v>
      </c>
      <c r="O405" s="297">
        <f>VLOOKUP(B405,'[2]Taille-Poids'!$B$3:$G$734,6,FALSE)</f>
        <v>71</v>
      </c>
      <c r="P405" s="93">
        <f t="shared" si="136"/>
        <v>0.90140845070422537</v>
      </c>
      <c r="Q405" s="92">
        <f t="shared" si="137"/>
        <v>5</v>
      </c>
      <c r="R405" s="258">
        <f>VLOOKUP(B405,[2]DV!$B$3:$H$735,7,FALSE)</f>
        <v>42.4</v>
      </c>
      <c r="S405" s="92">
        <f t="shared" si="138"/>
        <v>3.5</v>
      </c>
      <c r="T405" s="82">
        <f t="shared" si="139"/>
        <v>8.5</v>
      </c>
      <c r="U405" s="259">
        <f>VLOOKUP(B405,[2]COORD!$B$3:$I$734,8,FALSE)</f>
        <v>23.35</v>
      </c>
      <c r="V405" s="92">
        <f t="shared" si="140"/>
        <v>6.25</v>
      </c>
      <c r="W405" s="292">
        <f>VLOOKUP(B405,[2]SOUP!$B$3:$F$734,5,FALSE)</f>
        <v>-6</v>
      </c>
      <c r="X405" s="92">
        <f t="shared" si="141"/>
        <v>1.25</v>
      </c>
      <c r="Y405" s="292">
        <f>VLOOKUP(B405,[2]EQU!$B$3:$F$734,5,FALSE)</f>
        <v>7</v>
      </c>
      <c r="Z405" s="92">
        <f t="shared" si="142"/>
        <v>1.5</v>
      </c>
      <c r="AA405" s="82">
        <f t="shared" si="129"/>
        <v>9</v>
      </c>
      <c r="AB405" s="260">
        <f>VLOOKUP(B405,[2]Natation!$A$2:$E$610,5,FALSE)</f>
        <v>53.07</v>
      </c>
      <c r="AC405" s="92">
        <f t="shared" si="143"/>
        <v>4</v>
      </c>
      <c r="AD405" s="83">
        <f t="shared" si="127"/>
        <v>4</v>
      </c>
      <c r="AE405" s="294">
        <f t="shared" si="130"/>
        <v>10.8</v>
      </c>
      <c r="AF405" s="84">
        <v>10.8</v>
      </c>
      <c r="AG405" s="87">
        <f t="shared" si="144"/>
        <v>341</v>
      </c>
      <c r="AH405" s="75">
        <f>IFERROR(VLOOKUP(B405,'Notes écrit'!$A$3:$C$734,3,FALSE),"ABI")</f>
        <v>5.7779999999999996</v>
      </c>
      <c r="AI405" s="84">
        <v>5.7779999999999996</v>
      </c>
      <c r="AJ405" s="88">
        <f t="shared" si="145"/>
        <v>551</v>
      </c>
      <c r="AK405" s="136">
        <f t="shared" si="126"/>
        <v>8.2889999999999997</v>
      </c>
    </row>
    <row r="406" spans="1:37" s="96" customFormat="1" ht="16.5" customHeight="1" thickBot="1" x14ac:dyDescent="0.3">
      <c r="A406" s="110" t="s">
        <v>216</v>
      </c>
      <c r="B406" s="267">
        <v>22107458</v>
      </c>
      <c r="C406" s="266" t="s">
        <v>1133</v>
      </c>
      <c r="D406" s="266" t="s">
        <v>85</v>
      </c>
      <c r="E406" s="292">
        <f>VLOOKUP(B406,[2]END!$B$3:$G$734,6,FALSE)</f>
        <v>14</v>
      </c>
      <c r="F406" s="91">
        <f t="shared" si="131"/>
        <v>16.5</v>
      </c>
      <c r="G406" s="92">
        <f t="shared" si="132"/>
        <v>11</v>
      </c>
      <c r="H406" s="82">
        <f t="shared" si="133"/>
        <v>11</v>
      </c>
      <c r="I406" s="292">
        <f>VLOOKUP(B406,[2]VIT!$B$3:$F$734,5,FALSE)</f>
        <v>3.34</v>
      </c>
      <c r="J406" s="92">
        <f t="shared" si="134"/>
        <v>15</v>
      </c>
      <c r="K406" s="292">
        <f>VLOOKUP(B406,[2]VIT!$B$3:$G$734,6,FALSE)</f>
        <v>7.24</v>
      </c>
      <c r="L406" s="92">
        <f t="shared" si="135"/>
        <v>8</v>
      </c>
      <c r="M406" s="82">
        <f t="shared" si="128"/>
        <v>11.5</v>
      </c>
      <c r="N406" s="258">
        <f>VLOOKUP(B406,[2]DVC!$B$3:$G$734,6,FALSE)</f>
        <v>79</v>
      </c>
      <c r="O406" s="297">
        <f>VLOOKUP(B406,'[2]Taille-Poids'!$B$3:$G$734,6,FALSE)</f>
        <v>81</v>
      </c>
      <c r="P406" s="93">
        <f t="shared" si="136"/>
        <v>0.97530864197530864</v>
      </c>
      <c r="Q406" s="92">
        <f t="shared" si="137"/>
        <v>5</v>
      </c>
      <c r="R406" s="258">
        <f>VLOOKUP(B406,[2]DV!$B$3:$H$735,7,FALSE)</f>
        <v>35.5</v>
      </c>
      <c r="S406" s="92">
        <f t="shared" si="138"/>
        <v>2</v>
      </c>
      <c r="T406" s="82">
        <f t="shared" si="139"/>
        <v>7</v>
      </c>
      <c r="U406" s="259">
        <f>VLOOKUP(B406,[2]COORD!$B$3:$I$734,8,FALSE)</f>
        <v>24.84</v>
      </c>
      <c r="V406" s="92">
        <f t="shared" si="140"/>
        <v>5.5</v>
      </c>
      <c r="W406" s="292">
        <f>VLOOKUP(B406,[2]SOUP!$B$3:$F$734,5,FALSE)</f>
        <v>-1</v>
      </c>
      <c r="X406" s="92">
        <f t="shared" si="141"/>
        <v>2.25</v>
      </c>
      <c r="Y406" s="292">
        <f>VLOOKUP(B406,[2]EQU!$B$3:$F$734,5,FALSE)</f>
        <v>10</v>
      </c>
      <c r="Z406" s="92">
        <f t="shared" si="142"/>
        <v>0</v>
      </c>
      <c r="AA406" s="82">
        <f t="shared" si="129"/>
        <v>7.75</v>
      </c>
      <c r="AB406" s="260">
        <f>VLOOKUP(B406,[2]Natation!$A$2:$E$610,5,FALSE)</f>
        <v>37.33</v>
      </c>
      <c r="AC406" s="92">
        <f t="shared" si="143"/>
        <v>12</v>
      </c>
      <c r="AD406" s="83">
        <f t="shared" si="127"/>
        <v>12</v>
      </c>
      <c r="AE406" s="294">
        <f t="shared" si="130"/>
        <v>9.85</v>
      </c>
      <c r="AF406" s="84">
        <v>9.85</v>
      </c>
      <c r="AG406" s="87">
        <f t="shared" si="144"/>
        <v>445</v>
      </c>
      <c r="AH406" s="75">
        <f>IFERROR(VLOOKUP(B406,'Notes écrit'!$A$3:$C$734,3,FALSE),"ABI")</f>
        <v>10.667</v>
      </c>
      <c r="AI406" s="84">
        <v>10.667</v>
      </c>
      <c r="AJ406" s="88">
        <f t="shared" si="145"/>
        <v>85</v>
      </c>
      <c r="AK406" s="136">
        <f t="shared" si="126"/>
        <v>10.2585</v>
      </c>
    </row>
    <row r="407" spans="1:37" s="96" customFormat="1" ht="16.5" customHeight="1" thickBot="1" x14ac:dyDescent="0.3">
      <c r="A407" s="110" t="s">
        <v>53</v>
      </c>
      <c r="B407" s="267">
        <v>22107525</v>
      </c>
      <c r="C407" s="286" t="s">
        <v>673</v>
      </c>
      <c r="D407" s="266" t="s">
        <v>674</v>
      </c>
      <c r="E407" s="293" t="s">
        <v>215</v>
      </c>
      <c r="F407" s="91" t="str">
        <f t="shared" si="131"/>
        <v>DSP</v>
      </c>
      <c r="G407" s="92" t="str">
        <f t="shared" si="132"/>
        <v>DSP</v>
      </c>
      <c r="H407" s="82" t="str">
        <f t="shared" si="133"/>
        <v>DSP</v>
      </c>
      <c r="I407" s="293" t="s">
        <v>215</v>
      </c>
      <c r="J407" s="92" t="str">
        <f t="shared" si="134"/>
        <v>DSP</v>
      </c>
      <c r="K407" s="293" t="s">
        <v>215</v>
      </c>
      <c r="L407" s="92" t="str">
        <f t="shared" si="135"/>
        <v>DSP</v>
      </c>
      <c r="M407" s="82" t="str">
        <f t="shared" si="128"/>
        <v>DSP</v>
      </c>
      <c r="N407" s="293" t="s">
        <v>215</v>
      </c>
      <c r="O407" s="299" t="s">
        <v>215</v>
      </c>
      <c r="P407" s="93">
        <f t="shared" si="136"/>
        <v>0</v>
      </c>
      <c r="Q407" s="92" t="str">
        <f t="shared" si="137"/>
        <v>DSP</v>
      </c>
      <c r="R407" s="293" t="s">
        <v>215</v>
      </c>
      <c r="S407" s="92" t="str">
        <f t="shared" si="138"/>
        <v>DSP</v>
      </c>
      <c r="T407" s="82" t="str">
        <f t="shared" si="139"/>
        <v>DSP</v>
      </c>
      <c r="U407" s="293" t="s">
        <v>215</v>
      </c>
      <c r="V407" s="92" t="str">
        <f t="shared" si="140"/>
        <v>DSP</v>
      </c>
      <c r="W407" s="293" t="s">
        <v>215</v>
      </c>
      <c r="X407" s="92" t="str">
        <f t="shared" si="141"/>
        <v>DSP</v>
      </c>
      <c r="Y407" s="293" t="s">
        <v>215</v>
      </c>
      <c r="Z407" s="92" t="str">
        <f t="shared" si="142"/>
        <v>DSP</v>
      </c>
      <c r="AA407" s="82" t="str">
        <f t="shared" si="129"/>
        <v>DSP</v>
      </c>
      <c r="AB407" s="260" t="s">
        <v>215</v>
      </c>
      <c r="AC407" s="92" t="str">
        <f t="shared" si="143"/>
        <v>DSP</v>
      </c>
      <c r="AD407" s="83" t="str">
        <f t="shared" si="127"/>
        <v>DSP</v>
      </c>
      <c r="AE407" s="294" t="str">
        <f t="shared" si="130"/>
        <v>DSP</v>
      </c>
      <c r="AF407" s="84" t="s">
        <v>215</v>
      </c>
      <c r="AG407" s="87">
        <f t="shared" si="144"/>
        <v>611</v>
      </c>
      <c r="AH407" s="75">
        <f>IFERROR(VLOOKUP(B407,'Notes écrit'!$A$3:$C$734,3,FALSE),"ABI")</f>
        <v>6.6669999999999998</v>
      </c>
      <c r="AI407" s="84">
        <v>6.6669999999999998</v>
      </c>
      <c r="AJ407" s="88">
        <f t="shared" si="145"/>
        <v>483</v>
      </c>
      <c r="AK407" s="136">
        <f t="shared" si="126"/>
        <v>6.6669999999999998</v>
      </c>
    </row>
    <row r="408" spans="1:37" s="96" customFormat="1" ht="16.5" customHeight="1" thickBot="1" x14ac:dyDescent="0.3">
      <c r="A408" s="110" t="s">
        <v>216</v>
      </c>
      <c r="B408" s="267">
        <v>22107539</v>
      </c>
      <c r="C408" s="266" t="s">
        <v>1127</v>
      </c>
      <c r="D408" s="266" t="s">
        <v>86</v>
      </c>
      <c r="E408" s="292">
        <f>VLOOKUP(B408,[2]END!$B$3:$G$734,6,FALSE)</f>
        <v>16</v>
      </c>
      <c r="F408" s="91">
        <f t="shared" si="131"/>
        <v>17.5</v>
      </c>
      <c r="G408" s="92">
        <f t="shared" si="132"/>
        <v>13</v>
      </c>
      <c r="H408" s="82">
        <f t="shared" si="133"/>
        <v>13</v>
      </c>
      <c r="I408" s="292">
        <f>VLOOKUP(B408,[2]VIT!$B$3:$F$734,5,FALSE)</f>
        <v>3.02</v>
      </c>
      <c r="J408" s="92">
        <f t="shared" si="134"/>
        <v>20</v>
      </c>
      <c r="K408" s="292">
        <f>VLOOKUP(B408,[2]VIT!$B$3:$G$734,6,FALSE)</f>
        <v>6.62</v>
      </c>
      <c r="L408" s="92">
        <f t="shared" si="135"/>
        <v>12</v>
      </c>
      <c r="M408" s="82">
        <f t="shared" si="128"/>
        <v>16</v>
      </c>
      <c r="N408" s="258">
        <f>VLOOKUP(B408,[2]DVC!$B$3:$G$734,6,FALSE)</f>
        <v>76</v>
      </c>
      <c r="O408" s="297">
        <f>VLOOKUP(B408,'[2]Taille-Poids'!$B$3:$G$734,6,FALSE)</f>
        <v>76</v>
      </c>
      <c r="P408" s="93">
        <f t="shared" si="136"/>
        <v>1</v>
      </c>
      <c r="Q408" s="92">
        <f t="shared" si="137"/>
        <v>5.5</v>
      </c>
      <c r="R408" s="258">
        <f>VLOOKUP(B408,[2]DV!$B$3:$H$735,7,FALSE)</f>
        <v>47.4</v>
      </c>
      <c r="S408" s="92">
        <f t="shared" si="138"/>
        <v>5</v>
      </c>
      <c r="T408" s="82">
        <f t="shared" si="139"/>
        <v>10.5</v>
      </c>
      <c r="U408" s="259">
        <f>VLOOKUP(B408,[2]COORD!$B$3:$I$734,8,FALSE)</f>
        <v>24.56</v>
      </c>
      <c r="V408" s="92">
        <f t="shared" si="140"/>
        <v>5.5</v>
      </c>
      <c r="W408" s="292">
        <f>VLOOKUP(B408,[2]SOUP!$B$3:$F$734,5,FALSE)</f>
        <v>-26</v>
      </c>
      <c r="X408" s="92">
        <f t="shared" si="141"/>
        <v>0</v>
      </c>
      <c r="Y408" s="292">
        <f>VLOOKUP(B408,[2]EQU!$B$3:$F$734,5,FALSE)</f>
        <v>7</v>
      </c>
      <c r="Z408" s="92">
        <f t="shared" si="142"/>
        <v>1.5</v>
      </c>
      <c r="AA408" s="82">
        <f t="shared" si="129"/>
        <v>7</v>
      </c>
      <c r="AB408" s="260" t="str">
        <f>VLOOKUP(B408,[2]Natation!$A$2:$E$610,5,FALSE)</f>
        <v>ABI</v>
      </c>
      <c r="AC408" s="92">
        <f t="shared" si="143"/>
        <v>0</v>
      </c>
      <c r="AD408" s="83">
        <f t="shared" si="127"/>
        <v>0</v>
      </c>
      <c r="AE408" s="294">
        <f t="shared" si="130"/>
        <v>9.3000000000000007</v>
      </c>
      <c r="AF408" s="84">
        <v>9.3000000000000007</v>
      </c>
      <c r="AG408" s="87">
        <f t="shared" si="144"/>
        <v>492</v>
      </c>
      <c r="AH408" s="75">
        <f>IFERROR(VLOOKUP(B408,'Notes écrit'!$A$3:$C$734,3,FALSE),"ABI")</f>
        <v>7.556</v>
      </c>
      <c r="AI408" s="84">
        <v>7.556</v>
      </c>
      <c r="AJ408" s="88">
        <f t="shared" si="145"/>
        <v>384</v>
      </c>
      <c r="AK408" s="136">
        <f t="shared" si="126"/>
        <v>8.4280000000000008</v>
      </c>
    </row>
    <row r="409" spans="1:37" s="96" customFormat="1" ht="16.5" customHeight="1" thickBot="1" x14ac:dyDescent="0.3">
      <c r="A409" s="110" t="s">
        <v>216</v>
      </c>
      <c r="B409" s="267">
        <v>22107550</v>
      </c>
      <c r="C409" s="266" t="s">
        <v>901</v>
      </c>
      <c r="D409" s="266" t="s">
        <v>144</v>
      </c>
      <c r="E409" s="292">
        <f>VLOOKUP(B409,[2]END!$B$3:$G$734,6,FALSE)</f>
        <v>21</v>
      </c>
      <c r="F409" s="91">
        <f t="shared" si="131"/>
        <v>20</v>
      </c>
      <c r="G409" s="92">
        <f t="shared" si="132"/>
        <v>18</v>
      </c>
      <c r="H409" s="82">
        <f t="shared" si="133"/>
        <v>18</v>
      </c>
      <c r="I409" s="292">
        <f>VLOOKUP(B409,[2]VIT!$B$3:$F$734,5,FALSE)</f>
        <v>3.18</v>
      </c>
      <c r="J409" s="92">
        <f t="shared" si="134"/>
        <v>17</v>
      </c>
      <c r="K409" s="292">
        <f>VLOOKUP(B409,[2]VIT!$B$3:$G$734,6,FALSE)</f>
        <v>6.74</v>
      </c>
      <c r="L409" s="92">
        <f t="shared" si="135"/>
        <v>12</v>
      </c>
      <c r="M409" s="82">
        <f t="shared" si="128"/>
        <v>14.5</v>
      </c>
      <c r="N409" s="258">
        <f>VLOOKUP(B409,[2]DVC!$B$3:$G$734,6,FALSE)</f>
        <v>64</v>
      </c>
      <c r="O409" s="297">
        <f>VLOOKUP(B409,'[2]Taille-Poids'!$B$3:$G$734,6,FALSE)</f>
        <v>68</v>
      </c>
      <c r="P409" s="93">
        <f t="shared" si="136"/>
        <v>0.94117647058823528</v>
      </c>
      <c r="Q409" s="92">
        <f t="shared" si="137"/>
        <v>5</v>
      </c>
      <c r="R409" s="258">
        <f>VLOOKUP(B409,[2]DV!$B$3:$H$735,7,FALSE)</f>
        <v>43.5</v>
      </c>
      <c r="S409" s="92">
        <f t="shared" si="138"/>
        <v>4</v>
      </c>
      <c r="T409" s="82">
        <f t="shared" si="139"/>
        <v>9</v>
      </c>
      <c r="U409" s="259">
        <f>VLOOKUP(B409,[2]COORD!$B$3:$I$734,8,FALSE)</f>
        <v>24.5</v>
      </c>
      <c r="V409" s="92">
        <f t="shared" si="140"/>
        <v>5.5</v>
      </c>
      <c r="W409" s="292">
        <f>VLOOKUP(B409,[2]SOUP!$B$3:$F$734,5,FALSE)</f>
        <v>-4</v>
      </c>
      <c r="X409" s="92">
        <f t="shared" si="141"/>
        <v>1.5</v>
      </c>
      <c r="Y409" s="292">
        <f>VLOOKUP(B409,[2]EQU!$B$3:$F$734,5,FALSE)</f>
        <v>9</v>
      </c>
      <c r="Z409" s="92">
        <f t="shared" si="142"/>
        <v>0.5</v>
      </c>
      <c r="AA409" s="82">
        <f t="shared" si="129"/>
        <v>7.5</v>
      </c>
      <c r="AB409" s="260">
        <f>VLOOKUP(B409,[2]Natation!$A$2:$E$610,5,FALSE)</f>
        <v>35.159999999999997</v>
      </c>
      <c r="AC409" s="92">
        <f t="shared" si="143"/>
        <v>13</v>
      </c>
      <c r="AD409" s="83">
        <f t="shared" si="127"/>
        <v>13</v>
      </c>
      <c r="AE409" s="294">
        <f t="shared" si="130"/>
        <v>12.4</v>
      </c>
      <c r="AF409" s="84">
        <v>12.4</v>
      </c>
      <c r="AG409" s="87">
        <f t="shared" si="144"/>
        <v>140</v>
      </c>
      <c r="AH409" s="75">
        <f>IFERROR(VLOOKUP(B409,'Notes écrit'!$A$3:$C$734,3,FALSE),"ABI")</f>
        <v>9.7780000000000005</v>
      </c>
      <c r="AI409" s="84">
        <v>9.7780000000000005</v>
      </c>
      <c r="AJ409" s="88">
        <f t="shared" si="145"/>
        <v>162</v>
      </c>
      <c r="AK409" s="136">
        <f t="shared" si="126"/>
        <v>11.089</v>
      </c>
    </row>
    <row r="410" spans="1:37" s="96" customFormat="1" ht="16.5" customHeight="1" thickBot="1" x14ac:dyDescent="0.3">
      <c r="A410" s="110" t="s">
        <v>216</v>
      </c>
      <c r="B410" s="267">
        <v>22107598</v>
      </c>
      <c r="C410" s="266" t="s">
        <v>393</v>
      </c>
      <c r="D410" s="266" t="s">
        <v>31</v>
      </c>
      <c r="E410" s="292" t="str">
        <f>VLOOKUP(B410,[2]END!$B$3:$G$734,6,FALSE)</f>
        <v>ABI</v>
      </c>
      <c r="F410" s="91" t="str">
        <f t="shared" si="131"/>
        <v>ABI</v>
      </c>
      <c r="G410" s="92">
        <f t="shared" si="132"/>
        <v>0</v>
      </c>
      <c r="H410" s="82">
        <f t="shared" si="133"/>
        <v>0</v>
      </c>
      <c r="I410" s="292" t="str">
        <f>VLOOKUP(B410,[2]VIT!$B$3:$F$734,5,FALSE)</f>
        <v>ABI</v>
      </c>
      <c r="J410" s="92">
        <f t="shared" si="134"/>
        <v>0</v>
      </c>
      <c r="K410" s="292" t="str">
        <f>VLOOKUP(B410,[2]VIT!$B$3:$G$734,6,FALSE)</f>
        <v>ABI</v>
      </c>
      <c r="L410" s="92">
        <f t="shared" si="135"/>
        <v>0</v>
      </c>
      <c r="M410" s="82">
        <f t="shared" si="128"/>
        <v>0</v>
      </c>
      <c r="N410" s="258" t="str">
        <f>VLOOKUP(B410,[2]DVC!$B$3:$G$734,6,FALSE)</f>
        <v>ABI</v>
      </c>
      <c r="O410" s="297" t="str">
        <f>VLOOKUP(B410,'[2]Taille-Poids'!$B$3:$G$734,6,FALSE)</f>
        <v>ABI</v>
      </c>
      <c r="P410" s="93" t="str">
        <f t="shared" si="136"/>
        <v>POIDS</v>
      </c>
      <c r="Q410" s="92">
        <f t="shared" si="137"/>
        <v>0</v>
      </c>
      <c r="R410" s="258" t="str">
        <f>VLOOKUP(B410,[2]DV!$B$3:$H$735,7,FALSE)</f>
        <v>ABI</v>
      </c>
      <c r="S410" s="92">
        <f t="shared" si="138"/>
        <v>0</v>
      </c>
      <c r="T410" s="82">
        <f t="shared" si="139"/>
        <v>0</v>
      </c>
      <c r="U410" s="259" t="str">
        <f>VLOOKUP(B410,[2]COORD!$B$3:$I$734,8,FALSE)</f>
        <v>ABI</v>
      </c>
      <c r="V410" s="92">
        <f t="shared" si="140"/>
        <v>0</v>
      </c>
      <c r="W410" s="292" t="str">
        <f>VLOOKUP(B410,[2]SOUP!$B$3:$F$734,5,FALSE)</f>
        <v>ABI</v>
      </c>
      <c r="X410" s="92">
        <f t="shared" si="141"/>
        <v>0</v>
      </c>
      <c r="Y410" s="292" t="str">
        <f>VLOOKUP(B410,[2]EQU!$B$3:$F$734,5,FALSE)</f>
        <v>ABI</v>
      </c>
      <c r="Z410" s="92">
        <f t="shared" si="142"/>
        <v>0</v>
      </c>
      <c r="AA410" s="82">
        <f t="shared" si="129"/>
        <v>0</v>
      </c>
      <c r="AB410" s="260" t="str">
        <f>VLOOKUP(B410,[2]Natation!$A$2:$E$610,5,FALSE)</f>
        <v>ABI</v>
      </c>
      <c r="AC410" s="92">
        <f t="shared" si="143"/>
        <v>0</v>
      </c>
      <c r="AD410" s="83">
        <f t="shared" si="127"/>
        <v>0</v>
      </c>
      <c r="AE410" s="294">
        <f t="shared" si="130"/>
        <v>0</v>
      </c>
      <c r="AF410" s="84">
        <v>0</v>
      </c>
      <c r="AG410" s="87">
        <f t="shared" si="144"/>
        <v>621</v>
      </c>
      <c r="AH410" s="344" t="str">
        <f>IFERROR(VLOOKUP(B410,'Notes écrit'!$A$3:$C$734,3,FALSE),"ABI")</f>
        <v>ABI</v>
      </c>
      <c r="AI410" s="84" t="s">
        <v>157</v>
      </c>
      <c r="AJ410" s="88">
        <f t="shared" si="145"/>
        <v>599</v>
      </c>
      <c r="AK410" s="136" t="str">
        <f t="shared" ref="AK410:AK473" si="146">IF(AH410="ABI","DEF",IF(AE410="DSP",AH410,AVERAGE(AE410,AH410)))</f>
        <v>DEF</v>
      </c>
    </row>
    <row r="411" spans="1:37" s="96" customFormat="1" ht="16.5" customHeight="1" thickBot="1" x14ac:dyDescent="0.3">
      <c r="A411" s="110" t="s">
        <v>216</v>
      </c>
      <c r="B411" s="267">
        <v>22107599</v>
      </c>
      <c r="C411" s="266" t="s">
        <v>550</v>
      </c>
      <c r="D411" s="266" t="s">
        <v>126</v>
      </c>
      <c r="E411" s="292">
        <f>VLOOKUP(B411,[2]END!$B$3:$G$734,6,FALSE)</f>
        <v>18</v>
      </c>
      <c r="F411" s="91">
        <f t="shared" si="131"/>
        <v>18.5</v>
      </c>
      <c r="G411" s="92">
        <f t="shared" si="132"/>
        <v>15</v>
      </c>
      <c r="H411" s="82">
        <f t="shared" si="133"/>
        <v>15</v>
      </c>
      <c r="I411" s="292">
        <f>VLOOKUP(B411,[2]VIT!$B$3:$F$734,5,FALSE)</f>
        <v>3.1</v>
      </c>
      <c r="J411" s="92">
        <f t="shared" si="134"/>
        <v>19</v>
      </c>
      <c r="K411" s="292">
        <f>VLOOKUP(B411,[2]VIT!$B$3:$G$734,6,FALSE)</f>
        <v>6.52</v>
      </c>
      <c r="L411" s="92">
        <f t="shared" si="135"/>
        <v>13</v>
      </c>
      <c r="M411" s="82">
        <f t="shared" si="128"/>
        <v>16</v>
      </c>
      <c r="N411" s="258">
        <f>VLOOKUP(B411,[2]DVC!$B$3:$G$734,6,FALSE)</f>
        <v>53</v>
      </c>
      <c r="O411" s="297">
        <f>VLOOKUP(B411,'[2]Taille-Poids'!$B$3:$G$734,6,FALSE)</f>
        <v>64</v>
      </c>
      <c r="P411" s="93">
        <f t="shared" si="136"/>
        <v>0.828125</v>
      </c>
      <c r="Q411" s="92">
        <f t="shared" si="137"/>
        <v>4.5</v>
      </c>
      <c r="R411" s="258">
        <f>VLOOKUP(B411,[2]DV!$B$3:$H$735,7,FALSE)</f>
        <v>46.7</v>
      </c>
      <c r="S411" s="92">
        <f t="shared" si="138"/>
        <v>4.5</v>
      </c>
      <c r="T411" s="82">
        <f t="shared" si="139"/>
        <v>9</v>
      </c>
      <c r="U411" s="259">
        <f>VLOOKUP(B411,[2]COORD!$B$3:$I$734,8,FALSE)</f>
        <v>24.7</v>
      </c>
      <c r="V411" s="92">
        <f t="shared" si="140"/>
        <v>5.5</v>
      </c>
      <c r="W411" s="292">
        <f>VLOOKUP(B411,[2]SOUP!$B$3:$F$734,5,FALSE)</f>
        <v>-15</v>
      </c>
      <c r="X411" s="92">
        <f t="shared" si="141"/>
        <v>0.25</v>
      </c>
      <c r="Y411" s="292">
        <f>VLOOKUP(B411,[2]EQU!$B$3:$F$734,5,FALSE)</f>
        <v>10</v>
      </c>
      <c r="Z411" s="92">
        <f t="shared" si="142"/>
        <v>0</v>
      </c>
      <c r="AA411" s="82">
        <f t="shared" si="129"/>
        <v>5.75</v>
      </c>
      <c r="AB411" s="260">
        <f>VLOOKUP(B411,[2]Natation!$A$2:$E$610,5,FALSE)</f>
        <v>35.4</v>
      </c>
      <c r="AC411" s="92">
        <f t="shared" si="143"/>
        <v>13</v>
      </c>
      <c r="AD411" s="83">
        <f t="shared" si="127"/>
        <v>13</v>
      </c>
      <c r="AE411" s="294">
        <f t="shared" si="130"/>
        <v>11.75</v>
      </c>
      <c r="AF411" s="84">
        <v>11.75</v>
      </c>
      <c r="AG411" s="87">
        <f t="shared" si="144"/>
        <v>230</v>
      </c>
      <c r="AH411" s="75">
        <f>IFERROR(VLOOKUP(B411,'Notes écrit'!$A$3:$C$734,3,FALSE),"ABI")</f>
        <v>10.222</v>
      </c>
      <c r="AI411" s="84">
        <v>10.222</v>
      </c>
      <c r="AJ411" s="88">
        <f t="shared" si="145"/>
        <v>123</v>
      </c>
      <c r="AK411" s="136">
        <f t="shared" si="146"/>
        <v>10.986000000000001</v>
      </c>
    </row>
    <row r="412" spans="1:37" s="96" customFormat="1" ht="16.5" customHeight="1" thickBot="1" x14ac:dyDescent="0.3">
      <c r="A412" s="110" t="s">
        <v>216</v>
      </c>
      <c r="B412" s="267">
        <v>22107611</v>
      </c>
      <c r="C412" s="266" t="s">
        <v>520</v>
      </c>
      <c r="D412" s="266" t="s">
        <v>521</v>
      </c>
      <c r="E412" s="292">
        <f>VLOOKUP(B412,[2]END!$B$3:$G$734,6,FALSE)</f>
        <v>20</v>
      </c>
      <c r="F412" s="91">
        <f t="shared" si="131"/>
        <v>19.5</v>
      </c>
      <c r="G412" s="92">
        <f t="shared" si="132"/>
        <v>17</v>
      </c>
      <c r="H412" s="82">
        <f t="shared" si="133"/>
        <v>17</v>
      </c>
      <c r="I412" s="292">
        <f>VLOOKUP(B412,[2]VIT!$B$3:$F$734,5,FALSE)</f>
        <v>2.84</v>
      </c>
      <c r="J412" s="92">
        <f t="shared" si="134"/>
        <v>20</v>
      </c>
      <c r="K412" s="292">
        <f>VLOOKUP(B412,[2]VIT!$B$3:$G$734,6,FALSE)</f>
        <v>6.17</v>
      </c>
      <c r="L412" s="92">
        <f t="shared" si="135"/>
        <v>16</v>
      </c>
      <c r="M412" s="82">
        <f t="shared" si="128"/>
        <v>18</v>
      </c>
      <c r="N412" s="258">
        <f>VLOOKUP(B412,[2]DVC!$B$3:$G$734,6,FALSE)</f>
        <v>70</v>
      </c>
      <c r="O412" s="297">
        <f>VLOOKUP(B412,'[2]Taille-Poids'!$B$3:$G$734,6,FALSE)</f>
        <v>69</v>
      </c>
      <c r="P412" s="93">
        <f t="shared" si="136"/>
        <v>1.0144927536231885</v>
      </c>
      <c r="Q412" s="92">
        <f t="shared" si="137"/>
        <v>5.5</v>
      </c>
      <c r="R412" s="258">
        <f>VLOOKUP(B412,[2]DV!$B$3:$H$735,7,FALSE)</f>
        <v>44.9</v>
      </c>
      <c r="S412" s="92">
        <f t="shared" si="138"/>
        <v>4</v>
      </c>
      <c r="T412" s="82">
        <f t="shared" si="139"/>
        <v>9.5</v>
      </c>
      <c r="U412" s="259">
        <f>VLOOKUP(B412,[2]COORD!$B$3:$I$734,8,FALSE)</f>
        <v>24.5</v>
      </c>
      <c r="V412" s="92">
        <f t="shared" si="140"/>
        <v>5.5</v>
      </c>
      <c r="W412" s="292">
        <f>VLOOKUP(B412,[2]SOUP!$B$3:$F$734,5,FALSE)</f>
        <v>-24</v>
      </c>
      <c r="X412" s="92">
        <f t="shared" si="141"/>
        <v>0</v>
      </c>
      <c r="Y412" s="292">
        <f>VLOOKUP(B412,[2]EQU!$B$3:$F$734,5,FALSE)</f>
        <v>6</v>
      </c>
      <c r="Z412" s="92">
        <f t="shared" si="142"/>
        <v>2</v>
      </c>
      <c r="AA412" s="82">
        <f t="shared" si="129"/>
        <v>7.5</v>
      </c>
      <c r="AB412" s="260">
        <f>VLOOKUP(B412,[2]Natation!$A$2:$E$610,5,FALSE)</f>
        <v>93.44</v>
      </c>
      <c r="AC412" s="92">
        <f t="shared" si="143"/>
        <v>1</v>
      </c>
      <c r="AD412" s="83">
        <f t="shared" si="127"/>
        <v>1</v>
      </c>
      <c r="AE412" s="294">
        <f t="shared" si="130"/>
        <v>10.6</v>
      </c>
      <c r="AF412" s="84">
        <v>10.6</v>
      </c>
      <c r="AG412" s="87">
        <f t="shared" si="144"/>
        <v>363</v>
      </c>
      <c r="AH412" s="75">
        <f>IFERROR(VLOOKUP(B412,'Notes écrit'!$A$3:$C$734,3,FALSE),"ABI")</f>
        <v>6.6669999999999998</v>
      </c>
      <c r="AI412" s="84">
        <v>6.6669999999999998</v>
      </c>
      <c r="AJ412" s="88">
        <f t="shared" si="145"/>
        <v>483</v>
      </c>
      <c r="AK412" s="136">
        <f t="shared" si="146"/>
        <v>8.6334999999999997</v>
      </c>
    </row>
    <row r="413" spans="1:37" s="96" customFormat="1" ht="16.5" customHeight="1" thickBot="1" x14ac:dyDescent="0.3">
      <c r="A413" s="110" t="s">
        <v>216</v>
      </c>
      <c r="B413" s="267">
        <v>22107617</v>
      </c>
      <c r="C413" s="266" t="s">
        <v>738</v>
      </c>
      <c r="D413" s="266" t="s">
        <v>260</v>
      </c>
      <c r="E413" s="292">
        <f>VLOOKUP(B413,[2]END!$B$3:$G$734,6,FALSE)</f>
        <v>14</v>
      </c>
      <c r="F413" s="91">
        <f t="shared" si="131"/>
        <v>16.5</v>
      </c>
      <c r="G413" s="92">
        <f t="shared" si="132"/>
        <v>11</v>
      </c>
      <c r="H413" s="82">
        <f t="shared" si="133"/>
        <v>11</v>
      </c>
      <c r="I413" s="292">
        <f>VLOOKUP(B413,[2]VIT!$B$3:$F$734,5,FALSE)</f>
        <v>3.43</v>
      </c>
      <c r="J413" s="92">
        <f t="shared" si="134"/>
        <v>13</v>
      </c>
      <c r="K413" s="292">
        <f>VLOOKUP(B413,[2]VIT!$B$3:$G$734,6,FALSE)</f>
        <v>7.39</v>
      </c>
      <c r="L413" s="92">
        <f t="shared" si="135"/>
        <v>7</v>
      </c>
      <c r="M413" s="82">
        <f t="shared" si="128"/>
        <v>10</v>
      </c>
      <c r="N413" s="258">
        <f>VLOOKUP(B413,[2]DVC!$B$3:$G$734,6,FALSE)</f>
        <v>43.5</v>
      </c>
      <c r="O413" s="297">
        <f>VLOOKUP(B413,'[2]Taille-Poids'!$B$3:$G$734,6,FALSE)</f>
        <v>64</v>
      </c>
      <c r="P413" s="93">
        <f t="shared" si="136"/>
        <v>0.6796875</v>
      </c>
      <c r="Q413" s="92">
        <f t="shared" si="137"/>
        <v>3.5</v>
      </c>
      <c r="R413" s="258">
        <f>VLOOKUP(B413,[2]DV!$B$3:$H$735,7,FALSE)</f>
        <v>33.9</v>
      </c>
      <c r="S413" s="92">
        <f t="shared" si="138"/>
        <v>1.5</v>
      </c>
      <c r="T413" s="82">
        <f t="shared" si="139"/>
        <v>5</v>
      </c>
      <c r="U413" s="259">
        <f>VLOOKUP(B413,[2]COORD!$B$3:$I$734,8,FALSE)</f>
        <v>25.45</v>
      </c>
      <c r="V413" s="92">
        <f t="shared" si="140"/>
        <v>5.25</v>
      </c>
      <c r="W413" s="292">
        <f>VLOOKUP(B413,[2]SOUP!$B$3:$F$734,5,FALSE)</f>
        <v>-37</v>
      </c>
      <c r="X413" s="92">
        <f t="shared" si="141"/>
        <v>0</v>
      </c>
      <c r="Y413" s="292">
        <f>VLOOKUP(B413,[2]EQU!$B$3:$F$734,5,FALSE)</f>
        <v>10</v>
      </c>
      <c r="Z413" s="92">
        <f t="shared" si="142"/>
        <v>0</v>
      </c>
      <c r="AA413" s="82">
        <f t="shared" si="129"/>
        <v>5.25</v>
      </c>
      <c r="AB413" s="260">
        <f>VLOOKUP(B413,[2]Natation!$A$2:$E$610,5,FALSE)</f>
        <v>40.71</v>
      </c>
      <c r="AC413" s="92">
        <f t="shared" si="143"/>
        <v>10</v>
      </c>
      <c r="AD413" s="83">
        <f t="shared" si="127"/>
        <v>10</v>
      </c>
      <c r="AE413" s="294">
        <f t="shared" si="130"/>
        <v>8.25</v>
      </c>
      <c r="AF413" s="84">
        <v>8.25</v>
      </c>
      <c r="AG413" s="87">
        <f t="shared" si="144"/>
        <v>548</v>
      </c>
      <c r="AH413" s="75">
        <f>IFERROR(VLOOKUP(B413,'Notes écrit'!$A$3:$C$734,3,FALSE),"ABI")</f>
        <v>8.8889999999999993</v>
      </c>
      <c r="AI413" s="84">
        <v>8.8889999999999993</v>
      </c>
      <c r="AJ413" s="88">
        <f t="shared" si="145"/>
        <v>231</v>
      </c>
      <c r="AK413" s="136">
        <f t="shared" si="146"/>
        <v>8.5694999999999997</v>
      </c>
    </row>
    <row r="414" spans="1:37" s="96" customFormat="1" ht="16.5" customHeight="1" thickBot="1" x14ac:dyDescent="0.3">
      <c r="A414" s="110" t="s">
        <v>216</v>
      </c>
      <c r="B414" s="267">
        <v>22107627</v>
      </c>
      <c r="C414" s="266" t="s">
        <v>1072</v>
      </c>
      <c r="D414" s="266" t="s">
        <v>605</v>
      </c>
      <c r="E414" s="292">
        <f>VLOOKUP(B414,[2]END!$B$3:$G$734,6,FALSE)</f>
        <v>18</v>
      </c>
      <c r="F414" s="91">
        <f t="shared" si="131"/>
        <v>18.5</v>
      </c>
      <c r="G414" s="92">
        <f t="shared" si="132"/>
        <v>15</v>
      </c>
      <c r="H414" s="82">
        <f t="shared" si="133"/>
        <v>15</v>
      </c>
      <c r="I414" s="292">
        <f>VLOOKUP(B414,[2]VIT!$B$3:$F$734,5,FALSE)</f>
        <v>3.09</v>
      </c>
      <c r="J414" s="92">
        <f t="shared" si="134"/>
        <v>19</v>
      </c>
      <c r="K414" s="292">
        <f>VLOOKUP(B414,[2]VIT!$B$3:$G$734,6,FALSE)</f>
        <v>6.63</v>
      </c>
      <c r="L414" s="92">
        <f t="shared" si="135"/>
        <v>12</v>
      </c>
      <c r="M414" s="82">
        <f t="shared" si="128"/>
        <v>15.5</v>
      </c>
      <c r="N414" s="258">
        <f>VLOOKUP(B414,[2]DVC!$B$3:$G$734,6,FALSE)</f>
        <v>81</v>
      </c>
      <c r="O414" s="297">
        <f>VLOOKUP(B414,'[2]Taille-Poids'!$B$3:$G$734,6,FALSE)</f>
        <v>62</v>
      </c>
      <c r="P414" s="93">
        <f t="shared" si="136"/>
        <v>1.3064516129032258</v>
      </c>
      <c r="Q414" s="92">
        <f t="shared" si="137"/>
        <v>7</v>
      </c>
      <c r="R414" s="258">
        <f>VLOOKUP(B414,[2]DV!$B$3:$H$735,7,FALSE)</f>
        <v>55.7</v>
      </c>
      <c r="S414" s="92">
        <f t="shared" si="138"/>
        <v>7</v>
      </c>
      <c r="T414" s="82">
        <f t="shared" si="139"/>
        <v>14</v>
      </c>
      <c r="U414" s="259">
        <f>VLOOKUP(B414,[2]COORD!$B$3:$I$734,8,FALSE)</f>
        <v>22.15</v>
      </c>
      <c r="V414" s="92">
        <f t="shared" si="140"/>
        <v>6.75</v>
      </c>
      <c r="W414" s="292">
        <f>VLOOKUP(B414,[2]SOUP!$B$3:$F$734,5,FALSE)</f>
        <v>7</v>
      </c>
      <c r="X414" s="92">
        <f t="shared" si="141"/>
        <v>3.75</v>
      </c>
      <c r="Y414" s="292">
        <f>VLOOKUP(B414,[2]EQU!$B$3:$F$734,5,FALSE)</f>
        <v>6</v>
      </c>
      <c r="Z414" s="92">
        <f t="shared" si="142"/>
        <v>2</v>
      </c>
      <c r="AA414" s="82">
        <f t="shared" si="129"/>
        <v>12.5</v>
      </c>
      <c r="AB414" s="260">
        <f>VLOOKUP(B414,[2]Natation!$A$2:$E$610,5,FALSE)</f>
        <v>37.28</v>
      </c>
      <c r="AC414" s="92">
        <f t="shared" si="143"/>
        <v>12</v>
      </c>
      <c r="AD414" s="83">
        <f t="shared" ref="AD414:AD477" si="147">IF(AC414="VAL","VALIDÉ",AC414)</f>
        <v>12</v>
      </c>
      <c r="AE414" s="294">
        <f t="shared" si="130"/>
        <v>13.8</v>
      </c>
      <c r="AF414" s="84">
        <v>13.8</v>
      </c>
      <c r="AG414" s="87">
        <f t="shared" si="144"/>
        <v>33</v>
      </c>
      <c r="AH414" s="75">
        <f>IFERROR(VLOOKUP(B414,'Notes écrit'!$A$3:$C$734,3,FALSE),"ABI")</f>
        <v>8.8889999999999993</v>
      </c>
      <c r="AI414" s="84">
        <v>8.8889999999999993</v>
      </c>
      <c r="AJ414" s="88">
        <f t="shared" si="145"/>
        <v>231</v>
      </c>
      <c r="AK414" s="136">
        <f t="shared" si="146"/>
        <v>11.3445</v>
      </c>
    </row>
    <row r="415" spans="1:37" s="96" customFormat="1" ht="16.5" customHeight="1" thickBot="1" x14ac:dyDescent="0.3">
      <c r="A415" s="110" t="s">
        <v>216</v>
      </c>
      <c r="B415" s="267">
        <v>22107637</v>
      </c>
      <c r="C415" s="266" t="s">
        <v>1131</v>
      </c>
      <c r="D415" s="266" t="s">
        <v>126</v>
      </c>
      <c r="E415" s="292">
        <f>VLOOKUP(B415,[2]END!$B$3:$G$734,6,FALSE)</f>
        <v>15</v>
      </c>
      <c r="F415" s="91">
        <f t="shared" si="131"/>
        <v>17</v>
      </c>
      <c r="G415" s="92">
        <f t="shared" si="132"/>
        <v>12</v>
      </c>
      <c r="H415" s="82">
        <f t="shared" si="133"/>
        <v>12</v>
      </c>
      <c r="I415" s="292">
        <f>VLOOKUP(B415,[2]VIT!$B$3:$F$734,5,FALSE)</f>
        <v>3.07</v>
      </c>
      <c r="J415" s="92">
        <f t="shared" si="134"/>
        <v>19</v>
      </c>
      <c r="K415" s="292">
        <f>VLOOKUP(B415,[2]VIT!$B$3:$G$734,6,FALSE)</f>
        <v>6.63</v>
      </c>
      <c r="L415" s="92">
        <f t="shared" si="135"/>
        <v>12</v>
      </c>
      <c r="M415" s="82">
        <f t="shared" ref="M415:M435" si="148">IF(OR(J415="ABJ",L415="ABJ"),"ABJ",IF(OR(J415="DSP",L415="DSP"),"DSP",IF(L415="VAL","VALIDÉ",(J415+L415)/2)))</f>
        <v>15.5</v>
      </c>
      <c r="N415" s="258">
        <f>VLOOKUP(B415,[2]DVC!$B$3:$G$734,6,FALSE)</f>
        <v>41</v>
      </c>
      <c r="O415" s="297">
        <f>VLOOKUP(B415,'[2]Taille-Poids'!$B$3:$G$734,6,FALSE)</f>
        <v>70</v>
      </c>
      <c r="P415" s="93">
        <f t="shared" si="136"/>
        <v>0.58571428571428574</v>
      </c>
      <c r="Q415" s="92">
        <f t="shared" si="137"/>
        <v>3</v>
      </c>
      <c r="R415" s="258">
        <f>VLOOKUP(B415,[2]DV!$B$3:$H$735,7,FALSE)</f>
        <v>44.6</v>
      </c>
      <c r="S415" s="92">
        <f t="shared" si="138"/>
        <v>4</v>
      </c>
      <c r="T415" s="82">
        <f t="shared" si="139"/>
        <v>7</v>
      </c>
      <c r="U415" s="259">
        <f>VLOOKUP(B415,[2]COORD!$B$3:$I$734,8,FALSE)</f>
        <v>24.1</v>
      </c>
      <c r="V415" s="92">
        <f t="shared" si="140"/>
        <v>5.75</v>
      </c>
      <c r="W415" s="292">
        <f>VLOOKUP(B415,[2]SOUP!$B$3:$F$734,5,FALSE)</f>
        <v>0</v>
      </c>
      <c r="X415" s="92">
        <f t="shared" si="141"/>
        <v>2.5</v>
      </c>
      <c r="Y415" s="292">
        <f>VLOOKUP(B415,[2]EQU!$B$3:$F$734,5,FALSE)</f>
        <v>9</v>
      </c>
      <c r="Z415" s="92">
        <f t="shared" si="142"/>
        <v>0.5</v>
      </c>
      <c r="AA415" s="82">
        <f t="shared" ref="AA415:AA435" si="149">IF(OR(V415="ABJ",X415="ABJ",Z415="ABJ"),"ABJ",IF(AND(V415="DSP",X415="DSP",Z415="DSP"),"DSP",IF(AND(V415="DSP",X415="DSP"),Z415*4,IF(AND(V415="DSP",Z415="DSP"),X415*4,IF(AND(X415="DSP",Z415="DSP"),V415*2,IF(V415="DSP",(X415+Z415)*2,IF(X415="DSP",V415+Z415*2,IF(Z415="DSP",V415+X415*2,IF(Z415="VAL","VALIDÉ",V415+X415+Z415)))))))))</f>
        <v>8.75</v>
      </c>
      <c r="AB415" s="260">
        <f>VLOOKUP(B415,[2]Natation!$A$2:$E$610,5,FALSE)</f>
        <v>40.72</v>
      </c>
      <c r="AC415" s="92">
        <f t="shared" si="143"/>
        <v>10</v>
      </c>
      <c r="AD415" s="83">
        <f t="shared" si="147"/>
        <v>10</v>
      </c>
      <c r="AE415" s="294">
        <f t="shared" si="130"/>
        <v>10.65</v>
      </c>
      <c r="AF415" s="84">
        <v>10.65</v>
      </c>
      <c r="AG415" s="87">
        <f t="shared" si="144"/>
        <v>359</v>
      </c>
      <c r="AH415" s="75">
        <f>IFERROR(VLOOKUP(B415,'Notes écrit'!$A$3:$C$734,3,FALSE),"ABI")</f>
        <v>11.111000000000001</v>
      </c>
      <c r="AI415" s="84">
        <v>11.111000000000001</v>
      </c>
      <c r="AJ415" s="88">
        <f t="shared" si="145"/>
        <v>62</v>
      </c>
      <c r="AK415" s="136">
        <f t="shared" si="146"/>
        <v>10.880500000000001</v>
      </c>
    </row>
    <row r="416" spans="1:37" s="96" customFormat="1" ht="16.5" customHeight="1" thickBot="1" x14ac:dyDescent="0.3">
      <c r="A416" s="110" t="s">
        <v>216</v>
      </c>
      <c r="B416" s="267">
        <v>22107652</v>
      </c>
      <c r="C416" s="286" t="s">
        <v>1049</v>
      </c>
      <c r="D416" s="286" t="s">
        <v>1050</v>
      </c>
      <c r="E416" s="292">
        <f>VLOOKUP(B416,[2]END!$B$3:$G$734,6,FALSE)</f>
        <v>15</v>
      </c>
      <c r="F416" s="91">
        <f t="shared" si="131"/>
        <v>17</v>
      </c>
      <c r="G416" s="92">
        <f t="shared" si="132"/>
        <v>12</v>
      </c>
      <c r="H416" s="82">
        <f t="shared" si="133"/>
        <v>12</v>
      </c>
      <c r="I416" s="292">
        <f>VLOOKUP(B416,[2]VIT!$B$3:$F$734,5,FALSE)</f>
        <v>3.21</v>
      </c>
      <c r="J416" s="92">
        <f t="shared" si="134"/>
        <v>17</v>
      </c>
      <c r="K416" s="292">
        <f>VLOOKUP(B416,[2]VIT!$B$3:$G$734,6,FALSE)</f>
        <v>6.88</v>
      </c>
      <c r="L416" s="92">
        <f t="shared" si="135"/>
        <v>11</v>
      </c>
      <c r="M416" s="82">
        <f t="shared" si="148"/>
        <v>14</v>
      </c>
      <c r="N416" s="258">
        <f>VLOOKUP(B416,[2]DVC!$B$3:$G$734,6,FALSE)</f>
        <v>50</v>
      </c>
      <c r="O416" s="297">
        <f>VLOOKUP(B416,'[2]Taille-Poids'!$B$3:$G$734,6,FALSE)</f>
        <v>78</v>
      </c>
      <c r="P416" s="93">
        <f t="shared" si="136"/>
        <v>0.64102564102564108</v>
      </c>
      <c r="Q416" s="92">
        <f t="shared" si="137"/>
        <v>3.5</v>
      </c>
      <c r="R416" s="258">
        <f>VLOOKUP(B416,[2]DV!$B$3:$H$735,7,FALSE)</f>
        <v>39.5</v>
      </c>
      <c r="S416" s="92">
        <f t="shared" si="138"/>
        <v>3</v>
      </c>
      <c r="T416" s="82">
        <f t="shared" si="139"/>
        <v>6.5</v>
      </c>
      <c r="U416" s="259">
        <f>VLOOKUP(B416,[2]COORD!$B$3:$I$734,8,FALSE)</f>
        <v>23.95</v>
      </c>
      <c r="V416" s="92">
        <f t="shared" si="140"/>
        <v>6</v>
      </c>
      <c r="W416" s="292">
        <f>VLOOKUP(B416,[2]SOUP!$B$3:$F$734,5,FALSE)</f>
        <v>-36</v>
      </c>
      <c r="X416" s="92">
        <f t="shared" si="141"/>
        <v>0</v>
      </c>
      <c r="Y416" s="292">
        <f>VLOOKUP(B416,[2]EQU!$B$3:$F$734,5,FALSE)</f>
        <v>8</v>
      </c>
      <c r="Z416" s="92">
        <f t="shared" si="142"/>
        <v>1</v>
      </c>
      <c r="AA416" s="82">
        <f t="shared" si="149"/>
        <v>7</v>
      </c>
      <c r="AB416" s="260">
        <f>VLOOKUP(B416,[2]Natation!$A$2:$E$610,5,FALSE)</f>
        <v>30.31</v>
      </c>
      <c r="AC416" s="92">
        <f t="shared" si="143"/>
        <v>16</v>
      </c>
      <c r="AD416" s="83">
        <f t="shared" si="147"/>
        <v>16</v>
      </c>
      <c r="AE416" s="294">
        <f t="shared" si="130"/>
        <v>11.1</v>
      </c>
      <c r="AF416" s="84">
        <v>11.1</v>
      </c>
      <c r="AG416" s="87">
        <f t="shared" si="144"/>
        <v>309</v>
      </c>
      <c r="AH416" s="75">
        <f>IFERROR(VLOOKUP(B416,'Notes écrit'!$A$3:$C$734,3,FALSE),"ABI")</f>
        <v>9.3330000000000002</v>
      </c>
      <c r="AI416" s="84">
        <v>9.3330000000000002</v>
      </c>
      <c r="AJ416" s="88">
        <f t="shared" si="145"/>
        <v>194</v>
      </c>
      <c r="AK416" s="136">
        <f t="shared" si="146"/>
        <v>10.2165</v>
      </c>
    </row>
    <row r="417" spans="1:37" s="96" customFormat="1" ht="16.5" customHeight="1" thickBot="1" x14ac:dyDescent="0.3">
      <c r="A417" s="110" t="s">
        <v>216</v>
      </c>
      <c r="B417" s="267">
        <v>22107659</v>
      </c>
      <c r="C417" s="266" t="s">
        <v>711</v>
      </c>
      <c r="D417" s="266" t="s">
        <v>85</v>
      </c>
      <c r="E417" s="292">
        <f>VLOOKUP(B417,[2]END!$B$3:$G$734,6,FALSE)</f>
        <v>18</v>
      </c>
      <c r="F417" s="91">
        <f t="shared" si="131"/>
        <v>18.5</v>
      </c>
      <c r="G417" s="92">
        <f t="shared" si="132"/>
        <v>15</v>
      </c>
      <c r="H417" s="82">
        <f t="shared" si="133"/>
        <v>15</v>
      </c>
      <c r="I417" s="292">
        <f>VLOOKUP(B417,[2]VIT!$B$3:$F$734,5,FALSE)</f>
        <v>3.07</v>
      </c>
      <c r="J417" s="92">
        <f t="shared" si="134"/>
        <v>19</v>
      </c>
      <c r="K417" s="292">
        <f>VLOOKUP(B417,[2]VIT!$B$3:$G$734,6,FALSE)</f>
        <v>6.54</v>
      </c>
      <c r="L417" s="92">
        <f t="shared" si="135"/>
        <v>13</v>
      </c>
      <c r="M417" s="82">
        <f t="shared" si="148"/>
        <v>16</v>
      </c>
      <c r="N417" s="258">
        <f>VLOOKUP(B417,[2]DVC!$B$3:$G$734,6,FALSE)</f>
        <v>64</v>
      </c>
      <c r="O417" s="297">
        <f>VLOOKUP(B417,'[2]Taille-Poids'!$B$3:$G$734,6,FALSE)</f>
        <v>65</v>
      </c>
      <c r="P417" s="93">
        <f t="shared" si="136"/>
        <v>0.98461538461538467</v>
      </c>
      <c r="Q417" s="92">
        <f t="shared" si="137"/>
        <v>5</v>
      </c>
      <c r="R417" s="258">
        <f>VLOOKUP(B417,[2]DV!$B$3:$H$735,7,FALSE)</f>
        <v>57.4</v>
      </c>
      <c r="S417" s="92">
        <f t="shared" si="138"/>
        <v>7.5</v>
      </c>
      <c r="T417" s="82">
        <f t="shared" si="139"/>
        <v>12.5</v>
      </c>
      <c r="U417" s="259">
        <f>VLOOKUP(B417,[2]COORD!$B$3:$I$734,8,FALSE)</f>
        <v>23.6</v>
      </c>
      <c r="V417" s="92">
        <f t="shared" si="140"/>
        <v>6</v>
      </c>
      <c r="W417" s="292">
        <f>VLOOKUP(B417,[2]SOUP!$B$3:$F$734,5,FALSE)</f>
        <v>4</v>
      </c>
      <c r="X417" s="92">
        <f t="shared" si="141"/>
        <v>3.25</v>
      </c>
      <c r="Y417" s="292">
        <f>VLOOKUP(B417,[2]EQU!$B$3:$F$734,5,FALSE)</f>
        <v>10</v>
      </c>
      <c r="Z417" s="92">
        <f t="shared" si="142"/>
        <v>0</v>
      </c>
      <c r="AA417" s="82">
        <f t="shared" si="149"/>
        <v>9.25</v>
      </c>
      <c r="AB417" s="260">
        <f>VLOOKUP(B417,[2]Natation!$A$2:$E$610,5,FALSE)</f>
        <v>56.18</v>
      </c>
      <c r="AC417" s="92">
        <f t="shared" si="143"/>
        <v>3</v>
      </c>
      <c r="AD417" s="83">
        <f t="shared" si="147"/>
        <v>3</v>
      </c>
      <c r="AE417" s="294">
        <f t="shared" si="130"/>
        <v>11.15</v>
      </c>
      <c r="AF417" s="84">
        <v>11.15</v>
      </c>
      <c r="AG417" s="87">
        <f t="shared" si="144"/>
        <v>300</v>
      </c>
      <c r="AH417" s="75">
        <f>IFERROR(VLOOKUP(B417,'Notes écrit'!$A$3:$C$734,3,FALSE),"ABI")</f>
        <v>5.7779999999999996</v>
      </c>
      <c r="AI417" s="84">
        <v>5.7779999999999996</v>
      </c>
      <c r="AJ417" s="88">
        <f t="shared" si="145"/>
        <v>551</v>
      </c>
      <c r="AK417" s="136">
        <f t="shared" si="146"/>
        <v>8.4640000000000004</v>
      </c>
    </row>
    <row r="418" spans="1:37" s="96" customFormat="1" ht="16.5" customHeight="1" thickBot="1" x14ac:dyDescent="0.3">
      <c r="A418" s="110" t="s">
        <v>216</v>
      </c>
      <c r="B418" s="267">
        <v>22107678</v>
      </c>
      <c r="C418" s="266" t="s">
        <v>1098</v>
      </c>
      <c r="D418" s="266" t="s">
        <v>98</v>
      </c>
      <c r="E418" s="292">
        <f>VLOOKUP(B418,[2]END!$B$3:$G$734,6,FALSE)</f>
        <v>15</v>
      </c>
      <c r="F418" s="91">
        <f t="shared" si="131"/>
        <v>17</v>
      </c>
      <c r="G418" s="92">
        <f t="shared" si="132"/>
        <v>12</v>
      </c>
      <c r="H418" s="82">
        <f t="shared" si="133"/>
        <v>12</v>
      </c>
      <c r="I418" s="292">
        <f>VLOOKUP(B418,[2]VIT!$B$3:$F$734,5,FALSE)</f>
        <v>3.09</v>
      </c>
      <c r="J418" s="92">
        <f t="shared" si="134"/>
        <v>19</v>
      </c>
      <c r="K418" s="292">
        <f>VLOOKUP(B418,[2]VIT!$B$3:$G$734,6,FALSE)</f>
        <v>6.53</v>
      </c>
      <c r="L418" s="92">
        <f t="shared" si="135"/>
        <v>13</v>
      </c>
      <c r="M418" s="82">
        <f t="shared" si="148"/>
        <v>16</v>
      </c>
      <c r="N418" s="258">
        <f>VLOOKUP(B418,[2]DVC!$B$3:$G$734,6,FALSE)</f>
        <v>50</v>
      </c>
      <c r="O418" s="297">
        <f>VLOOKUP(B418,'[2]Taille-Poids'!$B$3:$G$734,6,FALSE)</f>
        <v>76</v>
      </c>
      <c r="P418" s="93">
        <f t="shared" si="136"/>
        <v>0.65789473684210531</v>
      </c>
      <c r="Q418" s="92">
        <f t="shared" si="137"/>
        <v>3.5</v>
      </c>
      <c r="R418" s="258">
        <f>VLOOKUP(B418,[2]DV!$B$3:$H$735,7,FALSE)</f>
        <v>50.1</v>
      </c>
      <c r="S418" s="92">
        <f t="shared" si="138"/>
        <v>5.5</v>
      </c>
      <c r="T418" s="82">
        <f t="shared" si="139"/>
        <v>9</v>
      </c>
      <c r="U418" s="259">
        <f>VLOOKUP(B418,[2]COORD!$B$3:$I$734,8,FALSE)</f>
        <v>23.67</v>
      </c>
      <c r="V418" s="92">
        <f t="shared" si="140"/>
        <v>6</v>
      </c>
      <c r="W418" s="292">
        <f>VLOOKUP(B418,[2]SOUP!$B$3:$F$734,5,FALSE)</f>
        <v>-6</v>
      </c>
      <c r="X418" s="92">
        <f t="shared" si="141"/>
        <v>1.25</v>
      </c>
      <c r="Y418" s="292">
        <f>VLOOKUP(B418,[2]EQU!$B$3:$F$734,5,FALSE)</f>
        <v>4</v>
      </c>
      <c r="Z418" s="92">
        <f t="shared" si="142"/>
        <v>3</v>
      </c>
      <c r="AA418" s="82">
        <f t="shared" si="149"/>
        <v>10.25</v>
      </c>
      <c r="AB418" s="260">
        <f>VLOOKUP(B418,[2]Natation!$A$2:$E$610,5,FALSE)</f>
        <v>34.630000000000003</v>
      </c>
      <c r="AC418" s="92">
        <f t="shared" si="143"/>
        <v>13</v>
      </c>
      <c r="AD418" s="83">
        <f t="shared" si="147"/>
        <v>13</v>
      </c>
      <c r="AE418" s="294">
        <f t="shared" si="130"/>
        <v>12.05</v>
      </c>
      <c r="AF418" s="84">
        <v>12.05</v>
      </c>
      <c r="AG418" s="87">
        <f t="shared" si="144"/>
        <v>186</v>
      </c>
      <c r="AH418" s="75">
        <f>IFERROR(VLOOKUP(B418,'Notes écrit'!$A$3:$C$734,3,FALSE),"ABI")</f>
        <v>8.4440000000000008</v>
      </c>
      <c r="AI418" s="84">
        <v>8.4440000000000008</v>
      </c>
      <c r="AJ418" s="88">
        <f t="shared" si="145"/>
        <v>274</v>
      </c>
      <c r="AK418" s="136">
        <f t="shared" si="146"/>
        <v>10.247</v>
      </c>
    </row>
    <row r="419" spans="1:37" s="96" customFormat="1" ht="16.5" customHeight="1" thickBot="1" x14ac:dyDescent="0.3">
      <c r="A419" s="110" t="s">
        <v>216</v>
      </c>
      <c r="B419" s="267">
        <v>22107703</v>
      </c>
      <c r="C419" s="266" t="s">
        <v>987</v>
      </c>
      <c r="D419" s="266" t="s">
        <v>88</v>
      </c>
      <c r="E419" s="292">
        <f>VLOOKUP(B419,[2]END!$B$3:$G$734,6,FALSE)</f>
        <v>20</v>
      </c>
      <c r="F419" s="91">
        <f t="shared" si="131"/>
        <v>19.5</v>
      </c>
      <c r="G419" s="92">
        <f t="shared" si="132"/>
        <v>17</v>
      </c>
      <c r="H419" s="82">
        <f t="shared" si="133"/>
        <v>17</v>
      </c>
      <c r="I419" s="292">
        <f>VLOOKUP(B419,[2]VIT!$B$3:$F$734,5,FALSE)</f>
        <v>3.14</v>
      </c>
      <c r="J419" s="92">
        <f t="shared" si="134"/>
        <v>18</v>
      </c>
      <c r="K419" s="292">
        <f>VLOOKUP(B419,[2]VIT!$B$3:$G$734,6,FALSE)</f>
        <v>6.69</v>
      </c>
      <c r="L419" s="92">
        <f t="shared" si="135"/>
        <v>12</v>
      </c>
      <c r="M419" s="82">
        <f t="shared" si="148"/>
        <v>15</v>
      </c>
      <c r="N419" s="258">
        <f>VLOOKUP(B419,[2]DVC!$B$3:$G$734,6,FALSE)</f>
        <v>53</v>
      </c>
      <c r="O419" s="297">
        <f>VLOOKUP(B419,'[2]Taille-Poids'!$B$3:$G$734,6,FALSE)</f>
        <v>60</v>
      </c>
      <c r="P419" s="93">
        <f t="shared" si="136"/>
        <v>0.8833333333333333</v>
      </c>
      <c r="Q419" s="92">
        <f t="shared" si="137"/>
        <v>4.5</v>
      </c>
      <c r="R419" s="258">
        <f>VLOOKUP(B419,[2]DV!$B$3:$H$735,7,FALSE)</f>
        <v>41.4</v>
      </c>
      <c r="S419" s="92">
        <f t="shared" si="138"/>
        <v>3.5</v>
      </c>
      <c r="T419" s="82">
        <f t="shared" si="139"/>
        <v>8</v>
      </c>
      <c r="U419" s="259">
        <f>VLOOKUP(B419,[2]COORD!$B$3:$I$734,8,FALSE)</f>
        <v>23.75</v>
      </c>
      <c r="V419" s="92">
        <f t="shared" si="140"/>
        <v>6</v>
      </c>
      <c r="W419" s="292">
        <f>VLOOKUP(B419,[2]SOUP!$B$3:$F$734,5,FALSE)</f>
        <v>-5</v>
      </c>
      <c r="X419" s="92">
        <f t="shared" si="141"/>
        <v>1.5</v>
      </c>
      <c r="Y419" s="292">
        <f>VLOOKUP(B419,[2]EQU!$B$3:$F$734,5,FALSE)</f>
        <v>3</v>
      </c>
      <c r="Z419" s="92">
        <f t="shared" si="142"/>
        <v>3.5</v>
      </c>
      <c r="AA419" s="82">
        <f t="shared" si="149"/>
        <v>11</v>
      </c>
      <c r="AB419" s="260">
        <f>VLOOKUP(B419,[2]Natation!$A$2:$E$610,5,FALSE)</f>
        <v>40.79</v>
      </c>
      <c r="AC419" s="92">
        <f t="shared" si="143"/>
        <v>10</v>
      </c>
      <c r="AD419" s="83">
        <f t="shared" si="147"/>
        <v>10</v>
      </c>
      <c r="AE419" s="294">
        <f t="shared" si="130"/>
        <v>12.2</v>
      </c>
      <c r="AF419" s="84">
        <v>12.2</v>
      </c>
      <c r="AG419" s="87">
        <f t="shared" si="144"/>
        <v>164</v>
      </c>
      <c r="AH419" s="344">
        <f>IFERROR(VLOOKUP(B419,'Notes écrit'!$A$3:$C$734,3,FALSE),"ABI")</f>
        <v>7.556</v>
      </c>
      <c r="AI419" s="84">
        <v>7.556</v>
      </c>
      <c r="AJ419" s="88">
        <f t="shared" si="145"/>
        <v>384</v>
      </c>
      <c r="AK419" s="136">
        <f t="shared" si="146"/>
        <v>9.8780000000000001</v>
      </c>
    </row>
    <row r="420" spans="1:37" s="96" customFormat="1" ht="16.5" customHeight="1" thickBot="1" x14ac:dyDescent="0.3">
      <c r="A420" s="110" t="s">
        <v>53</v>
      </c>
      <c r="B420" s="267">
        <v>22107813</v>
      </c>
      <c r="C420" s="266" t="s">
        <v>763</v>
      </c>
      <c r="D420" s="266" t="s">
        <v>115</v>
      </c>
      <c r="E420" s="292">
        <f>VLOOKUP(B420,[2]END!$B$3:$G$734,6,FALSE)</f>
        <v>11</v>
      </c>
      <c r="F420" s="91">
        <f t="shared" si="131"/>
        <v>15</v>
      </c>
      <c r="G420" s="92">
        <f t="shared" si="132"/>
        <v>11</v>
      </c>
      <c r="H420" s="82">
        <f t="shared" si="133"/>
        <v>11</v>
      </c>
      <c r="I420" s="292">
        <f>VLOOKUP(B420,[2]VIT!$B$3:$F$734,5,FALSE)</f>
        <v>3.67</v>
      </c>
      <c r="J420" s="92">
        <f t="shared" si="134"/>
        <v>14</v>
      </c>
      <c r="K420" s="292">
        <f>VLOOKUP(B420,[2]VIT!$B$3:$G$734,6,FALSE)</f>
        <v>8.11</v>
      </c>
      <c r="L420" s="92">
        <f t="shared" si="135"/>
        <v>8</v>
      </c>
      <c r="M420" s="82">
        <f t="shared" si="148"/>
        <v>11</v>
      </c>
      <c r="N420" s="258">
        <f>VLOOKUP(B420,[2]DVC!$B$3:$G$734,6,FALSE)</f>
        <v>27.5</v>
      </c>
      <c r="O420" s="297">
        <f>VLOOKUP(B420,'[2]Taille-Poids'!$B$3:$G$734,6,FALSE)</f>
        <v>58</v>
      </c>
      <c r="P420" s="93">
        <f t="shared" si="136"/>
        <v>0.47413793103448276</v>
      </c>
      <c r="Q420" s="92">
        <f t="shared" si="137"/>
        <v>4.5</v>
      </c>
      <c r="R420" s="258">
        <f>VLOOKUP(B420,[2]DV!$B$3:$H$735,7,FALSE)</f>
        <v>21.7</v>
      </c>
      <c r="S420" s="92">
        <f t="shared" si="138"/>
        <v>2.5</v>
      </c>
      <c r="T420" s="82">
        <f t="shared" si="139"/>
        <v>7</v>
      </c>
      <c r="U420" s="259">
        <f>VLOOKUP(B420,[2]COORD!$B$3:$I$734,8,FALSE)</f>
        <v>29.75</v>
      </c>
      <c r="V420" s="92">
        <f t="shared" si="140"/>
        <v>4</v>
      </c>
      <c r="W420" s="292">
        <f>VLOOKUP(B420,[2]SOUP!$B$3:$F$734,5,FALSE)</f>
        <v>-3</v>
      </c>
      <c r="X420" s="92">
        <f t="shared" si="141"/>
        <v>1.75</v>
      </c>
      <c r="Y420" s="292">
        <f>VLOOKUP(B420,[2]EQU!$B$3:$F$734,5,FALSE)</f>
        <v>10</v>
      </c>
      <c r="Z420" s="92">
        <f t="shared" si="142"/>
        <v>0</v>
      </c>
      <c r="AA420" s="82">
        <f t="shared" si="149"/>
        <v>5.75</v>
      </c>
      <c r="AB420" s="260" t="s">
        <v>215</v>
      </c>
      <c r="AC420" s="92" t="str">
        <f t="shared" si="143"/>
        <v>DSP</v>
      </c>
      <c r="AD420" s="83" t="str">
        <f t="shared" si="147"/>
        <v>DSP</v>
      </c>
      <c r="AE420" s="294">
        <f t="shared" ref="AE420:AE483" si="150">IF(AND(H420="DSP",M420="DSP",T420="DSP",AA420="DSP",AD420="DSP"),"DSP",IF(AND(H420="DSP",M420="DSP",T420="DSP",AA420="DSP"),AD420,IF(AND(H420="DSP",M420="DSP",T420="DSP",AD420="DSP"),AA420,IF(AND(H420="DSP",M420="DSP",AA420="DSP",AD420="DSP"),T420,IF(AND(H420="DSP",T420="DSP",AA420="DSP",AD420="DSP"),M420,IF(AND(M420="DSP",T420="DSP",AA420="DSP",AD420="DSP"),H420,IF(AND(T420="DSP",AA420="DSP",AD420="DSP"),(H420+M420)/2,IF(AND(M420="DSP",AA420="DSP",AD420="DSP"),(H420+T420)/2,IF(AND(H420="DSP",AA420="DSP",AD420="DSP"),(M420+T420)/2,IF(AND(M420="DSP",T420="DSP",AD420="DSP"),(H420+AA420)/2,IF(AND(H420="DSP",T420="DSP",AD420="DSP"),(M420+AA420)/2,IF(AND(H420="DSP",M420="DSP",AD420="DSP"),(T420+AA420)/2,IF(AND(M420="DSP",T420="DSP",AA420="DSP"),(H420+AD420)/2,IF(AND(H420="DSP",T420="DSP",AA420="DSP"),(M420+AD420)/2,IF(AND(H420="DSP",M420="DSP",AA420="DSP"),(T420+AD420)/2,IF(AND(H420="DSP",M420="DSP",T420="DSP"),(AA420+AD420)/2,IF(AND(H420="DSP",M420="DSP"),(T420+AA420+AD420)/3,IF(AND(H420="DSP",T420="DSP"),(M420+AA420+AD420)/3,IF(AND(M420="DSP",T420="DSP"),(H420+AA420+AD420)/3,IF(AND(H420="DSP",AA420="DSP"),(M420+T420+AD420)/3,IF(AND(M420="DSP",AA420="DSP"),(H420+T420+AD420)/3,IF(AND(T420="DSP",AA420="DSP"),(H420+M420+AD420)/3,IF(AND(H420="DSP",AD420="DSP"),(M420+T420+AA420)/3,IF(AND(M420="DSP",AD420="DSP"),(H420+T420+AA420)/3,IF(AND(T420="DSP",AD420="DSP"),(H420+M420+AA420)/3,IF(AND(AA420="DSP",AD420="DSP"),(H420+M420+T420)/3,IF(H420="DSP",(M420+T420+AA420+AD420)/4,IF(M420="DSP",(H420+T420+AA420+AD420)/4,IF(T420="DSP",(H420+M420+AA420+AD420)/4,IF(AA420="DSP",(H420+M420+T420+AD420)/4,IF(AD420="DSP",(H420+M420+T420+AA420)/4,SUM(H420+M420+T420+AA420+AD420)/5)))))))))))))))))))))))))))))))</f>
        <v>8.6875</v>
      </c>
      <c r="AF420" s="84">
        <v>8.6875</v>
      </c>
      <c r="AG420" s="87">
        <f t="shared" si="144"/>
        <v>530</v>
      </c>
      <c r="AH420" s="75">
        <f>IFERROR(VLOOKUP(B420,'Notes écrit'!$A$3:$C$734,3,FALSE),"ABI")</f>
        <v>5.7779999999999996</v>
      </c>
      <c r="AI420" s="84">
        <v>5.7779999999999996</v>
      </c>
      <c r="AJ420" s="88">
        <f t="shared" si="145"/>
        <v>551</v>
      </c>
      <c r="AK420" s="136">
        <f t="shared" si="146"/>
        <v>7.2327499999999993</v>
      </c>
    </row>
    <row r="421" spans="1:37" s="96" customFormat="1" ht="16.5" customHeight="1" thickBot="1" x14ac:dyDescent="0.3">
      <c r="A421" s="110" t="s">
        <v>53</v>
      </c>
      <c r="B421" s="267">
        <v>22107838</v>
      </c>
      <c r="C421" s="266" t="s">
        <v>719</v>
      </c>
      <c r="D421" s="266" t="s">
        <v>720</v>
      </c>
      <c r="E421" s="292">
        <f>VLOOKUP(B421,[2]END!$B$3:$G$734,6,FALSE)</f>
        <v>14</v>
      </c>
      <c r="F421" s="91">
        <f t="shared" si="131"/>
        <v>16.5</v>
      </c>
      <c r="G421" s="92">
        <f t="shared" si="132"/>
        <v>14</v>
      </c>
      <c r="H421" s="82">
        <f t="shared" si="133"/>
        <v>14</v>
      </c>
      <c r="I421" s="292">
        <f>VLOOKUP(B421,[2]VIT!$B$3:$F$734,5,FALSE)</f>
        <v>3.44</v>
      </c>
      <c r="J421" s="92">
        <f t="shared" si="134"/>
        <v>17</v>
      </c>
      <c r="K421" s="292">
        <f>VLOOKUP(B421,[2]VIT!$B$3:$G$734,6,FALSE)</f>
        <v>7.56</v>
      </c>
      <c r="L421" s="92">
        <f t="shared" si="135"/>
        <v>12</v>
      </c>
      <c r="M421" s="82">
        <f t="shared" si="148"/>
        <v>14.5</v>
      </c>
      <c r="N421" s="258">
        <f>VLOOKUP(B421,[2]DVC!$B$3:$G$734,6,FALSE)</f>
        <v>41</v>
      </c>
      <c r="O421" s="297">
        <f>VLOOKUP(B421,'[2]Taille-Poids'!$B$3:$G$734,6,FALSE)</f>
        <v>55</v>
      </c>
      <c r="P421" s="93">
        <f t="shared" si="136"/>
        <v>0.74545454545454548</v>
      </c>
      <c r="Q421" s="92">
        <f t="shared" si="137"/>
        <v>6.5</v>
      </c>
      <c r="R421" s="258">
        <f>VLOOKUP(B421,[2]DV!$B$3:$H$735,7,FALSE)</f>
        <v>31.8</v>
      </c>
      <c r="S421" s="92">
        <f t="shared" si="138"/>
        <v>5</v>
      </c>
      <c r="T421" s="82">
        <f t="shared" si="139"/>
        <v>11.5</v>
      </c>
      <c r="U421" s="259">
        <f>VLOOKUP(B421,[2]COORD!$B$3:$I$734,8,FALSE)</f>
        <v>24.69</v>
      </c>
      <c r="V421" s="92">
        <f t="shared" si="140"/>
        <v>6.5</v>
      </c>
      <c r="W421" s="292">
        <f>VLOOKUP(B421,[2]SOUP!$B$3:$F$734,5,FALSE)</f>
        <v>4</v>
      </c>
      <c r="X421" s="92">
        <f t="shared" si="141"/>
        <v>3.25</v>
      </c>
      <c r="Y421" s="292">
        <f>VLOOKUP(B421,[2]EQU!$B$3:$F$734,5,FALSE)</f>
        <v>0</v>
      </c>
      <c r="Z421" s="92">
        <f t="shared" si="142"/>
        <v>5</v>
      </c>
      <c r="AA421" s="82">
        <f t="shared" si="149"/>
        <v>14.75</v>
      </c>
      <c r="AB421" s="260">
        <f>VLOOKUP(B421,[2]Natation!$A$2:$E$610,5,FALSE)</f>
        <v>37.56</v>
      </c>
      <c r="AC421" s="92">
        <f t="shared" si="143"/>
        <v>15</v>
      </c>
      <c r="AD421" s="83">
        <f t="shared" si="147"/>
        <v>15</v>
      </c>
      <c r="AE421" s="294">
        <f t="shared" si="150"/>
        <v>13.95</v>
      </c>
      <c r="AF421" s="84">
        <v>13.95</v>
      </c>
      <c r="AG421" s="87">
        <f t="shared" si="144"/>
        <v>24</v>
      </c>
      <c r="AH421" s="75">
        <f>IFERROR(VLOOKUP(B421,'Notes écrit'!$A$3:$C$734,3,FALSE),"ABI")</f>
        <v>11.555999999999999</v>
      </c>
      <c r="AI421" s="84">
        <v>11.555999999999999</v>
      </c>
      <c r="AJ421" s="88">
        <f t="shared" si="145"/>
        <v>45</v>
      </c>
      <c r="AK421" s="136">
        <f t="shared" si="146"/>
        <v>12.753</v>
      </c>
    </row>
    <row r="422" spans="1:37" s="96" customFormat="1" ht="16.5" customHeight="1" thickBot="1" x14ac:dyDescent="0.3">
      <c r="A422" s="110" t="s">
        <v>216</v>
      </c>
      <c r="B422" s="267">
        <v>22107839</v>
      </c>
      <c r="C422" s="266" t="s">
        <v>807</v>
      </c>
      <c r="D422" s="266" t="s">
        <v>808</v>
      </c>
      <c r="E422" s="292" t="str">
        <f>VLOOKUP(B422,[2]END!$B$3:$G$734,6,FALSE)</f>
        <v>ABI</v>
      </c>
      <c r="F422" s="91" t="str">
        <f t="shared" si="131"/>
        <v>ABI</v>
      </c>
      <c r="G422" s="92">
        <f t="shared" si="132"/>
        <v>0</v>
      </c>
      <c r="H422" s="82">
        <f t="shared" si="133"/>
        <v>0</v>
      </c>
      <c r="I422" s="292">
        <f>VLOOKUP(B422,[2]VIT!$B$3:$F$734,5,FALSE)</f>
        <v>3.29</v>
      </c>
      <c r="J422" s="92">
        <f t="shared" si="134"/>
        <v>15</v>
      </c>
      <c r="K422" s="292">
        <f>VLOOKUP(B422,[2]VIT!$B$3:$G$734,6,FALSE)</f>
        <v>7.17</v>
      </c>
      <c r="L422" s="92">
        <f t="shared" si="135"/>
        <v>9</v>
      </c>
      <c r="M422" s="82">
        <f t="shared" si="148"/>
        <v>12</v>
      </c>
      <c r="N422" s="258" t="str">
        <f>VLOOKUP(B422,[2]DVC!$B$3:$G$734,6,FALSE)</f>
        <v>ABI</v>
      </c>
      <c r="O422" s="297" t="str">
        <f>VLOOKUP(B422,'[2]Taille-Poids'!$B$3:$G$734,6,FALSE)</f>
        <v>ABI</v>
      </c>
      <c r="P422" s="93" t="str">
        <f t="shared" si="136"/>
        <v>POIDS</v>
      </c>
      <c r="Q422" s="92">
        <f t="shared" si="137"/>
        <v>0</v>
      </c>
      <c r="R422" s="258" t="str">
        <f>VLOOKUP(B422,[2]DV!$B$3:$H$735,7,FALSE)</f>
        <v>ABI</v>
      </c>
      <c r="S422" s="92">
        <f t="shared" si="138"/>
        <v>0</v>
      </c>
      <c r="T422" s="82">
        <f t="shared" si="139"/>
        <v>0</v>
      </c>
      <c r="U422" s="259">
        <f>VLOOKUP(B422,[2]COORD!$B$3:$I$734,8,FALSE)</f>
        <v>26.5</v>
      </c>
      <c r="V422" s="92">
        <f t="shared" si="140"/>
        <v>4.5</v>
      </c>
      <c r="W422" s="292">
        <f>VLOOKUP(B422,[2]SOUP!$B$3:$F$734,5,FALSE)</f>
        <v>6</v>
      </c>
      <c r="X422" s="92">
        <f t="shared" si="141"/>
        <v>3.5</v>
      </c>
      <c r="Y422" s="292">
        <f>VLOOKUP(B422,[2]EQU!$B$3:$F$734,5,FALSE)</f>
        <v>9</v>
      </c>
      <c r="Z422" s="92">
        <f t="shared" si="142"/>
        <v>0.5</v>
      </c>
      <c r="AA422" s="82">
        <f t="shared" si="149"/>
        <v>8.5</v>
      </c>
      <c r="AB422" s="260" t="s">
        <v>215</v>
      </c>
      <c r="AC422" s="92" t="str">
        <f t="shared" si="143"/>
        <v>DSP</v>
      </c>
      <c r="AD422" s="83" t="str">
        <f t="shared" si="147"/>
        <v>DSP</v>
      </c>
      <c r="AE422" s="294">
        <f t="shared" si="150"/>
        <v>5.125</v>
      </c>
      <c r="AF422" s="84">
        <v>5.125</v>
      </c>
      <c r="AG422" s="87">
        <f t="shared" si="144"/>
        <v>614</v>
      </c>
      <c r="AH422" s="75">
        <f>IFERROR(VLOOKUP(B422,'Notes écrit'!$A$3:$C$734,3,FALSE),"ABI")</f>
        <v>4</v>
      </c>
      <c r="AI422" s="84">
        <v>4</v>
      </c>
      <c r="AJ422" s="88">
        <f t="shared" si="145"/>
        <v>607</v>
      </c>
      <c r="AK422" s="136">
        <f t="shared" si="146"/>
        <v>4.5625</v>
      </c>
    </row>
    <row r="423" spans="1:37" s="96" customFormat="1" ht="16.5" customHeight="1" thickBot="1" x14ac:dyDescent="0.3">
      <c r="A423" s="110" t="s">
        <v>216</v>
      </c>
      <c r="B423" s="267">
        <v>22107852</v>
      </c>
      <c r="C423" s="266" t="s">
        <v>1197</v>
      </c>
      <c r="D423" s="266" t="s">
        <v>84</v>
      </c>
      <c r="E423" s="292">
        <f>VLOOKUP(B423,[2]END!$B$3:$G$734,6,FALSE)</f>
        <v>17</v>
      </c>
      <c r="F423" s="91">
        <f t="shared" si="131"/>
        <v>18</v>
      </c>
      <c r="G423" s="92">
        <f t="shared" si="132"/>
        <v>14</v>
      </c>
      <c r="H423" s="82">
        <f t="shared" si="133"/>
        <v>14</v>
      </c>
      <c r="I423" s="292">
        <f>VLOOKUP(B423,[2]VIT!$B$3:$F$734,5,FALSE)</f>
        <v>3.05</v>
      </c>
      <c r="J423" s="92">
        <f t="shared" si="134"/>
        <v>19</v>
      </c>
      <c r="K423" s="292">
        <f>VLOOKUP(B423,[2]VIT!$B$3:$G$734,6,FALSE)</f>
        <v>6.43</v>
      </c>
      <c r="L423" s="92">
        <f t="shared" si="135"/>
        <v>14</v>
      </c>
      <c r="M423" s="82">
        <f t="shared" si="148"/>
        <v>16.5</v>
      </c>
      <c r="N423" s="258">
        <f>VLOOKUP(B423,[2]DVC!$B$3:$G$734,6,FALSE)</f>
        <v>85</v>
      </c>
      <c r="O423" s="297">
        <f>VLOOKUP(B423,'[2]Taille-Poids'!$B$3:$G$734,6,FALSE)</f>
        <v>76</v>
      </c>
      <c r="P423" s="93">
        <f t="shared" si="136"/>
        <v>1.118421052631579</v>
      </c>
      <c r="Q423" s="92">
        <f t="shared" si="137"/>
        <v>6</v>
      </c>
      <c r="R423" s="258">
        <f>VLOOKUP(B423,[2]DV!$B$3:$H$735,7,FALSE)</f>
        <v>37.4</v>
      </c>
      <c r="S423" s="92">
        <f t="shared" si="138"/>
        <v>2.5</v>
      </c>
      <c r="T423" s="82">
        <f t="shared" si="139"/>
        <v>8.5</v>
      </c>
      <c r="U423" s="259">
        <f>VLOOKUP(B423,[2]COORD!$B$3:$I$734,8,FALSE)</f>
        <v>23.26</v>
      </c>
      <c r="V423" s="92">
        <f t="shared" si="140"/>
        <v>6.25</v>
      </c>
      <c r="W423" s="292">
        <f>VLOOKUP(B423,[2]SOUP!$B$3:$F$734,5,FALSE)</f>
        <v>-12</v>
      </c>
      <c r="X423" s="92">
        <f t="shared" si="141"/>
        <v>0.5</v>
      </c>
      <c r="Y423" s="292">
        <f>VLOOKUP(B423,[2]EQU!$B$3:$F$734,5,FALSE)</f>
        <v>9</v>
      </c>
      <c r="Z423" s="92">
        <f t="shared" si="142"/>
        <v>0.5</v>
      </c>
      <c r="AA423" s="82">
        <f t="shared" si="149"/>
        <v>7.25</v>
      </c>
      <c r="AB423" s="260">
        <f>VLOOKUP(B423,[2]Natation!$A$2:$E$610,5,FALSE)</f>
        <v>53.72</v>
      </c>
      <c r="AC423" s="92">
        <f t="shared" si="143"/>
        <v>4</v>
      </c>
      <c r="AD423" s="83">
        <f t="shared" si="147"/>
        <v>4</v>
      </c>
      <c r="AE423" s="294">
        <f t="shared" si="150"/>
        <v>10.050000000000001</v>
      </c>
      <c r="AF423" s="84">
        <v>10.050000000000001</v>
      </c>
      <c r="AG423" s="87">
        <f t="shared" si="144"/>
        <v>429</v>
      </c>
      <c r="AH423" s="75">
        <v>6.2220000000000004</v>
      </c>
      <c r="AI423" s="84">
        <v>6.2220000000000004</v>
      </c>
      <c r="AJ423" s="88">
        <f t="shared" si="145"/>
        <v>519</v>
      </c>
      <c r="AK423" s="136">
        <f t="shared" si="146"/>
        <v>8.136000000000001</v>
      </c>
    </row>
    <row r="424" spans="1:37" s="96" customFormat="1" ht="16.5" customHeight="1" thickBot="1" x14ac:dyDescent="0.3">
      <c r="A424" s="110" t="s">
        <v>216</v>
      </c>
      <c r="B424" s="267">
        <v>22107929</v>
      </c>
      <c r="C424" s="266" t="s">
        <v>763</v>
      </c>
      <c r="D424" s="266" t="s">
        <v>128</v>
      </c>
      <c r="E424" s="292">
        <f>VLOOKUP(B424,[2]END!$B$3:$G$734,6,FALSE)</f>
        <v>14</v>
      </c>
      <c r="F424" s="91">
        <f t="shared" si="131"/>
        <v>16.5</v>
      </c>
      <c r="G424" s="92">
        <f t="shared" si="132"/>
        <v>11</v>
      </c>
      <c r="H424" s="82">
        <f t="shared" si="133"/>
        <v>11</v>
      </c>
      <c r="I424" s="292">
        <f>VLOOKUP(B424,[2]VIT!$B$3:$F$734,5,FALSE)</f>
        <v>3.5</v>
      </c>
      <c r="J424" s="92">
        <f t="shared" si="134"/>
        <v>12</v>
      </c>
      <c r="K424" s="292">
        <f>VLOOKUP(B424,[2]VIT!$B$3:$G$734,6,FALSE)</f>
        <v>7.38</v>
      </c>
      <c r="L424" s="92">
        <f t="shared" si="135"/>
        <v>7</v>
      </c>
      <c r="M424" s="82">
        <f t="shared" si="148"/>
        <v>9.5</v>
      </c>
      <c r="N424" s="258">
        <f>VLOOKUP(B424,[2]DVC!$B$3:$G$734,6,FALSE)</f>
        <v>60</v>
      </c>
      <c r="O424" s="297">
        <f>VLOOKUP(B424,'[2]Taille-Poids'!$B$3:$G$734,6,FALSE)</f>
        <v>55</v>
      </c>
      <c r="P424" s="93">
        <f t="shared" si="136"/>
        <v>1.0909090909090908</v>
      </c>
      <c r="Q424" s="92">
        <f t="shared" si="137"/>
        <v>5.5</v>
      </c>
      <c r="R424" s="258">
        <f>VLOOKUP(B424,[2]DV!$B$3:$H$735,7,FALSE)</f>
        <v>38.4</v>
      </c>
      <c r="S424" s="92">
        <f t="shared" si="138"/>
        <v>2.5</v>
      </c>
      <c r="T424" s="82">
        <f t="shared" si="139"/>
        <v>8</v>
      </c>
      <c r="U424" s="259">
        <f>VLOOKUP(B424,[2]COORD!$B$3:$I$734,8,FALSE)</f>
        <v>24.6</v>
      </c>
      <c r="V424" s="92">
        <f t="shared" si="140"/>
        <v>5.5</v>
      </c>
      <c r="W424" s="292">
        <f>VLOOKUP(B424,[2]SOUP!$B$3:$F$734,5,FALSE)</f>
        <v>-4</v>
      </c>
      <c r="X424" s="92">
        <f t="shared" si="141"/>
        <v>1.5</v>
      </c>
      <c r="Y424" s="292">
        <f>VLOOKUP(B424,[2]EQU!$B$3:$F$734,5,FALSE)</f>
        <v>5</v>
      </c>
      <c r="Z424" s="92">
        <f t="shared" si="142"/>
        <v>2.5</v>
      </c>
      <c r="AA424" s="82">
        <f t="shared" si="149"/>
        <v>9.5</v>
      </c>
      <c r="AB424" s="260">
        <f>VLOOKUP(B424,[2]Natation!$A$2:$E$610,5,FALSE)</f>
        <v>30.09</v>
      </c>
      <c r="AC424" s="92">
        <f t="shared" si="143"/>
        <v>17</v>
      </c>
      <c r="AD424" s="83">
        <f t="shared" si="147"/>
        <v>17</v>
      </c>
      <c r="AE424" s="294">
        <f t="shared" si="150"/>
        <v>11</v>
      </c>
      <c r="AF424" s="84">
        <v>11</v>
      </c>
      <c r="AG424" s="87">
        <f t="shared" si="144"/>
        <v>318</v>
      </c>
      <c r="AH424" s="75">
        <f>IFERROR(VLOOKUP(B424,'Notes écrit'!$A$3:$C$734,3,FALSE),"ABI")</f>
        <v>9.7780000000000005</v>
      </c>
      <c r="AI424" s="84">
        <v>9.7780000000000005</v>
      </c>
      <c r="AJ424" s="88">
        <f t="shared" si="145"/>
        <v>162</v>
      </c>
      <c r="AK424" s="136">
        <f t="shared" si="146"/>
        <v>10.388999999999999</v>
      </c>
    </row>
    <row r="425" spans="1:37" s="96" customFormat="1" ht="16.5" customHeight="1" thickBot="1" x14ac:dyDescent="0.3">
      <c r="A425" s="110" t="s">
        <v>53</v>
      </c>
      <c r="B425" s="267">
        <v>22107974</v>
      </c>
      <c r="C425" s="286" t="s">
        <v>504</v>
      </c>
      <c r="D425" s="286" t="s">
        <v>505</v>
      </c>
      <c r="E425" s="292">
        <f>VLOOKUP(B425,[2]END!$B$3:$G$734,6,FALSE)</f>
        <v>10</v>
      </c>
      <c r="F425" s="91">
        <f t="shared" si="131"/>
        <v>14.5</v>
      </c>
      <c r="G425" s="92">
        <f t="shared" si="132"/>
        <v>10</v>
      </c>
      <c r="H425" s="82">
        <f t="shared" si="133"/>
        <v>10</v>
      </c>
      <c r="I425" s="292">
        <f>VLOOKUP(B425,[2]VIT!$B$3:$F$734,5,FALSE)</f>
        <v>3.37</v>
      </c>
      <c r="J425" s="92">
        <f t="shared" si="134"/>
        <v>19</v>
      </c>
      <c r="K425" s="292">
        <f>VLOOKUP(B425,[2]VIT!$B$3:$G$734,6,FALSE)</f>
        <v>7.32</v>
      </c>
      <c r="L425" s="92">
        <f t="shared" si="135"/>
        <v>14</v>
      </c>
      <c r="M425" s="82">
        <f t="shared" si="148"/>
        <v>16.5</v>
      </c>
      <c r="N425" s="258">
        <f>VLOOKUP(B425,[2]DVC!$B$3:$G$734,6,FALSE)</f>
        <v>41</v>
      </c>
      <c r="O425" s="297">
        <f>VLOOKUP(B425,'[2]Taille-Poids'!$B$3:$G$734,6,FALSE)</f>
        <v>68</v>
      </c>
      <c r="P425" s="93">
        <f t="shared" si="136"/>
        <v>0.6029411764705882</v>
      </c>
      <c r="Q425" s="92">
        <f t="shared" si="137"/>
        <v>6</v>
      </c>
      <c r="R425" s="258">
        <f>VLOOKUP(B425,[2]DV!$B$3:$H$735,7,FALSE)</f>
        <v>39.799999999999997</v>
      </c>
      <c r="S425" s="92">
        <f t="shared" si="138"/>
        <v>7</v>
      </c>
      <c r="T425" s="82">
        <f t="shared" si="139"/>
        <v>13</v>
      </c>
      <c r="U425" s="259">
        <f>VLOOKUP(B425,[2]COORD!$B$3:$I$734,8,FALSE)</f>
        <v>29.8</v>
      </c>
      <c r="V425" s="92">
        <f t="shared" si="140"/>
        <v>4</v>
      </c>
      <c r="W425" s="292">
        <f>VLOOKUP(B425,[2]SOUP!$B$3:$F$734,5,FALSE)</f>
        <v>2</v>
      </c>
      <c r="X425" s="92">
        <f t="shared" si="141"/>
        <v>3</v>
      </c>
      <c r="Y425" s="292">
        <f>VLOOKUP(B425,[2]EQU!$B$3:$F$734,5,FALSE)</f>
        <v>5</v>
      </c>
      <c r="Z425" s="92">
        <f t="shared" si="142"/>
        <v>2.5</v>
      </c>
      <c r="AA425" s="82">
        <f t="shared" si="149"/>
        <v>9.5</v>
      </c>
      <c r="AB425" s="260">
        <f>VLOOKUP(B425,[2]Natation!$A$2:$E$610,5,FALSE)</f>
        <v>53</v>
      </c>
      <c r="AC425" s="92">
        <f t="shared" si="143"/>
        <v>7</v>
      </c>
      <c r="AD425" s="83">
        <f t="shared" si="147"/>
        <v>7</v>
      </c>
      <c r="AE425" s="294">
        <f t="shared" si="150"/>
        <v>11.2</v>
      </c>
      <c r="AF425" s="84">
        <v>11.2</v>
      </c>
      <c r="AG425" s="87">
        <f t="shared" si="144"/>
        <v>294</v>
      </c>
      <c r="AH425" s="75">
        <f>IFERROR(VLOOKUP(B425,'Notes écrit'!$A$3:$C$734,3,FALSE),"ABI")</f>
        <v>12.444000000000001</v>
      </c>
      <c r="AI425" s="84">
        <v>12.444000000000001</v>
      </c>
      <c r="AJ425" s="88">
        <f t="shared" si="145"/>
        <v>22</v>
      </c>
      <c r="AK425" s="136">
        <f t="shared" si="146"/>
        <v>11.821999999999999</v>
      </c>
    </row>
    <row r="426" spans="1:37" s="96" customFormat="1" ht="16.5" customHeight="1" thickBot="1" x14ac:dyDescent="0.3">
      <c r="A426" s="110" t="s">
        <v>53</v>
      </c>
      <c r="B426" s="267">
        <v>22107987</v>
      </c>
      <c r="C426" s="266" t="s">
        <v>1046</v>
      </c>
      <c r="D426" s="266" t="s">
        <v>1047</v>
      </c>
      <c r="E426" s="292">
        <f>VLOOKUP(B426,[2]END!$B$3:$G$734,6,FALSE)</f>
        <v>14</v>
      </c>
      <c r="F426" s="91">
        <f t="shared" si="131"/>
        <v>16.5</v>
      </c>
      <c r="G426" s="92">
        <f t="shared" si="132"/>
        <v>14</v>
      </c>
      <c r="H426" s="82">
        <f t="shared" si="133"/>
        <v>14</v>
      </c>
      <c r="I426" s="292">
        <f>VLOOKUP(B426,[2]VIT!$B$3:$F$734,5,FALSE)</f>
        <v>3.35</v>
      </c>
      <c r="J426" s="92">
        <f t="shared" si="134"/>
        <v>19</v>
      </c>
      <c r="K426" s="292">
        <f>VLOOKUP(B426,[2]VIT!$B$3:$G$734,6,FALSE)</f>
        <v>7.48</v>
      </c>
      <c r="L426" s="92">
        <f t="shared" si="135"/>
        <v>13</v>
      </c>
      <c r="M426" s="82">
        <f t="shared" si="148"/>
        <v>16</v>
      </c>
      <c r="N426" s="258">
        <f>VLOOKUP(B426,[2]DVC!$B$3:$G$734,6,FALSE)</f>
        <v>27</v>
      </c>
      <c r="O426" s="297">
        <f>VLOOKUP(B426,'[2]Taille-Poids'!$B$3:$G$734,6,FALSE)</f>
        <v>48</v>
      </c>
      <c r="P426" s="93">
        <f t="shared" si="136"/>
        <v>0.5625</v>
      </c>
      <c r="Q426" s="92">
        <f t="shared" si="137"/>
        <v>5.5</v>
      </c>
      <c r="R426" s="258">
        <f>VLOOKUP(B426,[2]DV!$B$3:$H$735,7,FALSE)</f>
        <v>33.1</v>
      </c>
      <c r="S426" s="92">
        <f t="shared" si="138"/>
        <v>5.5</v>
      </c>
      <c r="T426" s="82">
        <f t="shared" si="139"/>
        <v>11</v>
      </c>
      <c r="U426" s="259">
        <f>VLOOKUP(B426,[2]COORD!$B$3:$I$734,8,FALSE)</f>
        <v>22.75</v>
      </c>
      <c r="V426" s="92">
        <f t="shared" si="140"/>
        <v>7.5</v>
      </c>
      <c r="W426" s="292">
        <f>VLOOKUP(B426,[2]SOUP!$B$3:$F$734,5,FALSE)</f>
        <v>-6</v>
      </c>
      <c r="X426" s="92">
        <f t="shared" si="141"/>
        <v>1.25</v>
      </c>
      <c r="Y426" s="292">
        <f>VLOOKUP(B426,[2]EQU!$B$3:$F$734,5,FALSE)</f>
        <v>3</v>
      </c>
      <c r="Z426" s="92">
        <f t="shared" si="142"/>
        <v>3.5</v>
      </c>
      <c r="AA426" s="82">
        <f t="shared" si="149"/>
        <v>12.25</v>
      </c>
      <c r="AB426" s="260">
        <f>VLOOKUP(B426,[2]Natation!$A$2:$E$610,5,FALSE)</f>
        <v>45.84</v>
      </c>
      <c r="AC426" s="92">
        <f t="shared" si="143"/>
        <v>11</v>
      </c>
      <c r="AD426" s="83">
        <f t="shared" si="147"/>
        <v>11</v>
      </c>
      <c r="AE426" s="294">
        <f t="shared" si="150"/>
        <v>12.85</v>
      </c>
      <c r="AF426" s="84">
        <v>12.85</v>
      </c>
      <c r="AG426" s="87">
        <f t="shared" si="144"/>
        <v>90</v>
      </c>
      <c r="AH426" s="75">
        <f>IFERROR(VLOOKUP(B426,'Notes écrit'!$A$3:$C$734,3,FALSE),"ABI")</f>
        <v>6.6669999999999998</v>
      </c>
      <c r="AI426" s="84">
        <v>6.6669999999999998</v>
      </c>
      <c r="AJ426" s="88">
        <f t="shared" si="145"/>
        <v>483</v>
      </c>
      <c r="AK426" s="136">
        <f t="shared" si="146"/>
        <v>9.7584999999999997</v>
      </c>
    </row>
    <row r="427" spans="1:37" s="96" customFormat="1" ht="16.5" customHeight="1" thickBot="1" x14ac:dyDescent="0.3">
      <c r="A427" s="110" t="s">
        <v>216</v>
      </c>
      <c r="B427" s="287">
        <v>22107990</v>
      </c>
      <c r="C427" s="266" t="s">
        <v>794</v>
      </c>
      <c r="D427" s="269" t="s">
        <v>78</v>
      </c>
      <c r="E427" s="292">
        <f>VLOOKUP(B427,[2]END!$B$3:$G$734,6,FALSE)</f>
        <v>26</v>
      </c>
      <c r="F427" s="91">
        <f t="shared" si="131"/>
        <v>22.5</v>
      </c>
      <c r="G427" s="92">
        <f t="shared" si="132"/>
        <v>20</v>
      </c>
      <c r="H427" s="82">
        <f t="shared" si="133"/>
        <v>20</v>
      </c>
      <c r="I427" s="292">
        <f>VLOOKUP(B427,[2]VIT!$B$3:$F$734,5,FALSE)</f>
        <v>3.26</v>
      </c>
      <c r="J427" s="92">
        <f t="shared" si="134"/>
        <v>16</v>
      </c>
      <c r="K427" s="292">
        <f>VLOOKUP(B427,[2]VIT!$B$3:$G$734,6,FALSE)</f>
        <v>6.9</v>
      </c>
      <c r="L427" s="92">
        <f t="shared" si="135"/>
        <v>10</v>
      </c>
      <c r="M427" s="82">
        <f t="shared" si="148"/>
        <v>13</v>
      </c>
      <c r="N427" s="258">
        <f>VLOOKUP(B427,[2]DVC!$B$3:$G$734,6,FALSE)</f>
        <v>81</v>
      </c>
      <c r="O427" s="297">
        <f>VLOOKUP(B427,'[2]Taille-Poids'!$B$3:$G$734,6,FALSE)</f>
        <v>66</v>
      </c>
      <c r="P427" s="93">
        <f t="shared" si="136"/>
        <v>1.2272727272727273</v>
      </c>
      <c r="Q427" s="92">
        <f t="shared" si="137"/>
        <v>6.5</v>
      </c>
      <c r="R427" s="258">
        <f>VLOOKUP(B427,[2]DV!$B$3:$H$735,7,FALSE)</f>
        <v>41.8</v>
      </c>
      <c r="S427" s="92">
        <f t="shared" si="138"/>
        <v>3.5</v>
      </c>
      <c r="T427" s="82">
        <f t="shared" si="139"/>
        <v>10</v>
      </c>
      <c r="U427" s="259">
        <f>VLOOKUP(B427,[2]COORD!$B$3:$I$734,8,FALSE)</f>
        <v>24.1</v>
      </c>
      <c r="V427" s="92">
        <f t="shared" si="140"/>
        <v>5.75</v>
      </c>
      <c r="W427" s="292">
        <f>VLOOKUP(B427,[2]SOUP!$B$3:$F$734,5,FALSE)</f>
        <v>-2</v>
      </c>
      <c r="X427" s="92">
        <f t="shared" si="141"/>
        <v>2</v>
      </c>
      <c r="Y427" s="292">
        <f>VLOOKUP(B427,[2]EQU!$B$3:$F$734,5,FALSE)</f>
        <v>5</v>
      </c>
      <c r="Z427" s="92">
        <f t="shared" si="142"/>
        <v>2.5</v>
      </c>
      <c r="AA427" s="82">
        <f t="shared" si="149"/>
        <v>10.25</v>
      </c>
      <c r="AB427" s="260">
        <f>VLOOKUP(B427,[2]Natation!$A$2:$E$610,5,FALSE)</f>
        <v>32.840000000000003</v>
      </c>
      <c r="AC427" s="92">
        <f t="shared" si="143"/>
        <v>15</v>
      </c>
      <c r="AD427" s="83">
        <f t="shared" si="147"/>
        <v>15</v>
      </c>
      <c r="AE427" s="294">
        <f t="shared" si="150"/>
        <v>13.65</v>
      </c>
      <c r="AF427" s="84">
        <v>13.65</v>
      </c>
      <c r="AG427" s="87">
        <f t="shared" si="144"/>
        <v>43</v>
      </c>
      <c r="AH427" s="75">
        <f>IFERROR(VLOOKUP(B427,'Notes écrit'!$A$3:$C$734,3,FALSE),"ABI")</f>
        <v>10.667</v>
      </c>
      <c r="AI427" s="84">
        <v>10.667</v>
      </c>
      <c r="AJ427" s="88">
        <f t="shared" si="145"/>
        <v>85</v>
      </c>
      <c r="AK427" s="136">
        <f t="shared" si="146"/>
        <v>12.1585</v>
      </c>
    </row>
    <row r="428" spans="1:37" s="96" customFormat="1" ht="16.5" customHeight="1" thickBot="1" x14ac:dyDescent="0.3">
      <c r="A428" s="110" t="s">
        <v>216</v>
      </c>
      <c r="B428" s="287">
        <v>22108002</v>
      </c>
      <c r="C428" s="266" t="s">
        <v>967</v>
      </c>
      <c r="D428" s="269" t="s">
        <v>968</v>
      </c>
      <c r="E428" s="292">
        <f>VLOOKUP(B428,[2]END!$B$3:$G$734,6,FALSE)</f>
        <v>16</v>
      </c>
      <c r="F428" s="91">
        <f t="shared" si="131"/>
        <v>17.5</v>
      </c>
      <c r="G428" s="92">
        <f t="shared" si="132"/>
        <v>13</v>
      </c>
      <c r="H428" s="82">
        <f t="shared" si="133"/>
        <v>13</v>
      </c>
      <c r="I428" s="292">
        <f>VLOOKUP(B428,[2]VIT!$B$3:$F$734,5,FALSE)</f>
        <v>3.19</v>
      </c>
      <c r="J428" s="92">
        <f t="shared" si="134"/>
        <v>17</v>
      </c>
      <c r="K428" s="292">
        <f>VLOOKUP(B428,[2]VIT!$B$3:$G$734,6,FALSE)</f>
        <v>6.87</v>
      </c>
      <c r="L428" s="92">
        <f t="shared" si="135"/>
        <v>11</v>
      </c>
      <c r="M428" s="82">
        <f t="shared" si="148"/>
        <v>14</v>
      </c>
      <c r="N428" s="258">
        <f>VLOOKUP(B428,[2]DVC!$B$3:$G$734,6,FALSE)</f>
        <v>60</v>
      </c>
      <c r="O428" s="297">
        <f>VLOOKUP(B428,'[2]Taille-Poids'!$B$3:$G$734,6,FALSE)</f>
        <v>65</v>
      </c>
      <c r="P428" s="93">
        <f t="shared" si="136"/>
        <v>0.92307692307692313</v>
      </c>
      <c r="Q428" s="92">
        <f t="shared" si="137"/>
        <v>5</v>
      </c>
      <c r="R428" s="258">
        <f>VLOOKUP(B428,[2]DV!$B$3:$H$735,7,FALSE)</f>
        <v>41.8</v>
      </c>
      <c r="S428" s="92">
        <f t="shared" si="138"/>
        <v>3.5</v>
      </c>
      <c r="T428" s="82">
        <f t="shared" si="139"/>
        <v>8.5</v>
      </c>
      <c r="U428" s="259">
        <f>VLOOKUP(B428,[2]COORD!$B$3:$I$734,8,FALSE)</f>
        <v>22.95</v>
      </c>
      <c r="V428" s="92">
        <f t="shared" si="140"/>
        <v>6.5</v>
      </c>
      <c r="W428" s="292">
        <f>VLOOKUP(B428,[2]SOUP!$B$3:$F$734,5,FALSE)</f>
        <v>2</v>
      </c>
      <c r="X428" s="92">
        <f t="shared" si="141"/>
        <v>3</v>
      </c>
      <c r="Y428" s="292">
        <f>VLOOKUP(B428,[2]EQU!$B$3:$F$734,5,FALSE)</f>
        <v>6</v>
      </c>
      <c r="Z428" s="92">
        <f t="shared" si="142"/>
        <v>2</v>
      </c>
      <c r="AA428" s="82">
        <f t="shared" si="149"/>
        <v>11.5</v>
      </c>
      <c r="AB428" s="260">
        <f>VLOOKUP(B428,[2]Natation!$A$2:$E$610,5,FALSE)</f>
        <v>90.94</v>
      </c>
      <c r="AC428" s="92">
        <f t="shared" si="143"/>
        <v>1</v>
      </c>
      <c r="AD428" s="83">
        <f t="shared" si="147"/>
        <v>1</v>
      </c>
      <c r="AE428" s="294">
        <f t="shared" si="150"/>
        <v>9.6</v>
      </c>
      <c r="AF428" s="84">
        <v>9.6</v>
      </c>
      <c r="AG428" s="87">
        <f t="shared" si="144"/>
        <v>465</v>
      </c>
      <c r="AH428" s="75">
        <f>IFERROR(VLOOKUP(B428,'Notes écrit'!$A$3:$C$734,3,FALSE),"ABI")</f>
        <v>5.3330000000000002</v>
      </c>
      <c r="AI428" s="84">
        <v>5.3330000000000002</v>
      </c>
      <c r="AJ428" s="88">
        <f t="shared" si="145"/>
        <v>568</v>
      </c>
      <c r="AK428" s="136">
        <f t="shared" si="146"/>
        <v>7.4664999999999999</v>
      </c>
    </row>
    <row r="429" spans="1:37" s="96" customFormat="1" ht="16.5" customHeight="1" thickBot="1" x14ac:dyDescent="0.3">
      <c r="A429" s="110" t="s">
        <v>216</v>
      </c>
      <c r="B429" s="287">
        <v>22108010</v>
      </c>
      <c r="C429" s="266" t="s">
        <v>735</v>
      </c>
      <c r="D429" s="269" t="s">
        <v>87</v>
      </c>
      <c r="E429" s="292">
        <f>VLOOKUP(B429,[2]END!$B$3:$G$734,6,FALSE)</f>
        <v>15</v>
      </c>
      <c r="F429" s="91">
        <f t="shared" si="131"/>
        <v>17</v>
      </c>
      <c r="G429" s="92">
        <f t="shared" si="132"/>
        <v>12</v>
      </c>
      <c r="H429" s="82">
        <f t="shared" si="133"/>
        <v>12</v>
      </c>
      <c r="I429" s="292">
        <f>VLOOKUP(B429,[2]VIT!$B$3:$F$734,5,FALSE)</f>
        <v>3.41</v>
      </c>
      <c r="J429" s="92">
        <f t="shared" si="134"/>
        <v>13</v>
      </c>
      <c r="K429" s="292">
        <f>VLOOKUP(B429,[2]VIT!$B$3:$G$734,6,FALSE)</f>
        <v>7.16</v>
      </c>
      <c r="L429" s="92">
        <f t="shared" si="135"/>
        <v>9</v>
      </c>
      <c r="M429" s="82">
        <f t="shared" si="148"/>
        <v>11</v>
      </c>
      <c r="N429" s="258">
        <f>VLOOKUP(B429,[2]DVC!$B$3:$G$734,6,FALSE)</f>
        <v>62</v>
      </c>
      <c r="O429" s="297">
        <f>VLOOKUP(B429,'[2]Taille-Poids'!$B$3:$G$734,6,FALSE)</f>
        <v>76</v>
      </c>
      <c r="P429" s="93">
        <f t="shared" si="136"/>
        <v>0.81578947368421051</v>
      </c>
      <c r="Q429" s="92">
        <f t="shared" si="137"/>
        <v>4.5</v>
      </c>
      <c r="R429" s="258">
        <f>VLOOKUP(B429,[2]DV!$B$3:$H$735,7,FALSE)</f>
        <v>36.1</v>
      </c>
      <c r="S429" s="92">
        <f t="shared" si="138"/>
        <v>2</v>
      </c>
      <c r="T429" s="82">
        <f t="shared" si="139"/>
        <v>6.5</v>
      </c>
      <c r="U429" s="259">
        <f>VLOOKUP(B429,[2]COORD!$B$3:$I$734,8,FALSE)</f>
        <v>23.72</v>
      </c>
      <c r="V429" s="92">
        <f t="shared" si="140"/>
        <v>6</v>
      </c>
      <c r="W429" s="292">
        <f>VLOOKUP(B429,[2]SOUP!$B$3:$F$734,5,FALSE)</f>
        <v>-24</v>
      </c>
      <c r="X429" s="92">
        <f t="shared" si="141"/>
        <v>0</v>
      </c>
      <c r="Y429" s="292">
        <f>VLOOKUP(B429,[2]EQU!$B$3:$F$734,5,FALSE)</f>
        <v>4</v>
      </c>
      <c r="Z429" s="92">
        <f t="shared" si="142"/>
        <v>3</v>
      </c>
      <c r="AA429" s="82">
        <f t="shared" si="149"/>
        <v>9</v>
      </c>
      <c r="AB429" s="260">
        <f>VLOOKUP(B429,[2]Natation!$A$2:$E$610,5,FALSE)</f>
        <v>45.64</v>
      </c>
      <c r="AC429" s="92">
        <f t="shared" si="143"/>
        <v>7</v>
      </c>
      <c r="AD429" s="83">
        <f t="shared" si="147"/>
        <v>7</v>
      </c>
      <c r="AE429" s="294">
        <f t="shared" si="150"/>
        <v>9.1</v>
      </c>
      <c r="AF429" s="84">
        <v>9.1</v>
      </c>
      <c r="AG429" s="87">
        <f t="shared" si="144"/>
        <v>507</v>
      </c>
      <c r="AH429" s="344">
        <f>IFERROR(VLOOKUP(B429,'Notes écrit'!$A$3:$C$734,3,FALSE),"ABI")</f>
        <v>12</v>
      </c>
      <c r="AI429" s="84">
        <v>12</v>
      </c>
      <c r="AJ429" s="88">
        <f t="shared" si="145"/>
        <v>31</v>
      </c>
      <c r="AK429" s="136">
        <f t="shared" si="146"/>
        <v>10.55</v>
      </c>
    </row>
    <row r="430" spans="1:37" s="96" customFormat="1" ht="16.5" customHeight="1" thickBot="1" x14ac:dyDescent="0.3">
      <c r="A430" s="110" t="s">
        <v>53</v>
      </c>
      <c r="B430" s="287">
        <v>22108036</v>
      </c>
      <c r="C430" s="266" t="s">
        <v>914</v>
      </c>
      <c r="D430" s="269" t="s">
        <v>915</v>
      </c>
      <c r="E430" s="292">
        <f>VLOOKUP(B430,[2]END!$B$3:$G$734,6,FALSE)</f>
        <v>10</v>
      </c>
      <c r="F430" s="91">
        <f t="shared" si="131"/>
        <v>14.5</v>
      </c>
      <c r="G430" s="92">
        <f t="shared" si="132"/>
        <v>10</v>
      </c>
      <c r="H430" s="82">
        <f t="shared" si="133"/>
        <v>10</v>
      </c>
      <c r="I430" s="292">
        <f>VLOOKUP(B430,[2]VIT!$B$3:$F$734,5,FALSE)</f>
        <v>3.75</v>
      </c>
      <c r="J430" s="92">
        <f t="shared" si="134"/>
        <v>12</v>
      </c>
      <c r="K430" s="292">
        <f>VLOOKUP(B430,[2]VIT!$B$3:$G$734,6,FALSE)</f>
        <v>8.25</v>
      </c>
      <c r="L430" s="92">
        <f t="shared" si="135"/>
        <v>7</v>
      </c>
      <c r="M430" s="82">
        <f t="shared" si="148"/>
        <v>9.5</v>
      </c>
      <c r="N430" s="258">
        <f>VLOOKUP(B430,[2]DVC!$B$3:$G$734,6,FALSE)</f>
        <v>29</v>
      </c>
      <c r="O430" s="297">
        <f>VLOOKUP(B430,'[2]Taille-Poids'!$B$3:$G$734,6,FALSE)</f>
        <v>59</v>
      </c>
      <c r="P430" s="93">
        <f t="shared" si="136"/>
        <v>0.49152542372881358</v>
      </c>
      <c r="Q430" s="92">
        <f t="shared" si="137"/>
        <v>4.5</v>
      </c>
      <c r="R430" s="258">
        <f>VLOOKUP(B430,[2]DV!$B$3:$H$735,7,FALSE)</f>
        <v>30.8</v>
      </c>
      <c r="S430" s="92">
        <f t="shared" si="138"/>
        <v>5</v>
      </c>
      <c r="T430" s="82">
        <f t="shared" si="139"/>
        <v>9.5</v>
      </c>
      <c r="U430" s="259">
        <f>VLOOKUP(B430,[2]COORD!$B$3:$I$734,8,FALSE)</f>
        <v>26.95</v>
      </c>
      <c r="V430" s="92">
        <f t="shared" si="140"/>
        <v>5.5</v>
      </c>
      <c r="W430" s="292">
        <f>VLOOKUP(B430,[2]SOUP!$B$3:$F$734,5,FALSE)</f>
        <v>9</v>
      </c>
      <c r="X430" s="92">
        <f t="shared" si="141"/>
        <v>4</v>
      </c>
      <c r="Y430" s="292">
        <f>VLOOKUP(B430,[2]EQU!$B$3:$F$734,5,FALSE)</f>
        <v>1</v>
      </c>
      <c r="Z430" s="92">
        <f t="shared" si="142"/>
        <v>4.5</v>
      </c>
      <c r="AA430" s="82">
        <f t="shared" si="149"/>
        <v>14</v>
      </c>
      <c r="AB430" s="260">
        <f>VLOOKUP(B430,[2]Natation!$A$2:$E$610,5,FALSE)</f>
        <v>39.19</v>
      </c>
      <c r="AC430" s="92">
        <f t="shared" si="143"/>
        <v>14</v>
      </c>
      <c r="AD430" s="83">
        <f t="shared" si="147"/>
        <v>14</v>
      </c>
      <c r="AE430" s="294">
        <f t="shared" si="150"/>
        <v>11.4</v>
      </c>
      <c r="AF430" s="84">
        <v>11.4</v>
      </c>
      <c r="AG430" s="87">
        <f t="shared" si="144"/>
        <v>270</v>
      </c>
      <c r="AH430" s="75">
        <f>IFERROR(VLOOKUP(B430,'Notes écrit'!$A$3:$C$734,3,FALSE),"ABI")</f>
        <v>6.2220000000000004</v>
      </c>
      <c r="AI430" s="84">
        <v>6.2220000000000004</v>
      </c>
      <c r="AJ430" s="88">
        <f t="shared" si="145"/>
        <v>519</v>
      </c>
      <c r="AK430" s="136">
        <f t="shared" si="146"/>
        <v>8.8109999999999999</v>
      </c>
    </row>
    <row r="431" spans="1:37" s="96" customFormat="1" ht="16.5" customHeight="1" thickBot="1" x14ac:dyDescent="0.3">
      <c r="A431" s="110" t="s">
        <v>216</v>
      </c>
      <c r="B431" s="287">
        <v>22108053</v>
      </c>
      <c r="C431" s="266" t="s">
        <v>773</v>
      </c>
      <c r="D431" s="269" t="s">
        <v>98</v>
      </c>
      <c r="E431" s="292">
        <f>VLOOKUP(B431,[2]END!$B$3:$G$734,6,FALSE)</f>
        <v>14</v>
      </c>
      <c r="F431" s="91">
        <f t="shared" si="131"/>
        <v>16.5</v>
      </c>
      <c r="G431" s="92">
        <f t="shared" si="132"/>
        <v>11</v>
      </c>
      <c r="H431" s="82">
        <f t="shared" si="133"/>
        <v>11</v>
      </c>
      <c r="I431" s="292">
        <f>VLOOKUP(B431,[2]VIT!$B$3:$F$734,5,FALSE)</f>
        <v>2.93</v>
      </c>
      <c r="J431" s="92">
        <f t="shared" si="134"/>
        <v>20</v>
      </c>
      <c r="K431" s="292">
        <f>VLOOKUP(B431,[2]VIT!$B$3:$G$734,6,FALSE)</f>
        <v>6.22</v>
      </c>
      <c r="L431" s="92">
        <f t="shared" si="135"/>
        <v>15</v>
      </c>
      <c r="M431" s="82">
        <f t="shared" si="148"/>
        <v>17.5</v>
      </c>
      <c r="N431" s="258">
        <f>VLOOKUP(B431,[2]DVC!$B$3:$G$734,6,FALSE)</f>
        <v>90</v>
      </c>
      <c r="O431" s="297">
        <f>VLOOKUP(B431,'[2]Taille-Poids'!$B$3:$G$734,6,FALSE)</f>
        <v>79</v>
      </c>
      <c r="P431" s="93">
        <f t="shared" si="136"/>
        <v>1.139240506329114</v>
      </c>
      <c r="Q431" s="92">
        <f t="shared" si="137"/>
        <v>6</v>
      </c>
      <c r="R431" s="258">
        <f>VLOOKUP(B431,[2]DV!$B$3:$H$735,7,FALSE)</f>
        <v>59.4</v>
      </c>
      <c r="S431" s="92">
        <f t="shared" si="138"/>
        <v>8</v>
      </c>
      <c r="T431" s="82">
        <f t="shared" si="139"/>
        <v>14</v>
      </c>
      <c r="U431" s="259">
        <f>VLOOKUP(B431,[2]COORD!$B$3:$I$734,8,FALSE)</f>
        <v>22.81</v>
      </c>
      <c r="V431" s="92">
        <f t="shared" si="140"/>
        <v>6.5</v>
      </c>
      <c r="W431" s="292">
        <f>VLOOKUP(B431,[2]SOUP!$B$3:$F$734,5,FALSE)</f>
        <v>2</v>
      </c>
      <c r="X431" s="92">
        <f t="shared" si="141"/>
        <v>3</v>
      </c>
      <c r="Y431" s="292">
        <f>VLOOKUP(B431,[2]EQU!$B$3:$F$734,5,FALSE)</f>
        <v>5</v>
      </c>
      <c r="Z431" s="92">
        <f t="shared" si="142"/>
        <v>2.5</v>
      </c>
      <c r="AA431" s="82">
        <f t="shared" si="149"/>
        <v>12</v>
      </c>
      <c r="AB431" s="260">
        <f>VLOOKUP(B431,[2]Natation!$A$2:$E$610,5,FALSE)</f>
        <v>38.28</v>
      </c>
      <c r="AC431" s="92">
        <f t="shared" si="143"/>
        <v>11</v>
      </c>
      <c r="AD431" s="83">
        <f t="shared" si="147"/>
        <v>11</v>
      </c>
      <c r="AE431" s="294">
        <f t="shared" si="150"/>
        <v>13.1</v>
      </c>
      <c r="AF431" s="84">
        <v>13.1</v>
      </c>
      <c r="AG431" s="87">
        <f t="shared" si="144"/>
        <v>68</v>
      </c>
      <c r="AH431" s="75">
        <f>IFERROR(VLOOKUP(B431,'Notes écrit'!$A$3:$C$734,3,FALSE),"ABI")</f>
        <v>9.7780000000000005</v>
      </c>
      <c r="AI431" s="84">
        <v>9.7780000000000005</v>
      </c>
      <c r="AJ431" s="88">
        <f t="shared" si="145"/>
        <v>162</v>
      </c>
      <c r="AK431" s="136">
        <f t="shared" si="146"/>
        <v>11.439</v>
      </c>
    </row>
    <row r="432" spans="1:37" s="96" customFormat="1" ht="16.5" customHeight="1" thickBot="1" x14ac:dyDescent="0.3">
      <c r="A432" s="110" t="s">
        <v>53</v>
      </c>
      <c r="B432" s="287">
        <v>22108057</v>
      </c>
      <c r="C432" s="266" t="s">
        <v>974</v>
      </c>
      <c r="D432" s="269" t="s">
        <v>1205</v>
      </c>
      <c r="E432" s="292">
        <f>VLOOKUP(B432,[2]END!$B$3:$G$734,6,FALSE)</f>
        <v>10</v>
      </c>
      <c r="F432" s="91">
        <f t="shared" si="131"/>
        <v>14.5</v>
      </c>
      <c r="G432" s="92">
        <f t="shared" si="132"/>
        <v>10</v>
      </c>
      <c r="H432" s="82">
        <f t="shared" si="133"/>
        <v>10</v>
      </c>
      <c r="I432" s="292">
        <f>VLOOKUP(B432,[2]VIT!$B$3:$F$734,5,FALSE)</f>
        <v>3.81</v>
      </c>
      <c r="J432" s="92">
        <f t="shared" si="134"/>
        <v>11</v>
      </c>
      <c r="K432" s="292">
        <f>VLOOKUP(B432,[2]VIT!$B$3:$G$734,6,FALSE)</f>
        <v>8.35</v>
      </c>
      <c r="L432" s="92">
        <f t="shared" si="135"/>
        <v>6</v>
      </c>
      <c r="M432" s="82">
        <f t="shared" si="148"/>
        <v>8.5</v>
      </c>
      <c r="N432" s="258">
        <f>VLOOKUP(B432,[2]DVC!$B$3:$G$734,6,FALSE)</f>
        <v>29</v>
      </c>
      <c r="O432" s="297">
        <f>VLOOKUP(B432,'[2]Taille-Poids'!$B$3:$G$734,6,FALSE)</f>
        <v>56</v>
      </c>
      <c r="P432" s="93">
        <f t="shared" si="136"/>
        <v>0.5178571428571429</v>
      </c>
      <c r="Q432" s="92">
        <f t="shared" si="137"/>
        <v>5</v>
      </c>
      <c r="R432" s="258">
        <f>VLOOKUP(B432,[2]DV!$B$3:$H$735,7,FALSE)</f>
        <v>27.8</v>
      </c>
      <c r="S432" s="92">
        <f t="shared" si="138"/>
        <v>4</v>
      </c>
      <c r="T432" s="82">
        <f t="shared" si="139"/>
        <v>9</v>
      </c>
      <c r="U432" s="259">
        <f>VLOOKUP(B432,[2]COORD!$B$3:$I$734,8,FALSE)</f>
        <v>26.3</v>
      </c>
      <c r="V432" s="92">
        <f t="shared" si="140"/>
        <v>5.75</v>
      </c>
      <c r="W432" s="292">
        <f>VLOOKUP(B432,[2]SOUP!$B$3:$F$734,5,FALSE)</f>
        <v>4</v>
      </c>
      <c r="X432" s="92">
        <f t="shared" si="141"/>
        <v>3.25</v>
      </c>
      <c r="Y432" s="292">
        <f>VLOOKUP(B432,[2]EQU!$B$3:$F$734,5,FALSE)</f>
        <v>3</v>
      </c>
      <c r="Z432" s="92">
        <f t="shared" si="142"/>
        <v>3.5</v>
      </c>
      <c r="AA432" s="82">
        <f t="shared" si="149"/>
        <v>12.5</v>
      </c>
      <c r="AB432" s="260">
        <f>VLOOKUP(B432,[2]Natation!$A$2:$E$610,5,FALSE)</f>
        <v>50.57</v>
      </c>
      <c r="AC432" s="92">
        <f t="shared" si="143"/>
        <v>8</v>
      </c>
      <c r="AD432" s="83">
        <f t="shared" si="147"/>
        <v>8</v>
      </c>
      <c r="AE432" s="294">
        <f t="shared" si="150"/>
        <v>9.6</v>
      </c>
      <c r="AF432" s="84">
        <v>9.6</v>
      </c>
      <c r="AG432" s="87">
        <f t="shared" si="144"/>
        <v>465</v>
      </c>
      <c r="AH432" s="344">
        <f>IFERROR(VLOOKUP(B432,'Notes écrit'!$A$3:$C$734,3,FALSE),"ABI")</f>
        <v>8.8889999999999993</v>
      </c>
      <c r="AI432" s="84">
        <v>8.8889999999999993</v>
      </c>
      <c r="AJ432" s="88">
        <f t="shared" si="145"/>
        <v>231</v>
      </c>
      <c r="AK432" s="136">
        <f t="shared" si="146"/>
        <v>9.2444999999999986</v>
      </c>
    </row>
    <row r="433" spans="1:37" s="96" customFormat="1" ht="16.5" customHeight="1" thickBot="1" x14ac:dyDescent="0.3">
      <c r="A433" s="110" t="s">
        <v>216</v>
      </c>
      <c r="B433" s="287">
        <v>22108072</v>
      </c>
      <c r="C433" s="286" t="s">
        <v>765</v>
      </c>
      <c r="D433" s="302" t="s">
        <v>766</v>
      </c>
      <c r="E433" s="292">
        <f>VLOOKUP(B433,[2]END!$B$3:$G$734,6,FALSE)</f>
        <v>19</v>
      </c>
      <c r="F433" s="91">
        <f t="shared" si="131"/>
        <v>19</v>
      </c>
      <c r="G433" s="92">
        <f t="shared" si="132"/>
        <v>16</v>
      </c>
      <c r="H433" s="82">
        <f t="shared" si="133"/>
        <v>16</v>
      </c>
      <c r="I433" s="292">
        <f>VLOOKUP(B433,[2]VIT!$B$3:$F$734,5,FALSE)</f>
        <v>3.18</v>
      </c>
      <c r="J433" s="92">
        <f t="shared" si="134"/>
        <v>17</v>
      </c>
      <c r="K433" s="292">
        <f>VLOOKUP(B433,[2]VIT!$B$3:$G$734,6,FALSE)</f>
        <v>6.81</v>
      </c>
      <c r="L433" s="92">
        <f t="shared" si="135"/>
        <v>11</v>
      </c>
      <c r="M433" s="82">
        <f t="shared" si="148"/>
        <v>14</v>
      </c>
      <c r="N433" s="258">
        <f>VLOOKUP(B433,[2]DVC!$B$3:$G$734,6,FALSE)</f>
        <v>70</v>
      </c>
      <c r="O433" s="297">
        <f>VLOOKUP(B433,'[2]Taille-Poids'!$B$3:$G$734,6,FALSE)</f>
        <v>70</v>
      </c>
      <c r="P433" s="93">
        <f t="shared" si="136"/>
        <v>1</v>
      </c>
      <c r="Q433" s="92">
        <f t="shared" si="137"/>
        <v>5.5</v>
      </c>
      <c r="R433" s="258">
        <f>VLOOKUP(B433,[2]DV!$B$3:$H$735,7,FALSE)</f>
        <v>46.5</v>
      </c>
      <c r="S433" s="92">
        <f t="shared" si="138"/>
        <v>4.5</v>
      </c>
      <c r="T433" s="82">
        <f t="shared" si="139"/>
        <v>10</v>
      </c>
      <c r="U433" s="259">
        <f>VLOOKUP(B433,[2]COORD!$B$3:$I$734,8,FALSE)</f>
        <v>25.25</v>
      </c>
      <c r="V433" s="92">
        <f t="shared" si="140"/>
        <v>5.25</v>
      </c>
      <c r="W433" s="292">
        <f>VLOOKUP(B433,[2]SOUP!$B$3:$F$734,5,FALSE)</f>
        <v>-8</v>
      </c>
      <c r="X433" s="92">
        <f t="shared" si="141"/>
        <v>1</v>
      </c>
      <c r="Y433" s="292">
        <f>VLOOKUP(B433,[2]EQU!$B$3:$F$734,5,FALSE)</f>
        <v>4</v>
      </c>
      <c r="Z433" s="92">
        <f t="shared" si="142"/>
        <v>3</v>
      </c>
      <c r="AA433" s="82">
        <f t="shared" si="149"/>
        <v>9.25</v>
      </c>
      <c r="AB433" s="260" t="s">
        <v>215</v>
      </c>
      <c r="AC433" s="92" t="str">
        <f t="shared" si="143"/>
        <v>DSP</v>
      </c>
      <c r="AD433" s="83" t="str">
        <f t="shared" si="147"/>
        <v>DSP</v>
      </c>
      <c r="AE433" s="294">
        <f t="shared" si="150"/>
        <v>12.3125</v>
      </c>
      <c r="AF433" s="84">
        <v>12.3125</v>
      </c>
      <c r="AG433" s="87">
        <f t="shared" si="144"/>
        <v>150</v>
      </c>
      <c r="AH433" s="75">
        <f>IFERROR(VLOOKUP(B433,'Notes écrit'!$A$3:$C$734,3,FALSE),"ABI")</f>
        <v>7.556</v>
      </c>
      <c r="AI433" s="84">
        <v>7.556</v>
      </c>
      <c r="AJ433" s="88">
        <f t="shared" si="145"/>
        <v>384</v>
      </c>
      <c r="AK433" s="136">
        <f t="shared" si="146"/>
        <v>9.9342500000000005</v>
      </c>
    </row>
    <row r="434" spans="1:37" s="96" customFormat="1" ht="16.5" customHeight="1" thickBot="1" x14ac:dyDescent="0.3">
      <c r="A434" s="110" t="s">
        <v>216</v>
      </c>
      <c r="B434" s="287">
        <v>22108086</v>
      </c>
      <c r="C434" s="266" t="s">
        <v>1156</v>
      </c>
      <c r="D434" s="269" t="s">
        <v>504</v>
      </c>
      <c r="E434" s="292">
        <f>VLOOKUP(B434,[2]END!$B$3:$G$734,6,FALSE)</f>
        <v>18</v>
      </c>
      <c r="F434" s="91">
        <f t="shared" si="131"/>
        <v>18.5</v>
      </c>
      <c r="G434" s="92">
        <f t="shared" si="132"/>
        <v>15</v>
      </c>
      <c r="H434" s="82">
        <f t="shared" si="133"/>
        <v>15</v>
      </c>
      <c r="I434" s="292">
        <f>VLOOKUP(B434,[2]VIT!$B$3:$F$734,5,FALSE)</f>
        <v>2.96</v>
      </c>
      <c r="J434" s="92">
        <f t="shared" si="134"/>
        <v>20</v>
      </c>
      <c r="K434" s="292">
        <f>VLOOKUP(B434,[2]VIT!$B$3:$G$734,6,FALSE)</f>
        <v>6.37</v>
      </c>
      <c r="L434" s="92">
        <f t="shared" si="135"/>
        <v>14</v>
      </c>
      <c r="M434" s="82">
        <f t="shared" si="148"/>
        <v>17</v>
      </c>
      <c r="N434" s="258">
        <f>VLOOKUP(B434,[2]DVC!$B$3:$G$734,6,FALSE)</f>
        <v>70</v>
      </c>
      <c r="O434" s="297">
        <f>VLOOKUP(B434,'[2]Taille-Poids'!$B$3:$G$734,6,FALSE)</f>
        <v>70</v>
      </c>
      <c r="P434" s="93">
        <f t="shared" si="136"/>
        <v>1</v>
      </c>
      <c r="Q434" s="92">
        <f t="shared" si="137"/>
        <v>5.5</v>
      </c>
      <c r="R434" s="258">
        <f>VLOOKUP(B434,[2]DV!$B$3:$H$735,7,FALSE)</f>
        <v>47.9</v>
      </c>
      <c r="S434" s="92">
        <f t="shared" si="138"/>
        <v>5</v>
      </c>
      <c r="T434" s="82">
        <f t="shared" si="139"/>
        <v>10.5</v>
      </c>
      <c r="U434" s="259">
        <f>VLOOKUP(B434,[2]COORD!$B$3:$I$734,8,FALSE)</f>
        <v>22</v>
      </c>
      <c r="V434" s="92">
        <f t="shared" si="140"/>
        <v>6.75</v>
      </c>
      <c r="W434" s="292">
        <f>VLOOKUP(B434,[2]SOUP!$B$3:$F$734,5,FALSE)</f>
        <v>-5</v>
      </c>
      <c r="X434" s="92">
        <f t="shared" si="141"/>
        <v>1.5</v>
      </c>
      <c r="Y434" s="292">
        <f>VLOOKUP(B434,[2]EQU!$B$3:$F$734,5,FALSE)</f>
        <v>4</v>
      </c>
      <c r="Z434" s="92">
        <f t="shared" si="142"/>
        <v>3</v>
      </c>
      <c r="AA434" s="82">
        <f t="shared" si="149"/>
        <v>11.25</v>
      </c>
      <c r="AB434" s="260">
        <f>VLOOKUP(B434,[2]Natation!$A$2:$E$610,5,FALSE)</f>
        <v>41.97</v>
      </c>
      <c r="AC434" s="92">
        <f t="shared" si="143"/>
        <v>9</v>
      </c>
      <c r="AD434" s="83">
        <f t="shared" si="147"/>
        <v>9</v>
      </c>
      <c r="AE434" s="294">
        <f t="shared" si="150"/>
        <v>12.55</v>
      </c>
      <c r="AF434" s="84">
        <v>12.55</v>
      </c>
      <c r="AG434" s="87">
        <f t="shared" si="144"/>
        <v>124</v>
      </c>
      <c r="AH434" s="75">
        <f>IFERROR(VLOOKUP(B434,'Notes écrit'!$A$3:$C$734,3,FALSE),"ABI")</f>
        <v>8.4440000000000008</v>
      </c>
      <c r="AI434" s="84">
        <v>8.4440000000000008</v>
      </c>
      <c r="AJ434" s="88">
        <f t="shared" si="145"/>
        <v>274</v>
      </c>
      <c r="AK434" s="136">
        <f t="shared" si="146"/>
        <v>10.497</v>
      </c>
    </row>
    <row r="435" spans="1:37" s="96" customFormat="1" ht="16.5" customHeight="1" thickBot="1" x14ac:dyDescent="0.3">
      <c r="A435" s="110" t="s">
        <v>216</v>
      </c>
      <c r="B435" s="287">
        <v>22108104</v>
      </c>
      <c r="C435" s="266" t="s">
        <v>40</v>
      </c>
      <c r="D435" s="269" t="s">
        <v>29</v>
      </c>
      <c r="E435" s="292">
        <f>VLOOKUP(B435,[2]END!$B$3:$G$734,6,FALSE)</f>
        <v>17</v>
      </c>
      <c r="F435" s="91">
        <f t="shared" si="131"/>
        <v>18</v>
      </c>
      <c r="G435" s="92">
        <f t="shared" si="132"/>
        <v>14</v>
      </c>
      <c r="H435" s="82">
        <f t="shared" si="133"/>
        <v>14</v>
      </c>
      <c r="I435" s="292">
        <f>VLOOKUP(B435,[2]VIT!$B$3:$F$734,5,FALSE)</f>
        <v>3.07</v>
      </c>
      <c r="J435" s="92">
        <f t="shared" si="134"/>
        <v>19</v>
      </c>
      <c r="K435" s="292">
        <f>VLOOKUP(B435,[2]VIT!$B$3:$G$734,6,FALSE)</f>
        <v>6.7</v>
      </c>
      <c r="L435" s="92">
        <f t="shared" si="135"/>
        <v>12</v>
      </c>
      <c r="M435" s="82">
        <f t="shared" si="148"/>
        <v>15.5</v>
      </c>
      <c r="N435" s="258">
        <f>VLOOKUP(B435,[2]DVC!$B$3:$G$734,6,FALSE)</f>
        <v>76</v>
      </c>
      <c r="O435" s="297">
        <f>VLOOKUP(B435,'[2]Taille-Poids'!$B$3:$G$734,6,FALSE)</f>
        <v>59</v>
      </c>
      <c r="P435" s="93">
        <f t="shared" si="136"/>
        <v>1.2881355932203389</v>
      </c>
      <c r="Q435" s="92">
        <f t="shared" si="137"/>
        <v>6.5</v>
      </c>
      <c r="R435" s="258">
        <f>VLOOKUP(B435,[2]DV!$B$3:$H$735,7,FALSE)</f>
        <v>47.6</v>
      </c>
      <c r="S435" s="92">
        <f t="shared" si="138"/>
        <v>5</v>
      </c>
      <c r="T435" s="82">
        <f t="shared" si="139"/>
        <v>11.5</v>
      </c>
      <c r="U435" s="259">
        <f>VLOOKUP(B435,[2]COORD!$B$3:$I$734,8,FALSE)</f>
        <v>21.5</v>
      </c>
      <c r="V435" s="92">
        <f t="shared" si="140"/>
        <v>7</v>
      </c>
      <c r="W435" s="292">
        <f>VLOOKUP(B435,[2]SOUP!$B$3:$F$734,5,FALSE)</f>
        <v>11</v>
      </c>
      <c r="X435" s="92">
        <f t="shared" si="141"/>
        <v>4.25</v>
      </c>
      <c r="Y435" s="292">
        <f>VLOOKUP(B435,[2]EQU!$B$3:$F$734,5,FALSE)</f>
        <v>2</v>
      </c>
      <c r="Z435" s="92">
        <f t="shared" si="142"/>
        <v>4</v>
      </c>
      <c r="AA435" s="82">
        <f t="shared" si="149"/>
        <v>15.25</v>
      </c>
      <c r="AB435" s="260">
        <f>VLOOKUP(B435,[2]Natation!$A$2:$E$610,5,FALSE)</f>
        <v>39.74</v>
      </c>
      <c r="AC435" s="92">
        <f t="shared" si="143"/>
        <v>10</v>
      </c>
      <c r="AD435" s="83">
        <f t="shared" si="147"/>
        <v>10</v>
      </c>
      <c r="AE435" s="294">
        <f t="shared" si="150"/>
        <v>13.25</v>
      </c>
      <c r="AF435" s="84">
        <v>13.25</v>
      </c>
      <c r="AG435" s="87">
        <f t="shared" si="144"/>
        <v>57</v>
      </c>
      <c r="AH435" s="75">
        <f>IFERROR(VLOOKUP(B435,'Notes écrit'!$A$3:$C$734,3,FALSE),"ABI")</f>
        <v>8</v>
      </c>
      <c r="AI435" s="84">
        <v>8</v>
      </c>
      <c r="AJ435" s="88">
        <f t="shared" si="145"/>
        <v>331</v>
      </c>
      <c r="AK435" s="136">
        <f t="shared" si="146"/>
        <v>10.625</v>
      </c>
    </row>
    <row r="436" spans="1:37" s="96" customFormat="1" ht="16.5" customHeight="1" thickBot="1" x14ac:dyDescent="0.3">
      <c r="A436" s="110" t="s">
        <v>53</v>
      </c>
      <c r="B436" s="287">
        <v>22108113</v>
      </c>
      <c r="C436" s="266" t="s">
        <v>1069</v>
      </c>
      <c r="D436" s="269" t="s">
        <v>76</v>
      </c>
      <c r="E436" s="293" t="s">
        <v>1221</v>
      </c>
      <c r="F436" s="91" t="str">
        <f t="shared" si="131"/>
        <v>ABJ</v>
      </c>
      <c r="G436" s="92" t="str">
        <f t="shared" si="132"/>
        <v>ABJ</v>
      </c>
      <c r="H436" s="82" t="s">
        <v>215</v>
      </c>
      <c r="I436" s="293" t="s">
        <v>1221</v>
      </c>
      <c r="J436" s="92" t="str">
        <f t="shared" si="134"/>
        <v>ABJ</v>
      </c>
      <c r="K436" s="293" t="s">
        <v>1221</v>
      </c>
      <c r="L436" s="92" t="str">
        <f t="shared" si="135"/>
        <v>ABJ</v>
      </c>
      <c r="M436" s="82" t="s">
        <v>215</v>
      </c>
      <c r="N436" s="293" t="s">
        <v>1221</v>
      </c>
      <c r="O436" s="299" t="s">
        <v>1221</v>
      </c>
      <c r="P436" s="93">
        <v>0</v>
      </c>
      <c r="Q436" s="92" t="str">
        <f t="shared" si="137"/>
        <v>ABJ</v>
      </c>
      <c r="R436" s="293" t="s">
        <v>1221</v>
      </c>
      <c r="S436" s="92" t="str">
        <f t="shared" si="138"/>
        <v>ABJ</v>
      </c>
      <c r="T436" s="82" t="s">
        <v>215</v>
      </c>
      <c r="U436" s="293" t="s">
        <v>1221</v>
      </c>
      <c r="V436" s="92" t="str">
        <f t="shared" si="140"/>
        <v>ABJ</v>
      </c>
      <c r="W436" s="293" t="s">
        <v>1221</v>
      </c>
      <c r="X436" s="92" t="str">
        <f t="shared" si="141"/>
        <v>ABJ</v>
      </c>
      <c r="Y436" s="293" t="s">
        <v>1221</v>
      </c>
      <c r="Z436" s="92" t="str">
        <f t="shared" si="142"/>
        <v>ABJ</v>
      </c>
      <c r="AA436" s="82" t="s">
        <v>215</v>
      </c>
      <c r="AB436" s="260" t="s">
        <v>157</v>
      </c>
      <c r="AC436" s="92">
        <f t="shared" si="143"/>
        <v>0</v>
      </c>
      <c r="AD436" s="83">
        <f t="shared" si="147"/>
        <v>0</v>
      </c>
      <c r="AE436" s="294">
        <f t="shared" si="150"/>
        <v>0</v>
      </c>
      <c r="AF436" s="84">
        <v>0</v>
      </c>
      <c r="AG436" s="87">
        <f t="shared" si="144"/>
        <v>621</v>
      </c>
      <c r="AH436" s="75" t="str">
        <f>IFERROR(VLOOKUP(B436,'Notes écrit'!$A$3:$C$734,3,FALSE),"ABI")</f>
        <v>ABI</v>
      </c>
      <c r="AI436" s="84" t="s">
        <v>157</v>
      </c>
      <c r="AJ436" s="88">
        <f t="shared" si="145"/>
        <v>599</v>
      </c>
      <c r="AK436" s="136" t="str">
        <f t="shared" si="146"/>
        <v>DEF</v>
      </c>
    </row>
    <row r="437" spans="1:37" s="96" customFormat="1" ht="16.5" customHeight="1" thickBot="1" x14ac:dyDescent="0.3">
      <c r="A437" s="110" t="s">
        <v>216</v>
      </c>
      <c r="B437" s="287">
        <v>22108128</v>
      </c>
      <c r="C437" s="266" t="s">
        <v>276</v>
      </c>
      <c r="D437" s="269" t="s">
        <v>91</v>
      </c>
      <c r="E437" s="292">
        <f>VLOOKUP(B437,[2]END!$B$3:$G$734,6,FALSE)</f>
        <v>20</v>
      </c>
      <c r="F437" s="91">
        <f t="shared" si="131"/>
        <v>19.5</v>
      </c>
      <c r="G437" s="92">
        <f t="shared" ref="G437" si="151">IF(F437="ABJ","ABJ",IF(F437="ABI",0,IF(F437="DSP","DSP",IF(F437="VAL","VAL",(IF(A437="F",VLOOKUP(F437,endurfille,2),VLOOKUP(F437,endurgarçon,2)))))))</f>
        <v>17</v>
      </c>
      <c r="H437" s="82">
        <f t="shared" ref="H437:H468" si="152">IF(G437="VAL","VALIDÉ",G437)</f>
        <v>17</v>
      </c>
      <c r="I437" s="292">
        <f>VLOOKUP(B437,[2]VIT!$B$3:$F$734,5,FALSE)</f>
        <v>3.21</v>
      </c>
      <c r="J437" s="92">
        <f t="shared" ref="J437" si="153">IF(I437="ABJ","ABJ",IF(I437="ABI",0,IF(I437="DSP","DSP",IF(I437="VAL","VAL",(IF(A437="F",VLOOKUP(I437,VIT20MF,2),VLOOKUP(I437,Vit20MG,2)))))))</f>
        <v>17</v>
      </c>
      <c r="K437" s="292">
        <f>VLOOKUP(B437,[2]VIT!$B$3:$G$734,6,FALSE)</f>
        <v>6.86</v>
      </c>
      <c r="L437" s="92">
        <f t="shared" ref="L437" si="154">IF(K437="ABJ","ABJ",IF(K437="ABI",0,IF(K437="DSP","DSP",IF(K437="VAL","VAL",(IF(A437="F",VLOOKUP(K437,vit50mf,2),VLOOKUP(K437,vit50mg,2)))))))</f>
        <v>11</v>
      </c>
      <c r="M437" s="82">
        <f t="shared" ref="M437" si="155">IF(OR(J437="ABJ",L437="ABJ"),"ABJ",IF(OR(J437="DSP",L437="DSP"),"DSP",IF(L437="VAL","VALIDÉ",(J437+L437)/2)))</f>
        <v>14</v>
      </c>
      <c r="N437" s="258">
        <f>VLOOKUP(B437,[2]DVC!$B$3:$G$734,6,FALSE)</f>
        <v>58</v>
      </c>
      <c r="O437" s="297">
        <f>VLOOKUP(B437,'[2]Taille-Poids'!$B$3:$G$734,6,FALSE)</f>
        <v>56</v>
      </c>
      <c r="P437" s="93">
        <f t="shared" ref="P437" si="156">IF(O437="ABI", "POIDS",IF(N437="COVID","COVID",IF(OR(N437="DSP",N437="ABI",N437="VAL",N437=0),0,N437/O437)))</f>
        <v>1.0357142857142858</v>
      </c>
      <c r="Q437" s="92">
        <f t="shared" ref="Q437" si="157">IF(N437="ABJ","ABJ",IF(N437="DSP","DSP",IF(N437="ABI",0,IF(P437="POIDS",0,IF(N437="VAL","VAL",IF(A437="F",VLOOKUP(P437,forcefille,2),VLOOKUP(P437,forcegarçon,2)))))))</f>
        <v>5.5</v>
      </c>
      <c r="R437" s="258">
        <f>VLOOKUP(B437,[2]DV!$B$3:$H$735,7,FALSE)</f>
        <v>38.299999999999997</v>
      </c>
      <c r="S437" s="92">
        <f t="shared" ref="S437" si="158">IF(R437="ABJ","ABJ",IF(R437="ABI",0,IF(R437="DSP","DSP",IF(R437="VAL","VAL",IF(A437="F",VLOOKUP(R437,détfille,2),VLOOKUP(R437,détgarçon,2))))))</f>
        <v>2.5</v>
      </c>
      <c r="T437" s="82">
        <f t="shared" ref="T437" si="159">IF(OR(Q437="ABJ",S437="ABJ"),"ABJ",IF(OR(Q437="VAL",S437="VAL"),"VALIDÉ",IF(AND(Q437="DSP",S437="DSP"),"DSP",IF(Q437="DSP",S437*2,IF(S437="DSP",Q437*2,(Q437+S437))))))</f>
        <v>8</v>
      </c>
      <c r="U437" s="259">
        <f>VLOOKUP(B437,[2]COORD!$B$3:$I$734,8,FALSE)</f>
        <v>21.7</v>
      </c>
      <c r="V437" s="92">
        <f t="shared" ref="V437" si="160">IF(U437="ABJ","ABJ",IF(U437="ABI",0,IF(U437="DSP","DSP",IF(U437="VAL","VAL",IF(A437="F",VLOOKUP(U437,coorfille,2),VLOOKUP(U437,coorgarçon,2))))))</f>
        <v>7</v>
      </c>
      <c r="W437" s="292">
        <f>VLOOKUP(B437,[2]SOUP!$B$3:$F$734,5,FALSE)</f>
        <v>1</v>
      </c>
      <c r="X437" s="92">
        <f t="shared" ref="X437" si="161">IF(W437="ABJ","ABJ",IF(W437="ABI",0,IF(W437="DSP","DSP",IF(W437="VAL","VAL",IF(A437="F",VLOOKUP(W437,SouplesseFille,2),VLOOKUP(W437,SouplesseGarçon,2))))))</f>
        <v>2.75</v>
      </c>
      <c r="Y437" s="292">
        <f>VLOOKUP(B437,[2]EQU!$B$3:$F$734,5,FALSE)</f>
        <v>9</v>
      </c>
      <c r="Z437" s="92">
        <f t="shared" ref="Z437" si="162">IF(Y437="ABJ","ABJ",IF(Y437="ABI",0,IF(Y437="DSP","DSP",IF(Y437="VAL","VAL",IF(A437="F",VLOOKUP(Y437,eqfille,2),VLOOKUP(Y437,eqgarçon,2))))))</f>
        <v>0.5</v>
      </c>
      <c r="AA437" s="82">
        <f t="shared" ref="AA437" si="163">IF(OR(V437="ABJ",X437="ABJ",Z437="ABJ"),"ABJ",IF(AND(V437="DSP",X437="DSP",Z437="DSP"),"DSP",IF(AND(V437="DSP",X437="DSP"),Z437*4,IF(AND(V437="DSP",Z437="DSP"),X437*4,IF(AND(X437="DSP",Z437="DSP"),V437*2,IF(V437="DSP",(X437+Z437)*2,IF(X437="DSP",V437+Z437*2,IF(Z437="DSP",V437+X437*2,IF(Z437="VAL","VALIDÉ",V437+X437+Z437)))))))))</f>
        <v>10.25</v>
      </c>
      <c r="AB437" s="260">
        <f>VLOOKUP(B437,[2]Natation!$A$2:$E$610,5,FALSE)</f>
        <v>38.97</v>
      </c>
      <c r="AC437" s="92">
        <f t="shared" ref="AC437" si="164">IF(AB437="ABJ","ABJ",IF(AB437="ABI",0,IF(AB437="DNF",0,IF(AB437="DSP","DSP",IF(AB437="VAL","VAL",(IF(A437="F",VLOOKUP(AB437,nagefille,2),VLOOKUP(AB437,nagegarçon,2))))))))</f>
        <v>11</v>
      </c>
      <c r="AD437" s="83">
        <f t="shared" si="147"/>
        <v>11</v>
      </c>
      <c r="AE437" s="294">
        <f t="shared" si="150"/>
        <v>12.05</v>
      </c>
      <c r="AF437" s="84">
        <v>12.05</v>
      </c>
      <c r="AG437" s="87">
        <f t="shared" si="144"/>
        <v>186</v>
      </c>
      <c r="AH437" s="75">
        <f>IFERROR(VLOOKUP(B437,'Notes écrit'!$A$3:$C$734,3,FALSE),"ABI")</f>
        <v>9.7780000000000005</v>
      </c>
      <c r="AI437" s="84">
        <v>9.7780000000000005</v>
      </c>
      <c r="AJ437" s="88">
        <f t="shared" si="145"/>
        <v>162</v>
      </c>
      <c r="AK437" s="136">
        <f t="shared" si="146"/>
        <v>10.914000000000001</v>
      </c>
    </row>
    <row r="438" spans="1:37" s="96" customFormat="1" ht="16.5" customHeight="1" thickBot="1" x14ac:dyDescent="0.3">
      <c r="A438" s="110" t="s">
        <v>216</v>
      </c>
      <c r="B438" s="287">
        <v>22108132</v>
      </c>
      <c r="C438" s="266" t="s">
        <v>904</v>
      </c>
      <c r="D438" s="269" t="s">
        <v>131</v>
      </c>
      <c r="E438" s="292">
        <f>VLOOKUP(B438,[2]END!$B$3:$G$734,6,FALSE)</f>
        <v>20</v>
      </c>
      <c r="F438" s="91">
        <f t="shared" si="131"/>
        <v>19.5</v>
      </c>
      <c r="G438" s="92">
        <f t="shared" si="132"/>
        <v>17</v>
      </c>
      <c r="H438" s="82">
        <f t="shared" si="152"/>
        <v>17</v>
      </c>
      <c r="I438" s="292">
        <f>VLOOKUP(B438,[2]VIT!$B$3:$F$734,5,FALSE)</f>
        <v>3.07</v>
      </c>
      <c r="J438" s="92">
        <f t="shared" si="134"/>
        <v>19</v>
      </c>
      <c r="K438" s="292">
        <f>VLOOKUP(B438,[2]VIT!$B$3:$G$734,6,FALSE)</f>
        <v>6.61</v>
      </c>
      <c r="L438" s="92">
        <f t="shared" si="135"/>
        <v>13</v>
      </c>
      <c r="M438" s="82">
        <f t="shared" ref="M438:M468" si="165">IF(OR(J438="ABJ",L438="ABJ"),"ABJ",IF(OR(J438="DSP",L438="DSP"),"DSP",IF(L438="VAL","VALIDÉ",(J438+L438)/2)))</f>
        <v>16</v>
      </c>
      <c r="N438" s="258">
        <f>VLOOKUP(B438,[2]DVC!$B$3:$G$734,6,FALSE)</f>
        <v>40</v>
      </c>
      <c r="O438" s="297">
        <f>VLOOKUP(B438,'[2]Taille-Poids'!$B$3:$G$734,6,FALSE)</f>
        <v>54</v>
      </c>
      <c r="P438" s="93">
        <f t="shared" ref="P438:P468" si="166">IF(O438="ABI", "POIDS",IF(N438="COVID","COVID",IF(OR(N438="DSP",N438="ABI",N438="VAL",N438=0),0,N438/O438)))</f>
        <v>0.7407407407407407</v>
      </c>
      <c r="Q438" s="92">
        <f t="shared" si="137"/>
        <v>4</v>
      </c>
      <c r="R438" s="258">
        <f>VLOOKUP(B438,[2]DV!$B$3:$H$735,7,FALSE)</f>
        <v>40.4</v>
      </c>
      <c r="S438" s="92">
        <f t="shared" si="138"/>
        <v>3</v>
      </c>
      <c r="T438" s="82">
        <f t="shared" ref="T438:T468" si="167">IF(OR(Q438="ABJ",S438="ABJ"),"ABJ",IF(OR(Q438="VAL",S438="VAL"),"VALIDÉ",IF(AND(Q438="DSP",S438="DSP"),"DSP",IF(Q438="DSP",S438*2,IF(S438="DSP",Q438*2,(Q438+S438))))))</f>
        <v>7</v>
      </c>
      <c r="U438" s="259">
        <f>VLOOKUP(B438,[2]COORD!$B$3:$I$734,8,FALSE)</f>
        <v>23.1</v>
      </c>
      <c r="V438" s="92">
        <f t="shared" si="140"/>
        <v>6.25</v>
      </c>
      <c r="W438" s="292">
        <f>VLOOKUP(B438,[2]SOUP!$B$3:$F$734,5,FALSE)</f>
        <v>-7</v>
      </c>
      <c r="X438" s="92">
        <f t="shared" si="141"/>
        <v>1.25</v>
      </c>
      <c r="Y438" s="292">
        <f>VLOOKUP(B438,[2]EQU!$B$3:$F$734,5,FALSE)</f>
        <v>3</v>
      </c>
      <c r="Z438" s="92">
        <f t="shared" si="142"/>
        <v>3.5</v>
      </c>
      <c r="AA438" s="82">
        <f t="shared" ref="AA438:AA468" si="168">IF(OR(V438="ABJ",X438="ABJ",Z438="ABJ"),"ABJ",IF(AND(V438="DSP",X438="DSP",Z438="DSP"),"DSP",IF(AND(V438="DSP",X438="DSP"),Z438*4,IF(AND(V438="DSP",Z438="DSP"),X438*4,IF(AND(X438="DSP",Z438="DSP"),V438*2,IF(V438="DSP",(X438+Z438)*2,IF(X438="DSP",V438+Z438*2,IF(Z438="DSP",V438+X438*2,IF(Z438="VAL","VALIDÉ",V438+X438+Z438)))))))))</f>
        <v>11</v>
      </c>
      <c r="AB438" s="260">
        <f>VLOOKUP(B438,[2]Natation!$A$2:$E$610,5,FALSE)</f>
        <v>40.340000000000003</v>
      </c>
      <c r="AC438" s="92">
        <f t="shared" si="143"/>
        <v>10</v>
      </c>
      <c r="AD438" s="83">
        <f t="shared" si="147"/>
        <v>10</v>
      </c>
      <c r="AE438" s="294">
        <f t="shared" si="150"/>
        <v>12.2</v>
      </c>
      <c r="AF438" s="84">
        <v>12.2</v>
      </c>
      <c r="AG438" s="87">
        <f t="shared" si="144"/>
        <v>164</v>
      </c>
      <c r="AH438" s="75">
        <f>IFERROR(VLOOKUP(B438,'Notes écrit'!$A$3:$C$734,3,FALSE),"ABI")</f>
        <v>8.8889999999999993</v>
      </c>
      <c r="AI438" s="84">
        <v>8.8889999999999993</v>
      </c>
      <c r="AJ438" s="88">
        <f t="shared" si="145"/>
        <v>231</v>
      </c>
      <c r="AK438" s="136">
        <f t="shared" si="146"/>
        <v>10.544499999999999</v>
      </c>
    </row>
    <row r="439" spans="1:37" s="96" customFormat="1" ht="16.5" customHeight="1" thickBot="1" x14ac:dyDescent="0.3">
      <c r="A439" s="110" t="s">
        <v>216</v>
      </c>
      <c r="B439" s="287">
        <v>22108149</v>
      </c>
      <c r="C439" s="266" t="s">
        <v>1017</v>
      </c>
      <c r="D439" s="269" t="s">
        <v>541</v>
      </c>
      <c r="E439" s="292">
        <f>VLOOKUP(B439,[2]END!$B$3:$G$734,6,FALSE)</f>
        <v>23</v>
      </c>
      <c r="F439" s="91">
        <f t="shared" si="131"/>
        <v>21</v>
      </c>
      <c r="G439" s="92">
        <f t="shared" si="132"/>
        <v>20</v>
      </c>
      <c r="H439" s="82">
        <f t="shared" si="152"/>
        <v>20</v>
      </c>
      <c r="I439" s="292">
        <f>VLOOKUP(B439,[2]VIT!$B$3:$F$734,5,FALSE)</f>
        <v>3.19</v>
      </c>
      <c r="J439" s="92">
        <f t="shared" si="134"/>
        <v>17</v>
      </c>
      <c r="K439" s="292">
        <f>VLOOKUP(B439,[2]VIT!$B$3:$G$734,6,FALSE)</f>
        <v>6.65</v>
      </c>
      <c r="L439" s="92">
        <f t="shared" si="135"/>
        <v>12</v>
      </c>
      <c r="M439" s="82">
        <f t="shared" si="165"/>
        <v>14.5</v>
      </c>
      <c r="N439" s="258">
        <f>VLOOKUP(B439,[2]DVC!$B$3:$G$734,6,FALSE)</f>
        <v>76</v>
      </c>
      <c r="O439" s="297">
        <f>VLOOKUP(B439,'[2]Taille-Poids'!$B$3:$G$734,6,FALSE)</f>
        <v>75</v>
      </c>
      <c r="P439" s="93">
        <f t="shared" si="166"/>
        <v>1.0133333333333334</v>
      </c>
      <c r="Q439" s="92">
        <f t="shared" si="137"/>
        <v>5.5</v>
      </c>
      <c r="R439" s="258">
        <f>VLOOKUP(B439,[2]DV!$B$3:$H$735,7,FALSE)</f>
        <v>36.1</v>
      </c>
      <c r="S439" s="92">
        <f t="shared" si="138"/>
        <v>2</v>
      </c>
      <c r="T439" s="82">
        <f t="shared" si="167"/>
        <v>7.5</v>
      </c>
      <c r="U439" s="259">
        <f>VLOOKUP(B439,[2]COORD!$B$3:$I$734,8,FALSE)</f>
        <v>25.38</v>
      </c>
      <c r="V439" s="92">
        <f t="shared" si="140"/>
        <v>5.25</v>
      </c>
      <c r="W439" s="292">
        <f>VLOOKUP(B439,[2]SOUP!$B$3:$F$734,5,FALSE)</f>
        <v>-13</v>
      </c>
      <c r="X439" s="92">
        <f t="shared" si="141"/>
        <v>0.5</v>
      </c>
      <c r="Y439" s="292">
        <f>VLOOKUP(B439,[2]EQU!$B$3:$F$734,5,FALSE)</f>
        <v>6</v>
      </c>
      <c r="Z439" s="92">
        <f t="shared" si="142"/>
        <v>2</v>
      </c>
      <c r="AA439" s="82">
        <f t="shared" si="168"/>
        <v>7.75</v>
      </c>
      <c r="AB439" s="260">
        <f>VLOOKUP(B439,[2]Natation!$A$2:$E$610,5,FALSE)</f>
        <v>33.28</v>
      </c>
      <c r="AC439" s="92">
        <f t="shared" si="143"/>
        <v>14</v>
      </c>
      <c r="AD439" s="83">
        <f t="shared" si="147"/>
        <v>14</v>
      </c>
      <c r="AE439" s="294">
        <f t="shared" si="150"/>
        <v>12.75</v>
      </c>
      <c r="AF439" s="84">
        <v>12.75</v>
      </c>
      <c r="AG439" s="87">
        <f t="shared" si="144"/>
        <v>99</v>
      </c>
      <c r="AH439" s="75">
        <f>IFERROR(VLOOKUP(B439,'Notes écrit'!$A$3:$C$734,3,FALSE),"ABI")</f>
        <v>8</v>
      </c>
      <c r="AI439" s="84">
        <v>8</v>
      </c>
      <c r="AJ439" s="88">
        <f t="shared" si="145"/>
        <v>331</v>
      </c>
      <c r="AK439" s="136">
        <f t="shared" si="146"/>
        <v>10.375</v>
      </c>
    </row>
    <row r="440" spans="1:37" s="96" customFormat="1" ht="16.5" customHeight="1" thickBot="1" x14ac:dyDescent="0.3">
      <c r="A440" s="110" t="s">
        <v>216</v>
      </c>
      <c r="B440" s="287">
        <v>22108160</v>
      </c>
      <c r="C440" s="266" t="s">
        <v>1064</v>
      </c>
      <c r="D440" s="269" t="s">
        <v>81</v>
      </c>
      <c r="E440" s="292" t="str">
        <f>VLOOKUP(B440,[2]END!$B$3:$G$734,6,FALSE)</f>
        <v>ABI</v>
      </c>
      <c r="F440" s="91" t="str">
        <f t="shared" si="131"/>
        <v>ABI</v>
      </c>
      <c r="G440" s="92">
        <f t="shared" si="132"/>
        <v>0</v>
      </c>
      <c r="H440" s="82">
        <f t="shared" si="152"/>
        <v>0</v>
      </c>
      <c r="I440" s="292" t="str">
        <f>VLOOKUP(B440,[2]VIT!$B$3:$F$734,5,FALSE)</f>
        <v>ABI</v>
      </c>
      <c r="J440" s="92">
        <f t="shared" si="134"/>
        <v>0</v>
      </c>
      <c r="K440" s="292" t="str">
        <f>VLOOKUP(B440,[2]VIT!$B$3:$G$734,6,FALSE)</f>
        <v>ABI</v>
      </c>
      <c r="L440" s="92">
        <f t="shared" si="135"/>
        <v>0</v>
      </c>
      <c r="M440" s="82">
        <f t="shared" si="165"/>
        <v>0</v>
      </c>
      <c r="N440" s="258" t="str">
        <f>VLOOKUP(B440,[2]DVC!$B$3:$G$734,6,FALSE)</f>
        <v>ABI</v>
      </c>
      <c r="O440" s="297" t="str">
        <f>VLOOKUP(B440,'[2]Taille-Poids'!$B$3:$G$734,6,FALSE)</f>
        <v>ABI</v>
      </c>
      <c r="P440" s="93" t="str">
        <f t="shared" si="166"/>
        <v>POIDS</v>
      </c>
      <c r="Q440" s="92">
        <f t="shared" si="137"/>
        <v>0</v>
      </c>
      <c r="R440" s="258" t="str">
        <f>VLOOKUP(B440,[2]DV!$B$3:$H$735,7,FALSE)</f>
        <v>ABI</v>
      </c>
      <c r="S440" s="92">
        <f t="shared" si="138"/>
        <v>0</v>
      </c>
      <c r="T440" s="82">
        <f t="shared" si="167"/>
        <v>0</v>
      </c>
      <c r="U440" s="259" t="str">
        <f>VLOOKUP(B440,[2]COORD!$B$3:$I$734,8,FALSE)</f>
        <v>ABI</v>
      </c>
      <c r="V440" s="92">
        <f t="shared" si="140"/>
        <v>0</v>
      </c>
      <c r="W440" s="292" t="str">
        <f>VLOOKUP(B440,[2]SOUP!$B$3:$F$734,5,FALSE)</f>
        <v>ABI</v>
      </c>
      <c r="X440" s="92">
        <f t="shared" si="141"/>
        <v>0</v>
      </c>
      <c r="Y440" s="292" t="str">
        <f>VLOOKUP(B440,[2]EQU!$B$3:$F$734,5,FALSE)</f>
        <v>ABI</v>
      </c>
      <c r="Z440" s="92">
        <f t="shared" si="142"/>
        <v>0</v>
      </c>
      <c r="AA440" s="82">
        <f t="shared" si="168"/>
        <v>0</v>
      </c>
      <c r="AB440" s="260" t="str">
        <f>VLOOKUP(B440,[2]Natation!$A$2:$E$610,5,FALSE)</f>
        <v>ABI</v>
      </c>
      <c r="AC440" s="92">
        <f t="shared" si="143"/>
        <v>0</v>
      </c>
      <c r="AD440" s="83">
        <f t="shared" si="147"/>
        <v>0</v>
      </c>
      <c r="AE440" s="294">
        <f t="shared" si="150"/>
        <v>0</v>
      </c>
      <c r="AF440" s="84">
        <v>0</v>
      </c>
      <c r="AG440" s="87">
        <f t="shared" si="144"/>
        <v>621</v>
      </c>
      <c r="AH440" s="75" t="str">
        <f>IFERROR(VLOOKUP(B440,'Notes écrit'!$A$3:$C$734,3,FALSE),"ABI")</f>
        <v>ABI</v>
      </c>
      <c r="AI440" s="84" t="s">
        <v>157</v>
      </c>
      <c r="AJ440" s="88">
        <f t="shared" si="145"/>
        <v>599</v>
      </c>
      <c r="AK440" s="136" t="str">
        <f t="shared" si="146"/>
        <v>DEF</v>
      </c>
    </row>
    <row r="441" spans="1:37" s="96" customFormat="1" ht="16.5" customHeight="1" thickBot="1" x14ac:dyDescent="0.3">
      <c r="A441" s="110" t="s">
        <v>216</v>
      </c>
      <c r="B441" s="287">
        <v>22108161</v>
      </c>
      <c r="C441" s="266" t="s">
        <v>555</v>
      </c>
      <c r="D441" s="269" t="s">
        <v>31</v>
      </c>
      <c r="E441" s="292">
        <f>VLOOKUP(B441,[2]END!$B$3:$G$734,6,FALSE)</f>
        <v>17</v>
      </c>
      <c r="F441" s="91">
        <f t="shared" si="131"/>
        <v>18</v>
      </c>
      <c r="G441" s="92">
        <f t="shared" si="132"/>
        <v>14</v>
      </c>
      <c r="H441" s="82">
        <f t="shared" si="152"/>
        <v>14</v>
      </c>
      <c r="I441" s="292">
        <f>VLOOKUP(B441,[2]VIT!$B$3:$F$734,5,FALSE)</f>
        <v>3.13</v>
      </c>
      <c r="J441" s="92">
        <f t="shared" si="134"/>
        <v>18</v>
      </c>
      <c r="K441" s="292">
        <f>VLOOKUP(B441,[2]VIT!$B$3:$G$734,6,FALSE)</f>
        <v>6.69</v>
      </c>
      <c r="L441" s="92">
        <f t="shared" si="135"/>
        <v>12</v>
      </c>
      <c r="M441" s="82">
        <f t="shared" si="165"/>
        <v>15</v>
      </c>
      <c r="N441" s="258">
        <f>VLOOKUP(B441,[2]DVC!$B$3:$G$734,6,FALSE)</f>
        <v>70</v>
      </c>
      <c r="O441" s="297">
        <f>VLOOKUP(B441,'[2]Taille-Poids'!$B$3:$G$734,6,FALSE)</f>
        <v>66</v>
      </c>
      <c r="P441" s="93">
        <f t="shared" si="166"/>
        <v>1.0606060606060606</v>
      </c>
      <c r="Q441" s="92">
        <f t="shared" si="137"/>
        <v>5.5</v>
      </c>
      <c r="R441" s="258">
        <f>VLOOKUP(B441,[2]DV!$B$3:$H$735,7,FALSE)</f>
        <v>40.700000000000003</v>
      </c>
      <c r="S441" s="92">
        <f t="shared" si="138"/>
        <v>3</v>
      </c>
      <c r="T441" s="82">
        <f t="shared" si="167"/>
        <v>8.5</v>
      </c>
      <c r="U441" s="259">
        <f>VLOOKUP(B441,[2]COORD!$B$3:$I$734,8,FALSE)</f>
        <v>30</v>
      </c>
      <c r="V441" s="92">
        <f t="shared" si="140"/>
        <v>2.75</v>
      </c>
      <c r="W441" s="292">
        <f>VLOOKUP(B441,[2]SOUP!$B$3:$F$734,5,FALSE)</f>
        <v>-10</v>
      </c>
      <c r="X441" s="92">
        <f t="shared" si="141"/>
        <v>0.75</v>
      </c>
      <c r="Y441" s="292">
        <f>VLOOKUP(B441,[2]EQU!$B$3:$F$734,5,FALSE)</f>
        <v>10</v>
      </c>
      <c r="Z441" s="92">
        <f t="shared" si="142"/>
        <v>0</v>
      </c>
      <c r="AA441" s="82">
        <f t="shared" si="168"/>
        <v>3.5</v>
      </c>
      <c r="AB441" s="260">
        <f>VLOOKUP(B441,[2]Natation!$A$2:$E$610,5,FALSE)</f>
        <v>35.44</v>
      </c>
      <c r="AC441" s="92">
        <f t="shared" si="143"/>
        <v>13</v>
      </c>
      <c r="AD441" s="83">
        <f t="shared" si="147"/>
        <v>13</v>
      </c>
      <c r="AE441" s="294">
        <f t="shared" si="150"/>
        <v>10.8</v>
      </c>
      <c r="AF441" s="84">
        <v>10.8</v>
      </c>
      <c r="AG441" s="87">
        <f t="shared" si="144"/>
        <v>341</v>
      </c>
      <c r="AH441" s="75">
        <f>IFERROR(VLOOKUP(B441,'Notes écrit'!$A$3:$C$734,3,FALSE),"ABI")</f>
        <v>8</v>
      </c>
      <c r="AI441" s="84">
        <v>8</v>
      </c>
      <c r="AJ441" s="88">
        <f t="shared" si="145"/>
        <v>331</v>
      </c>
      <c r="AK441" s="136">
        <f t="shared" si="146"/>
        <v>9.4</v>
      </c>
    </row>
    <row r="442" spans="1:37" s="96" customFormat="1" ht="16.5" customHeight="1" thickBot="1" x14ac:dyDescent="0.3">
      <c r="A442" s="110" t="s">
        <v>216</v>
      </c>
      <c r="B442" s="287">
        <v>22108189</v>
      </c>
      <c r="C442" s="266" t="s">
        <v>785</v>
      </c>
      <c r="D442" s="269" t="s">
        <v>136</v>
      </c>
      <c r="E442" s="292">
        <f>VLOOKUP(B442,[2]END!$B$3:$G$734,6,FALSE)</f>
        <v>11</v>
      </c>
      <c r="F442" s="91">
        <f t="shared" si="131"/>
        <v>15</v>
      </c>
      <c r="G442" s="92">
        <f t="shared" si="132"/>
        <v>8</v>
      </c>
      <c r="H442" s="82">
        <f t="shared" si="152"/>
        <v>8</v>
      </c>
      <c r="I442" s="292">
        <f>VLOOKUP(B442,[2]VIT!$B$3:$F$734,5,FALSE)</f>
        <v>3.28</v>
      </c>
      <c r="J442" s="92">
        <f t="shared" si="134"/>
        <v>16</v>
      </c>
      <c r="K442" s="292">
        <f>VLOOKUP(B442,[2]VIT!$B$3:$G$734,6,FALSE)</f>
        <v>7</v>
      </c>
      <c r="L442" s="92">
        <f t="shared" si="135"/>
        <v>10</v>
      </c>
      <c r="M442" s="82">
        <f t="shared" si="165"/>
        <v>13</v>
      </c>
      <c r="N442" s="258">
        <f>VLOOKUP(B442,[2]DVC!$B$3:$G$734,6,FALSE)</f>
        <v>58</v>
      </c>
      <c r="O442" s="297">
        <f>VLOOKUP(B442,'[2]Taille-Poids'!$B$3:$G$734,6,FALSE)</f>
        <v>71</v>
      </c>
      <c r="P442" s="93">
        <f t="shared" si="166"/>
        <v>0.81690140845070425</v>
      </c>
      <c r="Q442" s="92">
        <f t="shared" si="137"/>
        <v>4.5</v>
      </c>
      <c r="R442" s="258">
        <f>VLOOKUP(B442,[2]DV!$B$3:$H$735,7,FALSE)</f>
        <v>46.4</v>
      </c>
      <c r="S442" s="92">
        <f t="shared" si="138"/>
        <v>4.5</v>
      </c>
      <c r="T442" s="82">
        <f t="shared" si="167"/>
        <v>9</v>
      </c>
      <c r="U442" s="259">
        <f>VLOOKUP(B442,[2]COORD!$B$3:$I$734,8,FALSE)</f>
        <v>25.78</v>
      </c>
      <c r="V442" s="92">
        <f t="shared" si="140"/>
        <v>5</v>
      </c>
      <c r="W442" s="292">
        <f>VLOOKUP(B442,[2]SOUP!$B$3:$F$734,5,FALSE)</f>
        <v>-3</v>
      </c>
      <c r="X442" s="92">
        <f t="shared" si="141"/>
        <v>1.75</v>
      </c>
      <c r="Y442" s="292">
        <f>VLOOKUP(B442,[2]EQU!$B$3:$F$734,5,FALSE)</f>
        <v>10</v>
      </c>
      <c r="Z442" s="92">
        <f t="shared" si="142"/>
        <v>0</v>
      </c>
      <c r="AA442" s="82">
        <f t="shared" si="168"/>
        <v>6.75</v>
      </c>
      <c r="AB442" s="260">
        <f>VLOOKUP(B442,[2]Natation!$A$2:$E$610,5,FALSE)</f>
        <v>59.4</v>
      </c>
      <c r="AC442" s="92">
        <f t="shared" si="143"/>
        <v>1</v>
      </c>
      <c r="AD442" s="83">
        <f t="shared" si="147"/>
        <v>1</v>
      </c>
      <c r="AE442" s="294">
        <f t="shared" si="150"/>
        <v>7.55</v>
      </c>
      <c r="AF442" s="84">
        <v>7.55</v>
      </c>
      <c r="AG442" s="87">
        <f t="shared" si="144"/>
        <v>571</v>
      </c>
      <c r="AH442" s="344">
        <f>IFERROR(VLOOKUP(B442,'Notes écrit'!$A$3:$C$734,3,FALSE),"ABI")</f>
        <v>8.4440000000000008</v>
      </c>
      <c r="AI442" s="84">
        <v>8.4440000000000008</v>
      </c>
      <c r="AJ442" s="88">
        <f t="shared" si="145"/>
        <v>274</v>
      </c>
      <c r="AK442" s="136">
        <f t="shared" si="146"/>
        <v>7.9969999999999999</v>
      </c>
    </row>
    <row r="443" spans="1:37" s="96" customFormat="1" ht="16.5" customHeight="1" thickBot="1" x14ac:dyDescent="0.3">
      <c r="A443" s="110" t="s">
        <v>216</v>
      </c>
      <c r="B443" s="287">
        <v>22108240</v>
      </c>
      <c r="C443" s="266" t="s">
        <v>1177</v>
      </c>
      <c r="D443" s="269" t="s">
        <v>95</v>
      </c>
      <c r="E443" s="292">
        <f>VLOOKUP(B443,[2]END!$B$3:$G$734,6,FALSE)</f>
        <v>13</v>
      </c>
      <c r="F443" s="91">
        <f t="shared" si="131"/>
        <v>16</v>
      </c>
      <c r="G443" s="92">
        <f t="shared" si="132"/>
        <v>10</v>
      </c>
      <c r="H443" s="82">
        <f t="shared" si="152"/>
        <v>10</v>
      </c>
      <c r="I443" s="292">
        <f>VLOOKUP(B443,[2]VIT!$B$3:$F$734,5,FALSE)</f>
        <v>3.03</v>
      </c>
      <c r="J443" s="92">
        <f t="shared" si="134"/>
        <v>20</v>
      </c>
      <c r="K443" s="292">
        <f>VLOOKUP(B443,[2]VIT!$B$3:$G$734,6,FALSE)</f>
        <v>6.54</v>
      </c>
      <c r="L443" s="92">
        <f t="shared" si="135"/>
        <v>13</v>
      </c>
      <c r="M443" s="82">
        <f t="shared" si="165"/>
        <v>16.5</v>
      </c>
      <c r="N443" s="258">
        <f>VLOOKUP(B443,[2]DVC!$B$3:$G$734,6,FALSE)</f>
        <v>70</v>
      </c>
      <c r="O443" s="297">
        <f>VLOOKUP(B443,'[2]Taille-Poids'!$B$3:$G$734,6,FALSE)</f>
        <v>95</v>
      </c>
      <c r="P443" s="93">
        <f t="shared" si="166"/>
        <v>0.73684210526315785</v>
      </c>
      <c r="Q443" s="92">
        <f t="shared" si="137"/>
        <v>4</v>
      </c>
      <c r="R443" s="258">
        <f>VLOOKUP(B443,[2]DV!$B$3:$H$735,7,FALSE)</f>
        <v>49.1</v>
      </c>
      <c r="S443" s="92">
        <f t="shared" si="138"/>
        <v>5.5</v>
      </c>
      <c r="T443" s="82">
        <f t="shared" si="167"/>
        <v>9.5</v>
      </c>
      <c r="U443" s="259">
        <f>VLOOKUP(B443,[2]COORD!$B$3:$I$734,8,FALSE)</f>
        <v>26.3</v>
      </c>
      <c r="V443" s="92">
        <f t="shared" si="140"/>
        <v>4.75</v>
      </c>
      <c r="W443" s="292">
        <f>VLOOKUP(B443,[2]SOUP!$B$3:$F$734,5,FALSE)</f>
        <v>-13</v>
      </c>
      <c r="X443" s="92">
        <f t="shared" si="141"/>
        <v>0.5</v>
      </c>
      <c r="Y443" s="292">
        <f>VLOOKUP(B443,[2]EQU!$B$3:$F$734,5,FALSE)</f>
        <v>10</v>
      </c>
      <c r="Z443" s="92">
        <f t="shared" si="142"/>
        <v>0</v>
      </c>
      <c r="AA443" s="82">
        <f t="shared" si="168"/>
        <v>5.25</v>
      </c>
      <c r="AB443" s="260">
        <f>VLOOKUP(B443,[2]Natation!$A$2:$E$610,5,FALSE)</f>
        <v>65.709999999999994</v>
      </c>
      <c r="AC443" s="92">
        <f t="shared" si="143"/>
        <v>1</v>
      </c>
      <c r="AD443" s="83">
        <f t="shared" si="147"/>
        <v>1</v>
      </c>
      <c r="AE443" s="294">
        <f t="shared" si="150"/>
        <v>8.4499999999999993</v>
      </c>
      <c r="AF443" s="84">
        <v>8.4499999999999993</v>
      </c>
      <c r="AG443" s="87">
        <f t="shared" si="144"/>
        <v>538</v>
      </c>
      <c r="AH443" s="75">
        <f>IFERROR(VLOOKUP(B443,'Notes écrit'!$A$3:$C$734,3,FALSE),"ABI")</f>
        <v>6.6669999999999998</v>
      </c>
      <c r="AI443" s="84">
        <v>6.6669999999999998</v>
      </c>
      <c r="AJ443" s="88">
        <f t="shared" si="145"/>
        <v>483</v>
      </c>
      <c r="AK443" s="136">
        <f t="shared" si="146"/>
        <v>7.5584999999999996</v>
      </c>
    </row>
    <row r="444" spans="1:37" s="96" customFormat="1" ht="16.5" customHeight="1" thickBot="1" x14ac:dyDescent="0.3">
      <c r="A444" s="110" t="s">
        <v>216</v>
      </c>
      <c r="B444" s="287">
        <v>22108269</v>
      </c>
      <c r="C444" s="266" t="s">
        <v>948</v>
      </c>
      <c r="D444" s="269" t="s">
        <v>99</v>
      </c>
      <c r="E444" s="292">
        <f>VLOOKUP(B444,[2]END!$B$3:$G$734,6,FALSE)</f>
        <v>21</v>
      </c>
      <c r="F444" s="91">
        <f t="shared" si="131"/>
        <v>20</v>
      </c>
      <c r="G444" s="92">
        <f t="shared" si="132"/>
        <v>18</v>
      </c>
      <c r="H444" s="82">
        <f t="shared" si="152"/>
        <v>18</v>
      </c>
      <c r="I444" s="292">
        <f>VLOOKUP(B444,[2]VIT!$B$3:$F$734,5,FALSE)</f>
        <v>3.2</v>
      </c>
      <c r="J444" s="92">
        <f t="shared" si="134"/>
        <v>17</v>
      </c>
      <c r="K444" s="292">
        <f>VLOOKUP(B444,[2]VIT!$B$3:$G$734,6,FALSE)</f>
        <v>6.71</v>
      </c>
      <c r="L444" s="92">
        <f t="shared" si="135"/>
        <v>12</v>
      </c>
      <c r="M444" s="82">
        <f t="shared" si="165"/>
        <v>14.5</v>
      </c>
      <c r="N444" s="258">
        <f>VLOOKUP(B444,[2]DVC!$B$3:$G$734,6,FALSE)</f>
        <v>64.5</v>
      </c>
      <c r="O444" s="297">
        <f>VLOOKUP(B444,'[2]Taille-Poids'!$B$3:$G$734,6,FALSE)</f>
        <v>76</v>
      </c>
      <c r="P444" s="93">
        <f t="shared" si="166"/>
        <v>0.84868421052631582</v>
      </c>
      <c r="Q444" s="92">
        <f t="shared" si="137"/>
        <v>4.5</v>
      </c>
      <c r="R444" s="258">
        <f>VLOOKUP(B444,[2]DV!$B$3:$H$735,7,FALSE)</f>
        <v>49.1</v>
      </c>
      <c r="S444" s="92">
        <f t="shared" si="138"/>
        <v>5.5</v>
      </c>
      <c r="T444" s="82">
        <f t="shared" si="167"/>
        <v>10</v>
      </c>
      <c r="U444" s="259">
        <f>VLOOKUP(B444,[2]COORD!$B$3:$I$734,8,FALSE)</f>
        <v>23.91</v>
      </c>
      <c r="V444" s="92">
        <f t="shared" si="140"/>
        <v>6</v>
      </c>
      <c r="W444" s="292">
        <f>VLOOKUP(B444,[2]SOUP!$B$3:$F$734,5,FALSE)</f>
        <v>-28</v>
      </c>
      <c r="X444" s="92">
        <f t="shared" si="141"/>
        <v>0</v>
      </c>
      <c r="Y444" s="292">
        <f>VLOOKUP(B444,[2]EQU!$B$3:$F$734,5,FALSE)</f>
        <v>10</v>
      </c>
      <c r="Z444" s="92">
        <f t="shared" si="142"/>
        <v>0</v>
      </c>
      <c r="AA444" s="82">
        <f t="shared" si="168"/>
        <v>6</v>
      </c>
      <c r="AB444" s="260">
        <f>VLOOKUP(B444,[2]Natation!$A$2:$E$610,5,FALSE)</f>
        <v>35.75</v>
      </c>
      <c r="AC444" s="92">
        <f t="shared" si="143"/>
        <v>13</v>
      </c>
      <c r="AD444" s="83">
        <f t="shared" si="147"/>
        <v>13</v>
      </c>
      <c r="AE444" s="294">
        <f t="shared" si="150"/>
        <v>12.3</v>
      </c>
      <c r="AF444" s="84">
        <v>12.3</v>
      </c>
      <c r="AG444" s="87">
        <f t="shared" si="144"/>
        <v>151</v>
      </c>
      <c r="AH444" s="75">
        <f>IFERROR(VLOOKUP(B444,'Notes écrit'!$A$3:$C$734,3,FALSE),"ABI")</f>
        <v>8</v>
      </c>
      <c r="AI444" s="84">
        <v>8</v>
      </c>
      <c r="AJ444" s="88">
        <f t="shared" si="145"/>
        <v>331</v>
      </c>
      <c r="AK444" s="136">
        <f t="shared" si="146"/>
        <v>10.15</v>
      </c>
    </row>
    <row r="445" spans="1:37" s="96" customFormat="1" ht="16.5" customHeight="1" thickBot="1" x14ac:dyDescent="0.3">
      <c r="A445" s="110" t="s">
        <v>216</v>
      </c>
      <c r="B445" s="287">
        <v>22108271</v>
      </c>
      <c r="C445" s="266" t="s">
        <v>39</v>
      </c>
      <c r="D445" s="269" t="s">
        <v>435</v>
      </c>
      <c r="E445" s="292">
        <f>VLOOKUP(B445,[2]END!$B$3:$G$734,6,FALSE)</f>
        <v>16</v>
      </c>
      <c r="F445" s="91">
        <f t="shared" si="131"/>
        <v>17.5</v>
      </c>
      <c r="G445" s="92">
        <f t="shared" si="132"/>
        <v>13</v>
      </c>
      <c r="H445" s="82">
        <f t="shared" si="152"/>
        <v>13</v>
      </c>
      <c r="I445" s="292">
        <f>VLOOKUP(B445,[2]VIT!$B$3:$F$734,5,FALSE)</f>
        <v>3.32</v>
      </c>
      <c r="J445" s="92">
        <f t="shared" si="134"/>
        <v>15</v>
      </c>
      <c r="K445" s="292">
        <f>VLOOKUP(B445,[2]VIT!$B$3:$G$734,6,FALSE)</f>
        <v>7.21</v>
      </c>
      <c r="L445" s="92">
        <f t="shared" si="135"/>
        <v>8</v>
      </c>
      <c r="M445" s="82">
        <f t="shared" si="165"/>
        <v>11.5</v>
      </c>
      <c r="N445" s="258" t="s">
        <v>215</v>
      </c>
      <c r="O445" s="298" t="s">
        <v>215</v>
      </c>
      <c r="P445" s="93">
        <f t="shared" si="166"/>
        <v>0</v>
      </c>
      <c r="Q445" s="92" t="str">
        <f t="shared" si="137"/>
        <v>DSP</v>
      </c>
      <c r="R445" s="258">
        <f>VLOOKUP(B445,[2]DV!$B$3:$H$735,7,FALSE)</f>
        <v>43</v>
      </c>
      <c r="S445" s="92">
        <f t="shared" si="138"/>
        <v>4</v>
      </c>
      <c r="T445" s="82">
        <f t="shared" si="167"/>
        <v>8</v>
      </c>
      <c r="U445" s="258" t="s">
        <v>215</v>
      </c>
      <c r="V445" s="92" t="str">
        <f t="shared" si="140"/>
        <v>DSP</v>
      </c>
      <c r="W445" s="292">
        <f>VLOOKUP(B445,[2]SOUP!$B$3:$F$734,5,FALSE)</f>
        <v>5</v>
      </c>
      <c r="X445" s="92">
        <f t="shared" si="141"/>
        <v>3.5</v>
      </c>
      <c r="Y445" s="292">
        <f>VLOOKUP(B445,[2]EQU!$B$3:$F$734,5,FALSE)</f>
        <v>10</v>
      </c>
      <c r="Z445" s="92">
        <f t="shared" si="142"/>
        <v>0</v>
      </c>
      <c r="AA445" s="82">
        <f t="shared" si="168"/>
        <v>7</v>
      </c>
      <c r="AB445" s="258" t="s">
        <v>215</v>
      </c>
      <c r="AC445" s="92" t="str">
        <f t="shared" si="143"/>
        <v>DSP</v>
      </c>
      <c r="AD445" s="83" t="str">
        <f t="shared" si="147"/>
        <v>DSP</v>
      </c>
      <c r="AE445" s="294">
        <f t="shared" si="150"/>
        <v>9.875</v>
      </c>
      <c r="AF445" s="84">
        <v>9.875</v>
      </c>
      <c r="AG445" s="87">
        <f t="shared" si="144"/>
        <v>444</v>
      </c>
      <c r="AH445" s="75">
        <f>IFERROR(VLOOKUP(B445,'Notes écrit'!$A$3:$C$734,3,FALSE),"ABI")</f>
        <v>8.4440000000000008</v>
      </c>
      <c r="AI445" s="84">
        <v>8.4440000000000008</v>
      </c>
      <c r="AJ445" s="88">
        <f t="shared" si="145"/>
        <v>274</v>
      </c>
      <c r="AK445" s="136">
        <f t="shared" si="146"/>
        <v>9.1595000000000013</v>
      </c>
    </row>
    <row r="446" spans="1:37" s="96" customFormat="1" ht="16.5" customHeight="1" thickBot="1" x14ac:dyDescent="0.3">
      <c r="A446" s="110" t="s">
        <v>216</v>
      </c>
      <c r="B446" s="287">
        <v>22108294</v>
      </c>
      <c r="C446" s="266" t="s">
        <v>1070</v>
      </c>
      <c r="D446" s="269" t="s">
        <v>126</v>
      </c>
      <c r="E446" s="292">
        <f>VLOOKUP(B446,[2]END!$B$3:$G$734,6,FALSE)</f>
        <v>17</v>
      </c>
      <c r="F446" s="91">
        <f t="shared" si="131"/>
        <v>18</v>
      </c>
      <c r="G446" s="92">
        <f t="shared" si="132"/>
        <v>14</v>
      </c>
      <c r="H446" s="82">
        <f t="shared" si="152"/>
        <v>14</v>
      </c>
      <c r="I446" s="292">
        <f>VLOOKUP(B446,[2]VIT!$B$3:$F$734,5,FALSE)</f>
        <v>3.18</v>
      </c>
      <c r="J446" s="92">
        <f t="shared" si="134"/>
        <v>17</v>
      </c>
      <c r="K446" s="292">
        <f>VLOOKUP(B446,[2]VIT!$B$3:$G$734,6,FALSE)</f>
        <v>6.69</v>
      </c>
      <c r="L446" s="92">
        <f t="shared" si="135"/>
        <v>12</v>
      </c>
      <c r="M446" s="82">
        <f t="shared" si="165"/>
        <v>14.5</v>
      </c>
      <c r="N446" s="258">
        <f>VLOOKUP(B446,[2]DVC!$B$3:$G$734,6,FALSE)</f>
        <v>41</v>
      </c>
      <c r="O446" s="297">
        <f>VLOOKUP(B446,'[2]Taille-Poids'!$B$3:$G$734,6,FALSE)</f>
        <v>61</v>
      </c>
      <c r="P446" s="93">
        <f t="shared" si="166"/>
        <v>0.67213114754098358</v>
      </c>
      <c r="Q446" s="92">
        <f t="shared" si="137"/>
        <v>3.5</v>
      </c>
      <c r="R446" s="258">
        <f>VLOOKUP(B446,[2]DV!$B$3:$H$735,7,FALSE)</f>
        <v>44.1</v>
      </c>
      <c r="S446" s="92">
        <f t="shared" si="138"/>
        <v>4</v>
      </c>
      <c r="T446" s="82">
        <f t="shared" si="167"/>
        <v>7.5</v>
      </c>
      <c r="U446" s="259">
        <f>VLOOKUP(B446,[2]COORD!$B$3:$I$734,8,FALSE)</f>
        <v>23.5</v>
      </c>
      <c r="V446" s="92">
        <f t="shared" si="140"/>
        <v>6</v>
      </c>
      <c r="W446" s="292">
        <f>VLOOKUP(B446,[2]SOUP!$B$3:$F$734,5,FALSE)</f>
        <v>-4</v>
      </c>
      <c r="X446" s="92">
        <f t="shared" si="141"/>
        <v>1.5</v>
      </c>
      <c r="Y446" s="292">
        <f>VLOOKUP(B446,[2]EQU!$B$3:$F$734,5,FALSE)</f>
        <v>10</v>
      </c>
      <c r="Z446" s="92">
        <f t="shared" si="142"/>
        <v>0</v>
      </c>
      <c r="AA446" s="82">
        <f t="shared" si="168"/>
        <v>7.5</v>
      </c>
      <c r="AB446" s="260">
        <f>VLOOKUP(B446,[2]Natation!$A$2:$E$610,5,FALSE)</f>
        <v>40.46</v>
      </c>
      <c r="AC446" s="92">
        <f t="shared" si="143"/>
        <v>10</v>
      </c>
      <c r="AD446" s="83">
        <f t="shared" si="147"/>
        <v>10</v>
      </c>
      <c r="AE446" s="294">
        <f t="shared" si="150"/>
        <v>10.7</v>
      </c>
      <c r="AF446" s="84">
        <v>10.7</v>
      </c>
      <c r="AG446" s="87">
        <f t="shared" si="144"/>
        <v>354</v>
      </c>
      <c r="AH446" s="75">
        <f>IFERROR(VLOOKUP(B446,'Notes écrit'!$A$3:$C$734,3,FALSE),"ABI")</f>
        <v>8</v>
      </c>
      <c r="AI446" s="84">
        <v>8</v>
      </c>
      <c r="AJ446" s="88">
        <f t="shared" si="145"/>
        <v>331</v>
      </c>
      <c r="AK446" s="136">
        <f t="shared" si="146"/>
        <v>9.35</v>
      </c>
    </row>
    <row r="447" spans="1:37" s="96" customFormat="1" ht="16.5" customHeight="1" thickBot="1" x14ac:dyDescent="0.3">
      <c r="A447" s="110" t="s">
        <v>216</v>
      </c>
      <c r="B447" s="287">
        <v>22108327</v>
      </c>
      <c r="C447" s="266" t="s">
        <v>930</v>
      </c>
      <c r="D447" s="269" t="s">
        <v>932</v>
      </c>
      <c r="E447" s="292">
        <f>VLOOKUP(B447,[2]END!$B$3:$G$734,6,FALSE)</f>
        <v>14</v>
      </c>
      <c r="F447" s="91">
        <f t="shared" si="131"/>
        <v>16.5</v>
      </c>
      <c r="G447" s="92">
        <f t="shared" si="132"/>
        <v>11</v>
      </c>
      <c r="H447" s="82">
        <f t="shared" si="152"/>
        <v>11</v>
      </c>
      <c r="I447" s="292">
        <f>VLOOKUP(B447,[2]VIT!$B$3:$F$734,5,FALSE)</f>
        <v>3.09</v>
      </c>
      <c r="J447" s="92">
        <f t="shared" si="134"/>
        <v>19</v>
      </c>
      <c r="K447" s="292">
        <f>VLOOKUP(B447,[2]VIT!$B$3:$G$734,6,FALSE)</f>
        <v>6.62</v>
      </c>
      <c r="L447" s="92">
        <f t="shared" si="135"/>
        <v>12</v>
      </c>
      <c r="M447" s="82">
        <f t="shared" si="165"/>
        <v>15.5</v>
      </c>
      <c r="N447" s="258">
        <f>VLOOKUP(B447,[2]DVC!$B$3:$G$734,6,FALSE)</f>
        <v>70</v>
      </c>
      <c r="O447" s="297">
        <f>VLOOKUP(B447,'[2]Taille-Poids'!$B$3:$G$734,6,FALSE)</f>
        <v>73</v>
      </c>
      <c r="P447" s="93">
        <f t="shared" si="166"/>
        <v>0.95890410958904104</v>
      </c>
      <c r="Q447" s="92">
        <f t="shared" si="137"/>
        <v>5</v>
      </c>
      <c r="R447" s="258">
        <f>VLOOKUP(B447,[2]DV!$B$3:$H$735,7,FALSE)</f>
        <v>44.3</v>
      </c>
      <c r="S447" s="92">
        <f t="shared" si="138"/>
        <v>4</v>
      </c>
      <c r="T447" s="82">
        <f t="shared" si="167"/>
        <v>9</v>
      </c>
      <c r="U447" s="259">
        <f>VLOOKUP(B447,[2]COORD!$B$3:$I$734,8,FALSE)</f>
        <v>23.72</v>
      </c>
      <c r="V447" s="92">
        <f t="shared" si="140"/>
        <v>6</v>
      </c>
      <c r="W447" s="292">
        <f>VLOOKUP(B447,[2]SOUP!$B$3:$F$734,5,FALSE)</f>
        <v>-3</v>
      </c>
      <c r="X447" s="92">
        <f t="shared" si="141"/>
        <v>1.75</v>
      </c>
      <c r="Y447" s="292">
        <f>VLOOKUP(B447,[2]EQU!$B$3:$F$734,5,FALSE)</f>
        <v>9</v>
      </c>
      <c r="Z447" s="92">
        <f t="shared" si="142"/>
        <v>0.5</v>
      </c>
      <c r="AA447" s="82">
        <f t="shared" si="168"/>
        <v>8.25</v>
      </c>
      <c r="AB447" s="260">
        <f>VLOOKUP(B447,[2]Natation!$A$2:$E$610,5,FALSE)</f>
        <v>37.450000000000003</v>
      </c>
      <c r="AC447" s="92">
        <f t="shared" si="143"/>
        <v>12</v>
      </c>
      <c r="AD447" s="83">
        <f t="shared" si="147"/>
        <v>12</v>
      </c>
      <c r="AE447" s="294">
        <f t="shared" si="150"/>
        <v>11.15</v>
      </c>
      <c r="AF447" s="84">
        <v>11.15</v>
      </c>
      <c r="AG447" s="87">
        <f t="shared" si="144"/>
        <v>300</v>
      </c>
      <c r="AH447" s="75">
        <f>IFERROR(VLOOKUP(B447,'Notes écrit'!$A$3:$C$734,3,FALSE),"ABI")</f>
        <v>10.222</v>
      </c>
      <c r="AI447" s="84">
        <v>10.222</v>
      </c>
      <c r="AJ447" s="88">
        <f t="shared" si="145"/>
        <v>123</v>
      </c>
      <c r="AK447" s="136">
        <f t="shared" si="146"/>
        <v>10.686</v>
      </c>
    </row>
    <row r="448" spans="1:37" s="96" customFormat="1" ht="16.5" customHeight="1" thickBot="1" x14ac:dyDescent="0.3">
      <c r="A448" s="110" t="s">
        <v>216</v>
      </c>
      <c r="B448" s="287">
        <v>22108340</v>
      </c>
      <c r="C448" s="266" t="s">
        <v>1179</v>
      </c>
      <c r="D448" s="269" t="s">
        <v>36</v>
      </c>
      <c r="E448" s="292">
        <f>VLOOKUP(B448,[2]END!$B$3:$G$734,6,FALSE)</f>
        <v>20</v>
      </c>
      <c r="F448" s="91">
        <f t="shared" si="131"/>
        <v>19.5</v>
      </c>
      <c r="G448" s="92">
        <f t="shared" si="132"/>
        <v>17</v>
      </c>
      <c r="H448" s="82">
        <f t="shared" si="152"/>
        <v>17</v>
      </c>
      <c r="I448" s="292">
        <f>VLOOKUP(B448,[2]VIT!$B$3:$F$734,5,FALSE)</f>
        <v>2.95</v>
      </c>
      <c r="J448" s="92">
        <f t="shared" si="134"/>
        <v>20</v>
      </c>
      <c r="K448" s="292">
        <f>VLOOKUP(B448,[2]VIT!$B$3:$G$734,6,FALSE)</f>
        <v>6.34</v>
      </c>
      <c r="L448" s="92">
        <f t="shared" si="135"/>
        <v>14</v>
      </c>
      <c r="M448" s="82">
        <f t="shared" si="165"/>
        <v>17</v>
      </c>
      <c r="N448" s="258">
        <f>VLOOKUP(B448,[2]DVC!$B$3:$G$734,6,FALSE)</f>
        <v>58</v>
      </c>
      <c r="O448" s="297">
        <f>VLOOKUP(B448,'[2]Taille-Poids'!$B$3:$G$734,6,FALSE)</f>
        <v>59</v>
      </c>
      <c r="P448" s="93">
        <f t="shared" si="166"/>
        <v>0.98305084745762716</v>
      </c>
      <c r="Q448" s="92">
        <f t="shared" si="137"/>
        <v>5</v>
      </c>
      <c r="R448" s="258">
        <f>VLOOKUP(B448,[2]DV!$B$3:$H$735,7,FALSE)</f>
        <v>50.4</v>
      </c>
      <c r="S448" s="92">
        <f t="shared" si="138"/>
        <v>5.5</v>
      </c>
      <c r="T448" s="82">
        <f t="shared" si="167"/>
        <v>10.5</v>
      </c>
      <c r="U448" s="259">
        <f>VLOOKUP(B448,[2]COORD!$B$3:$I$734,8,FALSE)</f>
        <v>21.4</v>
      </c>
      <c r="V448" s="92">
        <f t="shared" si="140"/>
        <v>7.25</v>
      </c>
      <c r="W448" s="292">
        <f>VLOOKUP(B448,[2]SOUP!$B$3:$F$734,5,FALSE)</f>
        <v>-8</v>
      </c>
      <c r="X448" s="92">
        <f t="shared" si="141"/>
        <v>1</v>
      </c>
      <c r="Y448" s="292">
        <f>VLOOKUP(B448,[2]EQU!$B$3:$F$734,5,FALSE)</f>
        <v>3</v>
      </c>
      <c r="Z448" s="92">
        <f t="shared" si="142"/>
        <v>3.5</v>
      </c>
      <c r="AA448" s="82">
        <f t="shared" si="168"/>
        <v>11.75</v>
      </c>
      <c r="AB448" s="260">
        <f>VLOOKUP(B448,[2]Natation!$A$2:$E$610,5,FALSE)</f>
        <v>45.73</v>
      </c>
      <c r="AC448" s="92">
        <f t="shared" si="143"/>
        <v>7</v>
      </c>
      <c r="AD448" s="83">
        <f t="shared" si="147"/>
        <v>7</v>
      </c>
      <c r="AE448" s="294">
        <f t="shared" si="150"/>
        <v>12.65</v>
      </c>
      <c r="AF448" s="84">
        <v>12.65</v>
      </c>
      <c r="AG448" s="87">
        <f t="shared" si="144"/>
        <v>109</v>
      </c>
      <c r="AH448" s="75">
        <f>IFERROR(VLOOKUP(B448,'Notes écrit'!$A$3:$C$734,3,FALSE),"ABI")</f>
        <v>10.667</v>
      </c>
      <c r="AI448" s="84">
        <v>10.667</v>
      </c>
      <c r="AJ448" s="88">
        <f t="shared" si="145"/>
        <v>85</v>
      </c>
      <c r="AK448" s="136">
        <f t="shared" si="146"/>
        <v>11.6585</v>
      </c>
    </row>
    <row r="449" spans="1:37" s="96" customFormat="1" ht="16.5" customHeight="1" thickBot="1" x14ac:dyDescent="0.3">
      <c r="A449" s="110" t="s">
        <v>216</v>
      </c>
      <c r="B449" s="287">
        <v>22108351</v>
      </c>
      <c r="C449" s="266" t="s">
        <v>591</v>
      </c>
      <c r="D449" s="269" t="s">
        <v>149</v>
      </c>
      <c r="E449" s="292">
        <f>VLOOKUP(B449,[2]END!$B$3:$G$734,6,FALSE)</f>
        <v>16</v>
      </c>
      <c r="F449" s="91">
        <f t="shared" si="131"/>
        <v>17.5</v>
      </c>
      <c r="G449" s="92">
        <f t="shared" si="132"/>
        <v>13</v>
      </c>
      <c r="H449" s="82">
        <f t="shared" si="152"/>
        <v>13</v>
      </c>
      <c r="I449" s="292">
        <f>VLOOKUP(B449,[2]VIT!$B$3:$F$734,5,FALSE)</f>
        <v>3.24</v>
      </c>
      <c r="J449" s="92">
        <f t="shared" si="134"/>
        <v>16</v>
      </c>
      <c r="K449" s="292">
        <f>VLOOKUP(B449,[2]VIT!$B$3:$G$734,6,FALSE)</f>
        <v>7.07</v>
      </c>
      <c r="L449" s="92">
        <f t="shared" si="135"/>
        <v>9</v>
      </c>
      <c r="M449" s="82">
        <f t="shared" si="165"/>
        <v>12.5</v>
      </c>
      <c r="N449" s="258">
        <f>VLOOKUP(B449,[2]DVC!$B$3:$G$734,6,FALSE)</f>
        <v>46</v>
      </c>
      <c r="O449" s="297">
        <f>VLOOKUP(B449,'[2]Taille-Poids'!$B$3:$G$734,6,FALSE)</f>
        <v>55</v>
      </c>
      <c r="P449" s="93">
        <f t="shared" si="166"/>
        <v>0.83636363636363631</v>
      </c>
      <c r="Q449" s="92">
        <f t="shared" si="137"/>
        <v>4.5</v>
      </c>
      <c r="R449" s="258">
        <f>VLOOKUP(B449,[2]DV!$B$3:$H$735,7,FALSE)</f>
        <v>43.4</v>
      </c>
      <c r="S449" s="92">
        <f t="shared" si="138"/>
        <v>4</v>
      </c>
      <c r="T449" s="82">
        <f t="shared" si="167"/>
        <v>8.5</v>
      </c>
      <c r="U449" s="259">
        <f>VLOOKUP(B449,[2]COORD!$B$3:$I$734,8,FALSE)</f>
        <v>29.84</v>
      </c>
      <c r="V449" s="92">
        <f t="shared" si="140"/>
        <v>3</v>
      </c>
      <c r="W449" s="292">
        <f>VLOOKUP(B449,[2]SOUP!$B$3:$F$734,5,FALSE)</f>
        <v>-10</v>
      </c>
      <c r="X449" s="92">
        <f t="shared" si="141"/>
        <v>0.75</v>
      </c>
      <c r="Y449" s="292">
        <f>VLOOKUP(B449,[2]EQU!$B$3:$F$734,5,FALSE)</f>
        <v>8</v>
      </c>
      <c r="Z449" s="92">
        <f t="shared" si="142"/>
        <v>1</v>
      </c>
      <c r="AA449" s="82">
        <f t="shared" si="168"/>
        <v>4.75</v>
      </c>
      <c r="AB449" s="260">
        <f>VLOOKUP(B449,[2]Natation!$A$2:$E$610,5,FALSE)</f>
        <v>35.119999999999997</v>
      </c>
      <c r="AC449" s="92">
        <f t="shared" si="143"/>
        <v>13</v>
      </c>
      <c r="AD449" s="83">
        <f t="shared" si="147"/>
        <v>13</v>
      </c>
      <c r="AE449" s="294">
        <f t="shared" si="150"/>
        <v>10.35</v>
      </c>
      <c r="AF449" s="84">
        <v>10.35</v>
      </c>
      <c r="AG449" s="87">
        <f t="shared" si="144"/>
        <v>396</v>
      </c>
      <c r="AH449" s="75">
        <f>IFERROR(VLOOKUP(B449,'Notes écrit'!$A$3:$C$734,3,FALSE),"ABI")</f>
        <v>12.888999999999999</v>
      </c>
      <c r="AI449" s="84">
        <v>12.888999999999999</v>
      </c>
      <c r="AJ449" s="88">
        <f t="shared" si="145"/>
        <v>15</v>
      </c>
      <c r="AK449" s="136">
        <f t="shared" si="146"/>
        <v>11.619499999999999</v>
      </c>
    </row>
    <row r="450" spans="1:37" s="96" customFormat="1" ht="16.5" customHeight="1" thickBot="1" x14ac:dyDescent="0.3">
      <c r="A450" s="110" t="s">
        <v>216</v>
      </c>
      <c r="B450" s="287">
        <v>22108441</v>
      </c>
      <c r="C450" s="266" t="s">
        <v>1042</v>
      </c>
      <c r="D450" s="269" t="s">
        <v>1043</v>
      </c>
      <c r="E450" s="292">
        <f>VLOOKUP(B450,[2]END!$B$3:$G$734,6,FALSE)</f>
        <v>15</v>
      </c>
      <c r="F450" s="91">
        <f t="shared" si="131"/>
        <v>17</v>
      </c>
      <c r="G450" s="92">
        <f t="shared" si="132"/>
        <v>12</v>
      </c>
      <c r="H450" s="82">
        <f t="shared" si="152"/>
        <v>12</v>
      </c>
      <c r="I450" s="292">
        <f>VLOOKUP(B450,[2]VIT!$B$3:$F$734,5,FALSE)</f>
        <v>3.21</v>
      </c>
      <c r="J450" s="92">
        <f t="shared" si="134"/>
        <v>17</v>
      </c>
      <c r="K450" s="292">
        <f>VLOOKUP(B450,[2]VIT!$B$3:$G$734,6,FALSE)</f>
        <v>6.86</v>
      </c>
      <c r="L450" s="92">
        <f t="shared" si="135"/>
        <v>11</v>
      </c>
      <c r="M450" s="82">
        <f t="shared" si="165"/>
        <v>14</v>
      </c>
      <c r="N450" s="258">
        <f>VLOOKUP(B450,[2]DVC!$B$3:$G$734,6,FALSE)</f>
        <v>64</v>
      </c>
      <c r="O450" s="297">
        <f>VLOOKUP(B450,'[2]Taille-Poids'!$B$3:$G$734,6,FALSE)</f>
        <v>59</v>
      </c>
      <c r="P450" s="93">
        <f t="shared" si="166"/>
        <v>1.0847457627118644</v>
      </c>
      <c r="Q450" s="92">
        <f t="shared" si="137"/>
        <v>5.5</v>
      </c>
      <c r="R450" s="258">
        <f>VLOOKUP(B450,[2]DV!$B$3:$H$735,7,FALSE)</f>
        <v>46.4</v>
      </c>
      <c r="S450" s="92">
        <f t="shared" si="138"/>
        <v>4.5</v>
      </c>
      <c r="T450" s="82">
        <f t="shared" si="167"/>
        <v>10</v>
      </c>
      <c r="U450" s="259">
        <f>VLOOKUP(B450,[2]COORD!$B$3:$I$734,8,FALSE)</f>
        <v>22.9</v>
      </c>
      <c r="V450" s="92">
        <f t="shared" si="140"/>
        <v>6.5</v>
      </c>
      <c r="W450" s="292">
        <f>VLOOKUP(B450,[2]SOUP!$B$3:$F$734,5,FALSE)</f>
        <v>0</v>
      </c>
      <c r="X450" s="92">
        <f t="shared" si="141"/>
        <v>2.5</v>
      </c>
      <c r="Y450" s="292">
        <f>VLOOKUP(B450,[2]EQU!$B$3:$F$734,5,FALSE)</f>
        <v>2</v>
      </c>
      <c r="Z450" s="92">
        <f t="shared" si="142"/>
        <v>4</v>
      </c>
      <c r="AA450" s="82">
        <f t="shared" si="168"/>
        <v>13</v>
      </c>
      <c r="AB450" s="260">
        <v>33</v>
      </c>
      <c r="AC450" s="92">
        <f t="shared" si="143"/>
        <v>15</v>
      </c>
      <c r="AD450" s="83">
        <f t="shared" si="147"/>
        <v>15</v>
      </c>
      <c r="AE450" s="294">
        <f t="shared" si="150"/>
        <v>12.8</v>
      </c>
      <c r="AF450" s="84">
        <v>12.8</v>
      </c>
      <c r="AG450" s="87">
        <f t="shared" si="144"/>
        <v>96</v>
      </c>
      <c r="AH450" s="75">
        <v>10.220000000000001</v>
      </c>
      <c r="AI450" s="84">
        <v>10.220000000000001</v>
      </c>
      <c r="AJ450" s="88">
        <f t="shared" si="145"/>
        <v>160</v>
      </c>
      <c r="AK450" s="136">
        <f t="shared" si="146"/>
        <v>11.510000000000002</v>
      </c>
    </row>
    <row r="451" spans="1:37" s="96" customFormat="1" ht="16.5" customHeight="1" thickBot="1" x14ac:dyDescent="0.3">
      <c r="A451" s="110" t="s">
        <v>216</v>
      </c>
      <c r="B451" s="267">
        <v>22108485</v>
      </c>
      <c r="C451" s="266" t="s">
        <v>854</v>
      </c>
      <c r="D451" s="266" t="s">
        <v>97</v>
      </c>
      <c r="E451" s="292">
        <f>VLOOKUP(B451,[2]END!$B$3:$G$734,6,FALSE)</f>
        <v>25</v>
      </c>
      <c r="F451" s="91">
        <f t="shared" ref="F451:F514" si="169">IF(E451="ABJ", "ABJ",IF(E451="ABI","ABI",IF(E451="DSP","DSP",IF(E451="VAL","VAL",(VLOOKUP(E451,tpstest,2))))))</f>
        <v>22</v>
      </c>
      <c r="G451" s="92">
        <f t="shared" ref="G451:G514" si="170">IF(F451="ABJ","ABJ",IF(F451="ABI",0,IF(F451="DSP","DSP",IF(F451="VAL","VAL",(IF(A451="F",VLOOKUP(F451,endurfille,2),VLOOKUP(F451,endurgarçon,2)))))))</f>
        <v>20</v>
      </c>
      <c r="H451" s="82">
        <f t="shared" si="152"/>
        <v>20</v>
      </c>
      <c r="I451" s="292">
        <f>VLOOKUP(B451,[2]VIT!$B$3:$F$734,5,FALSE)</f>
        <v>3.25</v>
      </c>
      <c r="J451" s="92">
        <f t="shared" ref="J451:J514" si="171">IF(I451="ABJ","ABJ",IF(I451="ABI",0,IF(I451="DSP","DSP",IF(I451="VAL","VAL",(IF(A451="F",VLOOKUP(I451,VIT20MF,2),VLOOKUP(I451,Vit20MG,2)))))))</f>
        <v>16</v>
      </c>
      <c r="K451" s="292">
        <f>VLOOKUP(B451,[2]VIT!$B$3:$G$734,6,FALSE)</f>
        <v>6.86</v>
      </c>
      <c r="L451" s="92">
        <f t="shared" ref="L451:L514" si="172">IF(K451="ABJ","ABJ",IF(K451="ABI",0,IF(K451="DSP","DSP",IF(K451="VAL","VAL",(IF(A451="F",VLOOKUP(K451,vit50mf,2),VLOOKUP(K451,vit50mg,2)))))))</f>
        <v>11</v>
      </c>
      <c r="M451" s="82">
        <f t="shared" si="165"/>
        <v>13.5</v>
      </c>
      <c r="N451" s="258">
        <f>VLOOKUP(B451,[2]DVC!$B$3:$G$734,6,FALSE)</f>
        <v>52</v>
      </c>
      <c r="O451" s="297">
        <f>VLOOKUP(B451,'[2]Taille-Poids'!$B$3:$G$734,6,FALSE)</f>
        <v>63</v>
      </c>
      <c r="P451" s="93">
        <f t="shared" si="166"/>
        <v>0.82539682539682535</v>
      </c>
      <c r="Q451" s="92">
        <f t="shared" ref="Q451:Q514" si="173">IF(N451="ABJ","ABJ",IF(N451="DSP","DSP",IF(N451="ABI",0,IF(P451="POIDS",0,IF(N451="VAL","VAL",IF(A451="F",VLOOKUP(P451,forcefille,2),VLOOKUP(P451,forcegarçon,2)))))))</f>
        <v>4.5</v>
      </c>
      <c r="R451" s="258">
        <f>VLOOKUP(B451,[2]DV!$B$3:$H$735,7,FALSE)</f>
        <v>39.799999999999997</v>
      </c>
      <c r="S451" s="92">
        <f t="shared" ref="S451:S514" si="174">IF(R451="ABJ","ABJ",IF(R451="ABI",0,IF(R451="DSP","DSP",IF(R451="VAL","VAL",IF(A451="F",VLOOKUP(R451,détfille,2),VLOOKUP(R451,détgarçon,2))))))</f>
        <v>3</v>
      </c>
      <c r="T451" s="82">
        <f t="shared" si="167"/>
        <v>7.5</v>
      </c>
      <c r="U451" s="259">
        <f>VLOOKUP(B451,[2]COORD!$B$3:$I$734,8,FALSE)</f>
        <v>31.65</v>
      </c>
      <c r="V451" s="92">
        <f t="shared" ref="V451:V514" si="175">IF(U451="ABJ","ABJ",IF(U451="ABI",0,IF(U451="DSP","DSP",IF(U451="VAL","VAL",IF(A451="F",VLOOKUP(U451,coorfille,2),VLOOKUP(U451,coorgarçon,2))))))</f>
        <v>2</v>
      </c>
      <c r="W451" s="292">
        <f>VLOOKUP(B451,[2]SOUP!$B$3:$F$734,5,FALSE)</f>
        <v>-6</v>
      </c>
      <c r="X451" s="92">
        <f t="shared" ref="X451:X514" si="176">IF(W451="ABJ","ABJ",IF(W451="ABI",0,IF(W451="DSP","DSP",IF(W451="VAL","VAL",IF(A451="F",VLOOKUP(W451,SouplesseFille,2),VLOOKUP(W451,SouplesseGarçon,2))))))</f>
        <v>1.25</v>
      </c>
      <c r="Y451" s="292">
        <f>VLOOKUP(B451,[2]EQU!$B$3:$F$734,5,FALSE)</f>
        <v>0</v>
      </c>
      <c r="Z451" s="92">
        <f t="shared" ref="Z451:Z514" si="177">IF(Y451="ABJ","ABJ",IF(Y451="ABI",0,IF(Y451="DSP","DSP",IF(Y451="VAL","VAL",IF(A451="F",VLOOKUP(Y451,eqfille,2),VLOOKUP(Y451,eqgarçon,2))))))</f>
        <v>5</v>
      </c>
      <c r="AA451" s="82">
        <f t="shared" si="168"/>
        <v>8.25</v>
      </c>
      <c r="AB451" s="260">
        <f>VLOOKUP(B451,[2]Natation!$A$2:$E$610,5,FALSE)</f>
        <v>33.57</v>
      </c>
      <c r="AC451" s="92">
        <f t="shared" ref="AC451:AC514" si="178">IF(AB451="ABJ","ABJ",IF(AB451="ABI",0,IF(AB451="DNF",0,IF(AB451="DSP","DSP",IF(AB451="VAL","VAL",(IF(A451="F",VLOOKUP(AB451,nagefille,2),VLOOKUP(AB451,nagegarçon,2))))))))</f>
        <v>14</v>
      </c>
      <c r="AD451" s="83">
        <f t="shared" si="147"/>
        <v>14</v>
      </c>
      <c r="AE451" s="294">
        <f t="shared" si="150"/>
        <v>12.65</v>
      </c>
      <c r="AF451" s="84">
        <v>12.65</v>
      </c>
      <c r="AG451" s="87">
        <f t="shared" ref="AG451:AG514" si="179">IFERROR(RANK(AF451,$AF$3:$AF$734,0),611)</f>
        <v>109</v>
      </c>
      <c r="AH451" s="75">
        <f>IFERROR(VLOOKUP(B451,'Notes écrit'!$A$3:$C$734,3,FALSE),"ABI")</f>
        <v>10.667</v>
      </c>
      <c r="AI451" s="84">
        <v>10.667</v>
      </c>
      <c r="AJ451" s="88">
        <f t="shared" ref="AJ451:AJ514" si="180">IFERROR(RANK(AI451,$AI$3:$AI$734,0),599)</f>
        <v>85</v>
      </c>
      <c r="AK451" s="136">
        <f t="shared" si="146"/>
        <v>11.6585</v>
      </c>
    </row>
    <row r="452" spans="1:37" s="96" customFormat="1" ht="16.5" customHeight="1" thickBot="1" x14ac:dyDescent="0.3">
      <c r="A452" s="110" t="s">
        <v>216</v>
      </c>
      <c r="B452" s="267">
        <v>22108513</v>
      </c>
      <c r="C452" s="266" t="s">
        <v>1073</v>
      </c>
      <c r="D452" s="266" t="s">
        <v>363</v>
      </c>
      <c r="E452" s="292">
        <f>VLOOKUP(B452,[2]END!$B$3:$G$734,6,FALSE)</f>
        <v>15</v>
      </c>
      <c r="F452" s="91">
        <f t="shared" si="169"/>
        <v>17</v>
      </c>
      <c r="G452" s="92">
        <f t="shared" si="170"/>
        <v>12</v>
      </c>
      <c r="H452" s="82">
        <f t="shared" si="152"/>
        <v>12</v>
      </c>
      <c r="I452" s="292">
        <f>VLOOKUP(B452,[2]VIT!$B$3:$F$734,5,FALSE)</f>
        <v>3.36</v>
      </c>
      <c r="J452" s="92">
        <f t="shared" si="171"/>
        <v>14</v>
      </c>
      <c r="K452" s="292">
        <f>VLOOKUP(B452,[2]VIT!$B$3:$G$734,6,FALSE)</f>
        <v>7.23</v>
      </c>
      <c r="L452" s="92">
        <f t="shared" si="172"/>
        <v>8</v>
      </c>
      <c r="M452" s="82">
        <f t="shared" si="165"/>
        <v>11</v>
      </c>
      <c r="N452" s="258">
        <f>VLOOKUP(B452,[2]DVC!$B$3:$G$734,6,FALSE)</f>
        <v>46</v>
      </c>
      <c r="O452" s="297">
        <f>VLOOKUP(B452,'[2]Taille-Poids'!$B$3:$G$734,6,FALSE)</f>
        <v>59</v>
      </c>
      <c r="P452" s="93">
        <f t="shared" si="166"/>
        <v>0.77966101694915257</v>
      </c>
      <c r="Q452" s="92">
        <f t="shared" si="173"/>
        <v>4</v>
      </c>
      <c r="R452" s="258">
        <f>VLOOKUP(B452,[2]DV!$B$3:$H$735,7,FALSE)</f>
        <v>40.799999999999997</v>
      </c>
      <c r="S452" s="92">
        <f t="shared" si="174"/>
        <v>3</v>
      </c>
      <c r="T452" s="82">
        <f t="shared" si="167"/>
        <v>7</v>
      </c>
      <c r="U452" s="259">
        <f>VLOOKUP(B452,[2]COORD!$B$3:$I$734,8,FALSE)</f>
        <v>26.1</v>
      </c>
      <c r="V452" s="92">
        <f t="shared" si="175"/>
        <v>4.75</v>
      </c>
      <c r="W452" s="292">
        <f>VLOOKUP(B452,[2]SOUP!$B$3:$F$734,5,FALSE)</f>
        <v>-10</v>
      </c>
      <c r="X452" s="92">
        <f t="shared" si="176"/>
        <v>0.75</v>
      </c>
      <c r="Y452" s="292">
        <f>VLOOKUP(B452,[2]EQU!$B$3:$F$734,5,FALSE)</f>
        <v>8</v>
      </c>
      <c r="Z452" s="92">
        <f t="shared" si="177"/>
        <v>1</v>
      </c>
      <c r="AA452" s="82">
        <f t="shared" si="168"/>
        <v>6.5</v>
      </c>
      <c r="AB452" s="260">
        <f>VLOOKUP(B452,[2]Natation!$A$2:$E$610,5,FALSE)</f>
        <v>48.19</v>
      </c>
      <c r="AC452" s="92">
        <f t="shared" si="178"/>
        <v>6</v>
      </c>
      <c r="AD452" s="83">
        <f t="shared" si="147"/>
        <v>6</v>
      </c>
      <c r="AE452" s="294">
        <f t="shared" si="150"/>
        <v>8.5</v>
      </c>
      <c r="AF452" s="84">
        <v>8.5</v>
      </c>
      <c r="AG452" s="87">
        <f t="shared" si="179"/>
        <v>536</v>
      </c>
      <c r="AH452" s="75">
        <f>IFERROR(VLOOKUP(B452,'Notes écrit'!$A$3:$C$734,3,FALSE),"ABI")</f>
        <v>10.667</v>
      </c>
      <c r="AI452" s="84">
        <v>10.667</v>
      </c>
      <c r="AJ452" s="88">
        <f t="shared" si="180"/>
        <v>85</v>
      </c>
      <c r="AK452" s="136">
        <f t="shared" si="146"/>
        <v>9.5835000000000008</v>
      </c>
    </row>
    <row r="453" spans="1:37" s="96" customFormat="1" ht="16.5" customHeight="1" thickBot="1" x14ac:dyDescent="0.3">
      <c r="A453" s="110" t="s">
        <v>216</v>
      </c>
      <c r="B453" s="267">
        <v>22108552</v>
      </c>
      <c r="C453" s="266" t="s">
        <v>730</v>
      </c>
      <c r="D453" s="266" t="s">
        <v>731</v>
      </c>
      <c r="E453" s="292">
        <f>VLOOKUP(B453,[2]END!$B$3:$G$734,6,FALSE)</f>
        <v>21</v>
      </c>
      <c r="F453" s="91">
        <f t="shared" si="169"/>
        <v>20</v>
      </c>
      <c r="G453" s="92">
        <f t="shared" si="170"/>
        <v>18</v>
      </c>
      <c r="H453" s="82">
        <f t="shared" si="152"/>
        <v>18</v>
      </c>
      <c r="I453" s="292">
        <f>VLOOKUP(B453,[2]VIT!$B$3:$F$734,5,FALSE)</f>
        <v>3.21</v>
      </c>
      <c r="J453" s="92">
        <f t="shared" si="171"/>
        <v>17</v>
      </c>
      <c r="K453" s="292">
        <f>VLOOKUP(B453,[2]VIT!$B$3:$G$734,6,FALSE)</f>
        <v>6.74</v>
      </c>
      <c r="L453" s="92">
        <f t="shared" si="172"/>
        <v>12</v>
      </c>
      <c r="M453" s="82">
        <f t="shared" si="165"/>
        <v>14.5</v>
      </c>
      <c r="N453" s="258">
        <f>VLOOKUP(B453,[2]DVC!$B$3:$G$734,6,FALSE)</f>
        <v>46</v>
      </c>
      <c r="O453" s="297">
        <f>VLOOKUP(B453,'[2]Taille-Poids'!$B$3:$G$734,6,FALSE)</f>
        <v>68</v>
      </c>
      <c r="P453" s="93">
        <f t="shared" si="166"/>
        <v>0.67647058823529416</v>
      </c>
      <c r="Q453" s="92">
        <f t="shared" si="173"/>
        <v>3.5</v>
      </c>
      <c r="R453" s="258">
        <f>VLOOKUP(B453,[2]DV!$B$3:$H$735,7,FALSE)</f>
        <v>47.7</v>
      </c>
      <c r="S453" s="92">
        <f t="shared" si="174"/>
        <v>5</v>
      </c>
      <c r="T453" s="82">
        <f t="shared" si="167"/>
        <v>8.5</v>
      </c>
      <c r="U453" s="259">
        <f>VLOOKUP(B453,[2]COORD!$B$3:$I$734,8,FALSE)</f>
        <v>22.75</v>
      </c>
      <c r="V453" s="92">
        <f t="shared" si="175"/>
        <v>6.5</v>
      </c>
      <c r="W453" s="292">
        <f>VLOOKUP(B453,[2]SOUP!$B$3:$F$734,5,FALSE)</f>
        <v>0</v>
      </c>
      <c r="X453" s="92">
        <f t="shared" si="176"/>
        <v>2.5</v>
      </c>
      <c r="Y453" s="292">
        <f>VLOOKUP(B453,[2]EQU!$B$3:$F$734,5,FALSE)</f>
        <v>8</v>
      </c>
      <c r="Z453" s="92">
        <f t="shared" si="177"/>
        <v>1</v>
      </c>
      <c r="AA453" s="82">
        <f t="shared" si="168"/>
        <v>10</v>
      </c>
      <c r="AB453" s="260">
        <f>VLOOKUP(B453,[2]Natation!$A$2:$E$610,5,FALSE)</f>
        <v>37.9</v>
      </c>
      <c r="AC453" s="92">
        <f t="shared" si="178"/>
        <v>11</v>
      </c>
      <c r="AD453" s="83">
        <f t="shared" si="147"/>
        <v>11</v>
      </c>
      <c r="AE453" s="294">
        <f t="shared" si="150"/>
        <v>12.4</v>
      </c>
      <c r="AF453" s="84">
        <v>12.4</v>
      </c>
      <c r="AG453" s="87">
        <f t="shared" si="179"/>
        <v>140</v>
      </c>
      <c r="AH453" s="75">
        <f>IFERROR(VLOOKUP(B453,'Notes écrit'!$A$3:$C$734,3,FALSE),"ABI")</f>
        <v>10.222</v>
      </c>
      <c r="AI453" s="84">
        <v>10.222</v>
      </c>
      <c r="AJ453" s="88">
        <f t="shared" si="180"/>
        <v>123</v>
      </c>
      <c r="AK453" s="136">
        <f t="shared" si="146"/>
        <v>11.311</v>
      </c>
    </row>
    <row r="454" spans="1:37" s="96" customFormat="1" ht="16.5" customHeight="1" thickBot="1" x14ac:dyDescent="0.3">
      <c r="A454" s="110" t="s">
        <v>216</v>
      </c>
      <c r="B454" s="267">
        <v>22108557</v>
      </c>
      <c r="C454" s="266" t="s">
        <v>1085</v>
      </c>
      <c r="D454" s="266" t="s">
        <v>363</v>
      </c>
      <c r="E454" s="292">
        <f>VLOOKUP(B454,[2]END!$B$3:$G$734,6,FALSE)</f>
        <v>19</v>
      </c>
      <c r="F454" s="91">
        <f t="shared" si="169"/>
        <v>19</v>
      </c>
      <c r="G454" s="92">
        <f t="shared" si="170"/>
        <v>16</v>
      </c>
      <c r="H454" s="82">
        <f t="shared" si="152"/>
        <v>16</v>
      </c>
      <c r="I454" s="292">
        <f>VLOOKUP(B454,[2]VIT!$B$3:$F$734,5,FALSE)</f>
        <v>3.17</v>
      </c>
      <c r="J454" s="92">
        <f t="shared" si="171"/>
        <v>17</v>
      </c>
      <c r="K454" s="292">
        <f>VLOOKUP(B454,[2]VIT!$B$3:$G$734,6,FALSE)</f>
        <v>6.9</v>
      </c>
      <c r="L454" s="92">
        <f t="shared" si="172"/>
        <v>10</v>
      </c>
      <c r="M454" s="82">
        <f t="shared" si="165"/>
        <v>13.5</v>
      </c>
      <c r="N454" s="258">
        <f>VLOOKUP(B454,[2]DVC!$B$3:$G$734,6,FALSE)</f>
        <v>60</v>
      </c>
      <c r="O454" s="297">
        <f>VLOOKUP(B454,'[2]Taille-Poids'!$B$3:$G$734,6,FALSE)</f>
        <v>74</v>
      </c>
      <c r="P454" s="93">
        <f t="shared" si="166"/>
        <v>0.81081081081081086</v>
      </c>
      <c r="Q454" s="92">
        <f t="shared" si="173"/>
        <v>4.5</v>
      </c>
      <c r="R454" s="258">
        <f>VLOOKUP(B454,[2]DV!$B$3:$H$735,7,FALSE)</f>
        <v>45.8</v>
      </c>
      <c r="S454" s="92">
        <f t="shared" si="174"/>
        <v>4.5</v>
      </c>
      <c r="T454" s="82">
        <f t="shared" si="167"/>
        <v>9</v>
      </c>
      <c r="U454" s="259">
        <f>VLOOKUP(B454,[2]COORD!$B$3:$I$734,8,FALSE)</f>
        <v>27.3</v>
      </c>
      <c r="V454" s="92">
        <f t="shared" si="175"/>
        <v>4.25</v>
      </c>
      <c r="W454" s="292">
        <f>VLOOKUP(B454,[2]SOUP!$B$3:$F$734,5,FALSE)</f>
        <v>2</v>
      </c>
      <c r="X454" s="92">
        <f t="shared" si="176"/>
        <v>3</v>
      </c>
      <c r="Y454" s="292">
        <f>VLOOKUP(B454,[2]EQU!$B$3:$F$734,5,FALSE)</f>
        <v>3</v>
      </c>
      <c r="Z454" s="92">
        <f t="shared" si="177"/>
        <v>3.5</v>
      </c>
      <c r="AA454" s="82">
        <f t="shared" si="168"/>
        <v>10.75</v>
      </c>
      <c r="AB454" s="260">
        <f>VLOOKUP(B454,[2]Natation!$A$2:$E$610,5,FALSE)</f>
        <v>41.34</v>
      </c>
      <c r="AC454" s="92">
        <f t="shared" si="178"/>
        <v>9</v>
      </c>
      <c r="AD454" s="83">
        <f t="shared" si="147"/>
        <v>9</v>
      </c>
      <c r="AE454" s="294">
        <f t="shared" si="150"/>
        <v>11.65</v>
      </c>
      <c r="AF454" s="84">
        <v>11.65</v>
      </c>
      <c r="AG454" s="87">
        <f t="shared" si="179"/>
        <v>239</v>
      </c>
      <c r="AH454" s="75">
        <f>IFERROR(VLOOKUP(B454,'Notes écrit'!$A$3:$C$734,3,FALSE),"ABI")</f>
        <v>12.444000000000001</v>
      </c>
      <c r="AI454" s="84">
        <v>12.444000000000001</v>
      </c>
      <c r="AJ454" s="88">
        <f t="shared" si="180"/>
        <v>22</v>
      </c>
      <c r="AK454" s="136">
        <f t="shared" si="146"/>
        <v>12.047000000000001</v>
      </c>
    </row>
    <row r="455" spans="1:37" s="96" customFormat="1" ht="16.5" customHeight="1" thickBot="1" x14ac:dyDescent="0.3">
      <c r="A455" s="110" t="s">
        <v>216</v>
      </c>
      <c r="B455" s="267">
        <v>22108570</v>
      </c>
      <c r="C455" s="266" t="s">
        <v>608</v>
      </c>
      <c r="D455" s="266" t="s">
        <v>609</v>
      </c>
      <c r="E455" s="292">
        <f>VLOOKUP(B455,[2]END!$B$3:$G$734,6,FALSE)</f>
        <v>19</v>
      </c>
      <c r="F455" s="91">
        <f t="shared" si="169"/>
        <v>19</v>
      </c>
      <c r="G455" s="92">
        <f t="shared" si="170"/>
        <v>16</v>
      </c>
      <c r="H455" s="82">
        <f t="shared" si="152"/>
        <v>16</v>
      </c>
      <c r="I455" s="292">
        <f>VLOOKUP(B455,[2]VIT!$B$3:$F$734,5,FALSE)</f>
        <v>3.28</v>
      </c>
      <c r="J455" s="92">
        <f t="shared" si="171"/>
        <v>16</v>
      </c>
      <c r="K455" s="292">
        <f>VLOOKUP(B455,[2]VIT!$B$3:$G$734,6,FALSE)</f>
        <v>6.95</v>
      </c>
      <c r="L455" s="92">
        <f t="shared" si="172"/>
        <v>10</v>
      </c>
      <c r="M455" s="82">
        <f t="shared" si="165"/>
        <v>13</v>
      </c>
      <c r="N455" s="258">
        <f>VLOOKUP(B455,[2]DVC!$B$3:$G$734,6,FALSE)</f>
        <v>70</v>
      </c>
      <c r="O455" s="297">
        <f>VLOOKUP(B455,'[2]Taille-Poids'!$B$3:$G$734,6,FALSE)</f>
        <v>66</v>
      </c>
      <c r="P455" s="93">
        <f t="shared" si="166"/>
        <v>1.0606060606060606</v>
      </c>
      <c r="Q455" s="92">
        <f t="shared" si="173"/>
        <v>5.5</v>
      </c>
      <c r="R455" s="258">
        <f>VLOOKUP(B455,[2]DV!$B$3:$H$735,7,FALSE)</f>
        <v>40.200000000000003</v>
      </c>
      <c r="S455" s="92">
        <f t="shared" si="174"/>
        <v>3</v>
      </c>
      <c r="T455" s="82">
        <f t="shared" si="167"/>
        <v>8.5</v>
      </c>
      <c r="U455" s="259">
        <f>VLOOKUP(B455,[2]COORD!$B$3:$I$734,8,FALSE)</f>
        <v>22.3</v>
      </c>
      <c r="V455" s="92">
        <f t="shared" si="175"/>
        <v>6.75</v>
      </c>
      <c r="W455" s="292">
        <f>VLOOKUP(B455,[2]SOUP!$B$3:$F$734,5,FALSE)</f>
        <v>-17</v>
      </c>
      <c r="X455" s="92">
        <f t="shared" si="176"/>
        <v>0</v>
      </c>
      <c r="Y455" s="292">
        <f>VLOOKUP(B455,[2]EQU!$B$3:$F$734,5,FALSE)</f>
        <v>3</v>
      </c>
      <c r="Z455" s="92">
        <f t="shared" si="177"/>
        <v>3.5</v>
      </c>
      <c r="AA455" s="82">
        <f t="shared" si="168"/>
        <v>10.25</v>
      </c>
      <c r="AB455" s="260">
        <f>VLOOKUP(B455,[2]Natation!$A$2:$E$610,5,FALSE)</f>
        <v>65.16</v>
      </c>
      <c r="AC455" s="92">
        <f t="shared" si="178"/>
        <v>1</v>
      </c>
      <c r="AD455" s="83">
        <f t="shared" si="147"/>
        <v>1</v>
      </c>
      <c r="AE455" s="294">
        <f t="shared" si="150"/>
        <v>9.75</v>
      </c>
      <c r="AF455" s="84">
        <v>9.75</v>
      </c>
      <c r="AG455" s="87">
        <f t="shared" si="179"/>
        <v>454</v>
      </c>
      <c r="AH455" s="75">
        <f>IFERROR(VLOOKUP(B455,'Notes écrit'!$A$3:$C$734,3,FALSE),"ABI")</f>
        <v>8</v>
      </c>
      <c r="AI455" s="84">
        <v>8</v>
      </c>
      <c r="AJ455" s="88">
        <f t="shared" si="180"/>
        <v>331</v>
      </c>
      <c r="AK455" s="136">
        <f t="shared" si="146"/>
        <v>8.875</v>
      </c>
    </row>
    <row r="456" spans="1:37" s="96" customFormat="1" ht="16.5" customHeight="1" thickBot="1" x14ac:dyDescent="0.3">
      <c r="A456" s="110" t="s">
        <v>216</v>
      </c>
      <c r="B456" s="267">
        <v>22108611</v>
      </c>
      <c r="C456" s="266" t="s">
        <v>706</v>
      </c>
      <c r="D456" s="266" t="s">
        <v>707</v>
      </c>
      <c r="E456" s="292">
        <f>VLOOKUP(B456,[2]END!$B$3:$G$734,6,FALSE)</f>
        <v>22</v>
      </c>
      <c r="F456" s="91">
        <f t="shared" si="169"/>
        <v>20.5</v>
      </c>
      <c r="G456" s="92">
        <f t="shared" si="170"/>
        <v>19</v>
      </c>
      <c r="H456" s="82">
        <f t="shared" si="152"/>
        <v>19</v>
      </c>
      <c r="I456" s="292">
        <f>VLOOKUP(B456,[2]VIT!$B$3:$F$734,5,FALSE)</f>
        <v>3.18</v>
      </c>
      <c r="J456" s="92">
        <f t="shared" si="171"/>
        <v>17</v>
      </c>
      <c r="K456" s="292">
        <f>VLOOKUP(B456,[2]VIT!$B$3:$G$734,6,FALSE)</f>
        <v>6.7</v>
      </c>
      <c r="L456" s="92">
        <f t="shared" si="172"/>
        <v>12</v>
      </c>
      <c r="M456" s="82">
        <f t="shared" si="165"/>
        <v>14.5</v>
      </c>
      <c r="N456" s="258">
        <f>VLOOKUP(B456,[2]DVC!$B$3:$G$734,6,FALSE)</f>
        <v>35</v>
      </c>
      <c r="O456" s="297">
        <f>VLOOKUP(B456,'[2]Taille-Poids'!$B$3:$G$734,6,FALSE)</f>
        <v>58</v>
      </c>
      <c r="P456" s="93">
        <f t="shared" si="166"/>
        <v>0.60344827586206895</v>
      </c>
      <c r="Q456" s="92">
        <f t="shared" si="173"/>
        <v>3.5</v>
      </c>
      <c r="R456" s="258">
        <f>VLOOKUP(B456,[2]DV!$B$3:$H$735,7,FALSE)</f>
        <v>41.2</v>
      </c>
      <c r="S456" s="92">
        <f t="shared" si="174"/>
        <v>3.5</v>
      </c>
      <c r="T456" s="82">
        <f t="shared" si="167"/>
        <v>7</v>
      </c>
      <c r="U456" s="259">
        <f>VLOOKUP(B456,[2]COORD!$B$3:$I$734,8,FALSE)</f>
        <v>24.75</v>
      </c>
      <c r="V456" s="92">
        <f t="shared" si="175"/>
        <v>5.5</v>
      </c>
      <c r="W456" s="292">
        <f>VLOOKUP(B456,[2]SOUP!$B$3:$F$734,5,FALSE)</f>
        <v>0</v>
      </c>
      <c r="X456" s="92">
        <f t="shared" si="176"/>
        <v>2.5</v>
      </c>
      <c r="Y456" s="292">
        <f>VLOOKUP(B456,[2]EQU!$B$3:$F$734,5,FALSE)</f>
        <v>9</v>
      </c>
      <c r="Z456" s="92">
        <f t="shared" si="177"/>
        <v>0.5</v>
      </c>
      <c r="AA456" s="82">
        <f t="shared" si="168"/>
        <v>8.5</v>
      </c>
      <c r="AB456" s="260" t="str">
        <f>VLOOKUP(B456,[2]Natation!$A$2:$E$610,5,FALSE)</f>
        <v>ABI</v>
      </c>
      <c r="AC456" s="92">
        <f t="shared" si="178"/>
        <v>0</v>
      </c>
      <c r="AD456" s="83">
        <f t="shared" si="147"/>
        <v>0</v>
      </c>
      <c r="AE456" s="294">
        <f t="shared" si="150"/>
        <v>9.8000000000000007</v>
      </c>
      <c r="AF456" s="84">
        <v>9.8000000000000007</v>
      </c>
      <c r="AG456" s="87">
        <f t="shared" si="179"/>
        <v>451</v>
      </c>
      <c r="AH456" s="75" t="str">
        <f>IFERROR(VLOOKUP(B456,'Notes écrit'!$A$3:$C$734,3,FALSE),"ABI")</f>
        <v>ABI</v>
      </c>
      <c r="AI456" s="84" t="s">
        <v>157</v>
      </c>
      <c r="AJ456" s="88">
        <f t="shared" si="180"/>
        <v>599</v>
      </c>
      <c r="AK456" s="136" t="str">
        <f t="shared" si="146"/>
        <v>DEF</v>
      </c>
    </row>
    <row r="457" spans="1:37" s="96" customFormat="1" ht="16.5" customHeight="1" thickBot="1" x14ac:dyDescent="0.3">
      <c r="A457" s="110" t="s">
        <v>216</v>
      </c>
      <c r="B457" s="267">
        <v>22108619</v>
      </c>
      <c r="C457" s="266" t="s">
        <v>829</v>
      </c>
      <c r="D457" s="266" t="s">
        <v>830</v>
      </c>
      <c r="E457" s="292">
        <f>VLOOKUP(B457,[2]END!$B$3:$G$734,6,FALSE)</f>
        <v>14</v>
      </c>
      <c r="F457" s="91">
        <f t="shared" si="169"/>
        <v>16.5</v>
      </c>
      <c r="G457" s="92">
        <f t="shared" si="170"/>
        <v>11</v>
      </c>
      <c r="H457" s="82">
        <f t="shared" si="152"/>
        <v>11</v>
      </c>
      <c r="I457" s="292">
        <f>VLOOKUP(B457,[2]VIT!$B$3:$F$734,5,FALSE)</f>
        <v>3.34</v>
      </c>
      <c r="J457" s="92">
        <f t="shared" si="171"/>
        <v>15</v>
      </c>
      <c r="K457" s="292">
        <f>VLOOKUP(B457,[2]VIT!$B$3:$G$734,6,FALSE)</f>
        <v>7.21</v>
      </c>
      <c r="L457" s="92">
        <f t="shared" si="172"/>
        <v>8</v>
      </c>
      <c r="M457" s="82">
        <f t="shared" si="165"/>
        <v>11.5</v>
      </c>
      <c r="N457" s="258">
        <f>VLOOKUP(B457,[2]DVC!$B$3:$G$734,6,FALSE)</f>
        <v>64</v>
      </c>
      <c r="O457" s="297">
        <f>VLOOKUP(B457,'[2]Taille-Poids'!$B$3:$G$734,6,FALSE)</f>
        <v>68</v>
      </c>
      <c r="P457" s="93">
        <f t="shared" si="166"/>
        <v>0.94117647058823528</v>
      </c>
      <c r="Q457" s="92">
        <f t="shared" si="173"/>
        <v>5</v>
      </c>
      <c r="R457" s="258">
        <f>VLOOKUP(B457,[2]DV!$B$3:$H$735,7,FALSE)</f>
        <v>54.9</v>
      </c>
      <c r="S457" s="92">
        <f t="shared" si="174"/>
        <v>6.5</v>
      </c>
      <c r="T457" s="82">
        <f t="shared" si="167"/>
        <v>11.5</v>
      </c>
      <c r="U457" s="259">
        <f>VLOOKUP(B457,[2]COORD!$B$3:$I$734,8,FALSE)</f>
        <v>25.44</v>
      </c>
      <c r="V457" s="92">
        <f t="shared" si="175"/>
        <v>5.25</v>
      </c>
      <c r="W457" s="292">
        <f>VLOOKUP(B457,[2]SOUP!$B$3:$F$734,5,FALSE)</f>
        <v>-7</v>
      </c>
      <c r="X457" s="92">
        <f t="shared" si="176"/>
        <v>1.25</v>
      </c>
      <c r="Y457" s="292">
        <f>VLOOKUP(B457,[2]EQU!$B$3:$F$734,5,FALSE)</f>
        <v>1</v>
      </c>
      <c r="Z457" s="92">
        <f t="shared" si="177"/>
        <v>4.5</v>
      </c>
      <c r="AA457" s="82">
        <f t="shared" si="168"/>
        <v>11</v>
      </c>
      <c r="AB457" s="260">
        <f>VLOOKUP(B457,[2]Natation!$A$2:$E$610,5,FALSE)</f>
        <v>40.590000000000003</v>
      </c>
      <c r="AC457" s="92">
        <f t="shared" si="178"/>
        <v>10</v>
      </c>
      <c r="AD457" s="83">
        <f t="shared" si="147"/>
        <v>10</v>
      </c>
      <c r="AE457" s="294">
        <f t="shared" si="150"/>
        <v>11</v>
      </c>
      <c r="AF457" s="84">
        <v>11</v>
      </c>
      <c r="AG457" s="87">
        <f t="shared" si="179"/>
        <v>318</v>
      </c>
      <c r="AH457" s="75">
        <f>IFERROR(VLOOKUP(B457,'Notes écrit'!$A$3:$C$734,3,FALSE),"ABI")</f>
        <v>7.1109999999999998</v>
      </c>
      <c r="AI457" s="84">
        <v>7.1109999999999998</v>
      </c>
      <c r="AJ457" s="88">
        <f t="shared" si="180"/>
        <v>430</v>
      </c>
      <c r="AK457" s="136">
        <f t="shared" si="146"/>
        <v>9.0555000000000003</v>
      </c>
    </row>
    <row r="458" spans="1:37" s="96" customFormat="1" ht="16.5" customHeight="1" thickBot="1" x14ac:dyDescent="0.3">
      <c r="A458" s="110" t="s">
        <v>53</v>
      </c>
      <c r="B458" s="267">
        <v>22108661</v>
      </c>
      <c r="C458" s="266" t="s">
        <v>725</v>
      </c>
      <c r="D458" s="266" t="s">
        <v>398</v>
      </c>
      <c r="E458" s="292">
        <f>VLOOKUP(B458,[2]END!$B$3:$G$734,6,FALSE)</f>
        <v>10</v>
      </c>
      <c r="F458" s="91">
        <f t="shared" si="169"/>
        <v>14.5</v>
      </c>
      <c r="G458" s="92">
        <f t="shared" si="170"/>
        <v>10</v>
      </c>
      <c r="H458" s="82">
        <f t="shared" si="152"/>
        <v>10</v>
      </c>
      <c r="I458" s="292">
        <f>VLOOKUP(B458,[2]VIT!$B$3:$F$734,5,FALSE)</f>
        <v>3.57</v>
      </c>
      <c r="J458" s="92">
        <f t="shared" si="171"/>
        <v>15</v>
      </c>
      <c r="K458" s="292">
        <f>VLOOKUP(B458,[2]VIT!$B$3:$G$734,6,FALSE)</f>
        <v>7.88</v>
      </c>
      <c r="L458" s="92">
        <f t="shared" si="172"/>
        <v>10</v>
      </c>
      <c r="M458" s="82">
        <f t="shared" si="165"/>
        <v>12.5</v>
      </c>
      <c r="N458" s="258">
        <f>VLOOKUP(B458,[2]DVC!$B$3:$G$734,6,FALSE)</f>
        <v>34.5</v>
      </c>
      <c r="O458" s="297">
        <f>VLOOKUP(B458,'[2]Taille-Poids'!$B$3:$G$734,6,FALSE)</f>
        <v>76</v>
      </c>
      <c r="P458" s="93">
        <f t="shared" si="166"/>
        <v>0.45394736842105265</v>
      </c>
      <c r="Q458" s="92">
        <f t="shared" si="173"/>
        <v>4.5</v>
      </c>
      <c r="R458" s="258">
        <f>VLOOKUP(B458,[2]DV!$B$3:$H$735,7,FALSE)</f>
        <v>28.8</v>
      </c>
      <c r="S458" s="92">
        <f t="shared" si="174"/>
        <v>4.5</v>
      </c>
      <c r="T458" s="82">
        <f t="shared" si="167"/>
        <v>9</v>
      </c>
      <c r="U458" s="259">
        <f>VLOOKUP(B458,[2]COORD!$B$3:$I$734,8,FALSE)</f>
        <v>29.38</v>
      </c>
      <c r="V458" s="92">
        <f t="shared" si="175"/>
        <v>4.25</v>
      </c>
      <c r="W458" s="292">
        <f>VLOOKUP(B458,[2]SOUP!$B$3:$F$734,5,FALSE)</f>
        <v>6</v>
      </c>
      <c r="X458" s="92">
        <f t="shared" si="176"/>
        <v>3.5</v>
      </c>
      <c r="Y458" s="292">
        <f>VLOOKUP(B458,[2]EQU!$B$3:$F$734,5,FALSE)</f>
        <v>10</v>
      </c>
      <c r="Z458" s="92">
        <f t="shared" si="177"/>
        <v>0</v>
      </c>
      <c r="AA458" s="82">
        <f t="shared" si="168"/>
        <v>7.75</v>
      </c>
      <c r="AB458" s="260">
        <f>VLOOKUP(B458,[2]Natation!$A$2:$E$610,5,FALSE)</f>
        <v>51.43</v>
      </c>
      <c r="AC458" s="92">
        <f t="shared" si="178"/>
        <v>8</v>
      </c>
      <c r="AD458" s="83">
        <f t="shared" si="147"/>
        <v>8</v>
      </c>
      <c r="AE458" s="294">
        <f t="shared" si="150"/>
        <v>9.4499999999999993</v>
      </c>
      <c r="AF458" s="84">
        <v>9.4499999999999993</v>
      </c>
      <c r="AG458" s="87">
        <f t="shared" si="179"/>
        <v>480</v>
      </c>
      <c r="AH458" s="75">
        <f>IFERROR(VLOOKUP(B458,'Notes écrit'!$A$3:$C$734,3,FALSE),"ABI")</f>
        <v>9.7780000000000005</v>
      </c>
      <c r="AI458" s="84">
        <v>9.7780000000000005</v>
      </c>
      <c r="AJ458" s="88">
        <f t="shared" si="180"/>
        <v>162</v>
      </c>
      <c r="AK458" s="136">
        <f t="shared" si="146"/>
        <v>9.6140000000000008</v>
      </c>
    </row>
    <row r="459" spans="1:37" s="96" customFormat="1" ht="16.5" customHeight="1" thickBot="1" x14ac:dyDescent="0.3">
      <c r="A459" s="110" t="s">
        <v>216</v>
      </c>
      <c r="B459" s="267">
        <v>22108667</v>
      </c>
      <c r="C459" s="266" t="s">
        <v>721</v>
      </c>
      <c r="D459" s="266" t="s">
        <v>71</v>
      </c>
      <c r="E459" s="292">
        <f>VLOOKUP(B459,[2]END!$B$3:$G$734,6,FALSE)</f>
        <v>22</v>
      </c>
      <c r="F459" s="91">
        <f t="shared" si="169"/>
        <v>20.5</v>
      </c>
      <c r="G459" s="92">
        <f t="shared" si="170"/>
        <v>19</v>
      </c>
      <c r="H459" s="82">
        <f t="shared" si="152"/>
        <v>19</v>
      </c>
      <c r="I459" s="292">
        <f>VLOOKUP(B459,[2]VIT!$B$3:$F$734,5,FALSE)</f>
        <v>3.08</v>
      </c>
      <c r="J459" s="92">
        <f t="shared" si="171"/>
        <v>19</v>
      </c>
      <c r="K459" s="292">
        <f>VLOOKUP(B459,[2]VIT!$B$3:$G$734,6,FALSE)</f>
        <v>6.55</v>
      </c>
      <c r="L459" s="92">
        <f t="shared" si="172"/>
        <v>13</v>
      </c>
      <c r="M459" s="82">
        <f t="shared" si="165"/>
        <v>16</v>
      </c>
      <c r="N459" s="258">
        <f>VLOOKUP(B459,[2]DVC!$B$3:$G$734,6,FALSE)</f>
        <v>50.5</v>
      </c>
      <c r="O459" s="297">
        <f>VLOOKUP(B459,'[2]Taille-Poids'!$B$3:$G$734,6,FALSE)</f>
        <v>55</v>
      </c>
      <c r="P459" s="93">
        <f t="shared" si="166"/>
        <v>0.91818181818181821</v>
      </c>
      <c r="Q459" s="92">
        <f t="shared" si="173"/>
        <v>5</v>
      </c>
      <c r="R459" s="258">
        <f>VLOOKUP(B459,[2]DV!$B$3:$H$735,7,FALSE)</f>
        <v>42.2</v>
      </c>
      <c r="S459" s="92">
        <f t="shared" si="174"/>
        <v>3.5</v>
      </c>
      <c r="T459" s="82">
        <f t="shared" si="167"/>
        <v>8.5</v>
      </c>
      <c r="U459" s="259">
        <f>VLOOKUP(B459,[2]COORD!$B$3:$I$734,8,FALSE)</f>
        <v>22.56</v>
      </c>
      <c r="V459" s="92">
        <f t="shared" si="175"/>
        <v>6.5</v>
      </c>
      <c r="W459" s="292">
        <f>VLOOKUP(B459,[2]SOUP!$B$3:$F$734,5,FALSE)</f>
        <v>-2</v>
      </c>
      <c r="X459" s="92">
        <f t="shared" si="176"/>
        <v>2</v>
      </c>
      <c r="Y459" s="292">
        <f>VLOOKUP(B459,[2]EQU!$B$3:$F$734,5,FALSE)</f>
        <v>0</v>
      </c>
      <c r="Z459" s="92">
        <f t="shared" si="177"/>
        <v>5</v>
      </c>
      <c r="AA459" s="82">
        <f t="shared" si="168"/>
        <v>13.5</v>
      </c>
      <c r="AB459" s="260">
        <f>VLOOKUP(B459,[2]Natation!$A$2:$E$610,5,FALSE)</f>
        <v>34.69</v>
      </c>
      <c r="AC459" s="92">
        <f t="shared" si="178"/>
        <v>13</v>
      </c>
      <c r="AD459" s="83">
        <f t="shared" si="147"/>
        <v>13</v>
      </c>
      <c r="AE459" s="294">
        <f t="shared" si="150"/>
        <v>14</v>
      </c>
      <c r="AF459" s="84">
        <v>14</v>
      </c>
      <c r="AG459" s="87">
        <f t="shared" si="179"/>
        <v>20</v>
      </c>
      <c r="AH459" s="75">
        <f>IFERROR(VLOOKUP(B459,'Notes écrit'!$A$3:$C$734,3,FALSE),"ABI")</f>
        <v>6.2220000000000004</v>
      </c>
      <c r="AI459" s="84">
        <v>6.2220000000000004</v>
      </c>
      <c r="AJ459" s="88">
        <f t="shared" si="180"/>
        <v>519</v>
      </c>
      <c r="AK459" s="136">
        <f t="shared" si="146"/>
        <v>10.111000000000001</v>
      </c>
    </row>
    <row r="460" spans="1:37" s="96" customFormat="1" ht="16.5" customHeight="1" thickBot="1" x14ac:dyDescent="0.3">
      <c r="A460" s="110" t="s">
        <v>53</v>
      </c>
      <c r="B460" s="267">
        <v>22108691</v>
      </c>
      <c r="C460" s="286" t="s">
        <v>761</v>
      </c>
      <c r="D460" s="286" t="s">
        <v>762</v>
      </c>
      <c r="E460" s="292" t="str">
        <f>VLOOKUP(B460,[2]END!$B$3:$G$734,6,FALSE)</f>
        <v>DSP</v>
      </c>
      <c r="F460" s="91" t="str">
        <f t="shared" si="169"/>
        <v>DSP</v>
      </c>
      <c r="G460" s="92" t="str">
        <f t="shared" si="170"/>
        <v>DSP</v>
      </c>
      <c r="H460" s="82" t="str">
        <f t="shared" si="152"/>
        <v>DSP</v>
      </c>
      <c r="I460" s="292" t="str">
        <f>VLOOKUP(B460,[2]VIT!$B$3:$F$734,5,FALSE)</f>
        <v>DSP</v>
      </c>
      <c r="J460" s="92" t="str">
        <f t="shared" si="171"/>
        <v>DSP</v>
      </c>
      <c r="K460" s="292" t="str">
        <f>VLOOKUP(B460,[2]VIT!$B$3:$G$734,6,FALSE)</f>
        <v>DSP</v>
      </c>
      <c r="L460" s="92" t="str">
        <f t="shared" si="172"/>
        <v>DSP</v>
      </c>
      <c r="M460" s="82" t="str">
        <f t="shared" si="165"/>
        <v>DSP</v>
      </c>
      <c r="N460" s="258">
        <f>VLOOKUP(B460,[2]DVC!$B$3:$G$734,6,FALSE)</f>
        <v>44</v>
      </c>
      <c r="O460" s="297">
        <f>VLOOKUP(B460,'[2]Taille-Poids'!$B$3:$G$734,6,FALSE)</f>
        <v>59</v>
      </c>
      <c r="P460" s="93">
        <f t="shared" si="166"/>
        <v>0.74576271186440679</v>
      </c>
      <c r="Q460" s="92">
        <f t="shared" si="173"/>
        <v>6.5</v>
      </c>
      <c r="R460" s="258" t="str">
        <f>VLOOKUP(B460,[2]DV!$B$3:$H$735,7,FALSE)</f>
        <v>DSP</v>
      </c>
      <c r="S460" s="92" t="str">
        <f t="shared" si="174"/>
        <v>DSP</v>
      </c>
      <c r="T460" s="82">
        <f t="shared" si="167"/>
        <v>13</v>
      </c>
      <c r="U460" s="259" t="s">
        <v>215</v>
      </c>
      <c r="V460" s="92" t="str">
        <f t="shared" si="175"/>
        <v>DSP</v>
      </c>
      <c r="W460" s="292" t="str">
        <f>VLOOKUP(B460,[2]SOUP!$B$3:$F$734,5,FALSE)</f>
        <v>DSP</v>
      </c>
      <c r="X460" s="92" t="str">
        <f t="shared" si="176"/>
        <v>DSP</v>
      </c>
      <c r="Y460" s="292" t="str">
        <f>VLOOKUP(B460,[2]EQU!$B$3:$F$734,5,FALSE)</f>
        <v>DSP</v>
      </c>
      <c r="Z460" s="92" t="str">
        <f t="shared" si="177"/>
        <v>DSP</v>
      </c>
      <c r="AA460" s="82" t="str">
        <f t="shared" si="168"/>
        <v>DSP</v>
      </c>
      <c r="AB460" s="260" t="s">
        <v>215</v>
      </c>
      <c r="AC460" s="92" t="str">
        <f t="shared" si="178"/>
        <v>DSP</v>
      </c>
      <c r="AD460" s="83" t="str">
        <f t="shared" si="147"/>
        <v>DSP</v>
      </c>
      <c r="AE460" s="294">
        <f t="shared" si="150"/>
        <v>13</v>
      </c>
      <c r="AF460" s="84">
        <v>13</v>
      </c>
      <c r="AG460" s="87">
        <f t="shared" si="179"/>
        <v>76</v>
      </c>
      <c r="AH460" s="75">
        <f>IFERROR(VLOOKUP(B460,'Notes écrit'!$A$3:$C$734,3,FALSE),"ABI")</f>
        <v>7.1109999999999998</v>
      </c>
      <c r="AI460" s="84">
        <v>7.1109999999999998</v>
      </c>
      <c r="AJ460" s="88">
        <f t="shared" si="180"/>
        <v>430</v>
      </c>
      <c r="AK460" s="136">
        <f t="shared" si="146"/>
        <v>10.0555</v>
      </c>
    </row>
    <row r="461" spans="1:37" s="96" customFormat="1" ht="16.5" customHeight="1" thickBot="1" x14ac:dyDescent="0.3">
      <c r="A461" s="110" t="s">
        <v>216</v>
      </c>
      <c r="B461" s="267">
        <v>22108692</v>
      </c>
      <c r="C461" s="266" t="s">
        <v>491</v>
      </c>
      <c r="D461" s="266" t="s">
        <v>492</v>
      </c>
      <c r="E461" s="292" t="str">
        <f>VLOOKUP(B461,[2]END!$B$3:$G$734,6,FALSE)</f>
        <v>ABI</v>
      </c>
      <c r="F461" s="91" t="str">
        <f t="shared" si="169"/>
        <v>ABI</v>
      </c>
      <c r="G461" s="92">
        <f t="shared" si="170"/>
        <v>0</v>
      </c>
      <c r="H461" s="82">
        <f t="shared" si="152"/>
        <v>0</v>
      </c>
      <c r="I461" s="292" t="str">
        <f>VLOOKUP(B461,[2]VIT!$B$3:$F$734,5,FALSE)</f>
        <v>ABI</v>
      </c>
      <c r="J461" s="92">
        <f t="shared" si="171"/>
        <v>0</v>
      </c>
      <c r="K461" s="292" t="str">
        <f>VLOOKUP(B461,[2]VIT!$B$3:$G$734,6,FALSE)</f>
        <v>ABI</v>
      </c>
      <c r="L461" s="92">
        <f t="shared" si="172"/>
        <v>0</v>
      </c>
      <c r="M461" s="82">
        <f t="shared" si="165"/>
        <v>0</v>
      </c>
      <c r="N461" s="258" t="str">
        <f>VLOOKUP(B461,[2]DVC!$B$3:$G$734,6,FALSE)</f>
        <v>ABI</v>
      </c>
      <c r="O461" s="297" t="str">
        <f>VLOOKUP(B461,'[2]Taille-Poids'!$B$3:$G$734,6,FALSE)</f>
        <v>ABI</v>
      </c>
      <c r="P461" s="93" t="str">
        <f t="shared" si="166"/>
        <v>POIDS</v>
      </c>
      <c r="Q461" s="92">
        <f t="shared" si="173"/>
        <v>0</v>
      </c>
      <c r="R461" s="258" t="str">
        <f>VLOOKUP(B461,[2]DV!$B$3:$H$735,7,FALSE)</f>
        <v>ABI</v>
      </c>
      <c r="S461" s="92">
        <f t="shared" si="174"/>
        <v>0</v>
      </c>
      <c r="T461" s="82">
        <f t="shared" si="167"/>
        <v>0</v>
      </c>
      <c r="U461" s="259" t="str">
        <f>VLOOKUP(B461,[2]COORD!$B$3:$I$734,8,FALSE)</f>
        <v>ABI</v>
      </c>
      <c r="V461" s="92">
        <f t="shared" si="175"/>
        <v>0</v>
      </c>
      <c r="W461" s="292" t="str">
        <f>VLOOKUP(B461,[2]SOUP!$B$3:$F$734,5,FALSE)</f>
        <v>ABI</v>
      </c>
      <c r="X461" s="92">
        <f t="shared" si="176"/>
        <v>0</v>
      </c>
      <c r="Y461" s="292" t="str">
        <f>VLOOKUP(B461,[2]EQU!$B$3:$F$734,5,FALSE)</f>
        <v>ABI</v>
      </c>
      <c r="Z461" s="92">
        <f t="shared" si="177"/>
        <v>0</v>
      </c>
      <c r="AA461" s="82">
        <f t="shared" si="168"/>
        <v>0</v>
      </c>
      <c r="AB461" s="260" t="str">
        <f>VLOOKUP(B461,[2]Natation!$A$2:$E$610,5,FALSE)</f>
        <v>ABI</v>
      </c>
      <c r="AC461" s="92">
        <f t="shared" si="178"/>
        <v>0</v>
      </c>
      <c r="AD461" s="83">
        <f t="shared" si="147"/>
        <v>0</v>
      </c>
      <c r="AE461" s="294">
        <f t="shared" si="150"/>
        <v>0</v>
      </c>
      <c r="AF461" s="84">
        <v>0</v>
      </c>
      <c r="AG461" s="87">
        <f t="shared" si="179"/>
        <v>621</v>
      </c>
      <c r="AH461" s="75" t="str">
        <f>IFERROR(VLOOKUP(B461,'Notes écrit'!$A$3:$C$734,3,FALSE),"ABI")</f>
        <v>ABI</v>
      </c>
      <c r="AI461" s="84" t="s">
        <v>157</v>
      </c>
      <c r="AJ461" s="88">
        <f t="shared" si="180"/>
        <v>599</v>
      </c>
      <c r="AK461" s="136" t="str">
        <f t="shared" si="146"/>
        <v>DEF</v>
      </c>
    </row>
    <row r="462" spans="1:37" s="96" customFormat="1" ht="16.5" customHeight="1" thickBot="1" x14ac:dyDescent="0.3">
      <c r="A462" s="110" t="s">
        <v>53</v>
      </c>
      <c r="B462" s="267">
        <v>22108696</v>
      </c>
      <c r="C462" s="286" t="s">
        <v>546</v>
      </c>
      <c r="D462" s="286" t="s">
        <v>94</v>
      </c>
      <c r="E462" s="292">
        <f>VLOOKUP(B462,[2]END!$B$3:$G$734,6,FALSE)</f>
        <v>13</v>
      </c>
      <c r="F462" s="91">
        <f t="shared" si="169"/>
        <v>16</v>
      </c>
      <c r="G462" s="92">
        <f t="shared" si="170"/>
        <v>13</v>
      </c>
      <c r="H462" s="82">
        <f t="shared" si="152"/>
        <v>13</v>
      </c>
      <c r="I462" s="292">
        <f>VLOOKUP(B462,[2]VIT!$B$3:$F$734,5,FALSE)</f>
        <v>3.43</v>
      </c>
      <c r="J462" s="92">
        <f t="shared" si="171"/>
        <v>18</v>
      </c>
      <c r="K462" s="292">
        <f>VLOOKUP(B462,[2]VIT!$B$3:$G$734,6,FALSE)</f>
        <v>7.83</v>
      </c>
      <c r="L462" s="92">
        <f t="shared" si="172"/>
        <v>10</v>
      </c>
      <c r="M462" s="82">
        <f t="shared" si="165"/>
        <v>14</v>
      </c>
      <c r="N462" s="258">
        <f>VLOOKUP(B462,[2]DVC!$B$3:$G$734,6,FALSE)</f>
        <v>35</v>
      </c>
      <c r="O462" s="297">
        <f>VLOOKUP(B462,'[2]Taille-Poids'!$B$3:$G$734,6,FALSE)</f>
        <v>57</v>
      </c>
      <c r="P462" s="93">
        <f t="shared" si="166"/>
        <v>0.61403508771929827</v>
      </c>
      <c r="Q462" s="92">
        <f t="shared" si="173"/>
        <v>6</v>
      </c>
      <c r="R462" s="258">
        <f>VLOOKUP(B462,[2]DV!$B$3:$H$735,7,FALSE)</f>
        <v>30.2</v>
      </c>
      <c r="S462" s="92">
        <f t="shared" si="174"/>
        <v>5</v>
      </c>
      <c r="T462" s="82">
        <f t="shared" si="167"/>
        <v>11</v>
      </c>
      <c r="U462" s="259">
        <f>VLOOKUP(B462,[2]COORD!$B$3:$I$734,8,FALSE)</f>
        <v>27.35</v>
      </c>
      <c r="V462" s="92">
        <f t="shared" si="175"/>
        <v>5.25</v>
      </c>
      <c r="W462" s="292">
        <f>VLOOKUP(B462,[2]SOUP!$B$3:$F$734,5,FALSE)</f>
        <v>10</v>
      </c>
      <c r="X462" s="92">
        <f t="shared" si="176"/>
        <v>4</v>
      </c>
      <c r="Y462" s="292">
        <f>VLOOKUP(B462,[2]EQU!$B$3:$F$734,5,FALSE)</f>
        <v>3</v>
      </c>
      <c r="Z462" s="92">
        <f t="shared" si="177"/>
        <v>3.5</v>
      </c>
      <c r="AA462" s="82">
        <f t="shared" si="168"/>
        <v>12.75</v>
      </c>
      <c r="AB462" s="260">
        <f>VLOOKUP(B462,[2]Natation!$A$2:$E$610,5,FALSE)</f>
        <v>39.979999999999997</v>
      </c>
      <c r="AC462" s="92">
        <f t="shared" si="178"/>
        <v>14</v>
      </c>
      <c r="AD462" s="83">
        <f t="shared" si="147"/>
        <v>14</v>
      </c>
      <c r="AE462" s="294">
        <f t="shared" si="150"/>
        <v>12.95</v>
      </c>
      <c r="AF462" s="84">
        <v>12.95</v>
      </c>
      <c r="AG462" s="87">
        <f t="shared" si="179"/>
        <v>83</v>
      </c>
      <c r="AH462" s="75">
        <f>IFERROR(VLOOKUP(B462,'Notes écrit'!$A$3:$C$734,3,FALSE),"ABI")</f>
        <v>12</v>
      </c>
      <c r="AI462" s="84">
        <v>12</v>
      </c>
      <c r="AJ462" s="88">
        <f t="shared" si="180"/>
        <v>31</v>
      </c>
      <c r="AK462" s="136">
        <f t="shared" si="146"/>
        <v>12.475</v>
      </c>
    </row>
    <row r="463" spans="1:37" s="96" customFormat="1" ht="16.5" customHeight="1" thickBot="1" x14ac:dyDescent="0.3">
      <c r="A463" s="110" t="s">
        <v>53</v>
      </c>
      <c r="B463" s="267">
        <v>22108773</v>
      </c>
      <c r="C463" s="266" t="s">
        <v>1136</v>
      </c>
      <c r="D463" s="266" t="s">
        <v>1137</v>
      </c>
      <c r="E463" s="292">
        <f>VLOOKUP(B463,[2]END!$B$3:$G$734,6,FALSE)</f>
        <v>11</v>
      </c>
      <c r="F463" s="91">
        <f t="shared" si="169"/>
        <v>15</v>
      </c>
      <c r="G463" s="92">
        <f t="shared" si="170"/>
        <v>11</v>
      </c>
      <c r="H463" s="82">
        <f t="shared" si="152"/>
        <v>11</v>
      </c>
      <c r="I463" s="292">
        <f>VLOOKUP(B463,[2]VIT!$B$3:$F$734,5,FALSE)</f>
        <v>3.8</v>
      </c>
      <c r="J463" s="92">
        <f t="shared" si="171"/>
        <v>11</v>
      </c>
      <c r="K463" s="292">
        <f>VLOOKUP(B463,[2]VIT!$B$3:$G$734,6,FALSE)</f>
        <v>8.5299999999999994</v>
      </c>
      <c r="L463" s="92">
        <f t="shared" si="172"/>
        <v>5</v>
      </c>
      <c r="M463" s="82">
        <f t="shared" si="165"/>
        <v>8</v>
      </c>
      <c r="N463" s="258">
        <f>VLOOKUP(B463,[2]DVC!$B$3:$G$734,6,FALSE)</f>
        <v>23.5</v>
      </c>
      <c r="O463" s="297">
        <f>VLOOKUP(B463,'[2]Taille-Poids'!$B$3:$G$734,6,FALSE)</f>
        <v>54</v>
      </c>
      <c r="P463" s="93">
        <f t="shared" si="166"/>
        <v>0.43518518518518517</v>
      </c>
      <c r="Q463" s="92">
        <f t="shared" si="173"/>
        <v>4</v>
      </c>
      <c r="R463" s="258">
        <f>VLOOKUP(B463,[2]DV!$B$3:$H$735,7,FALSE)</f>
        <v>24.7</v>
      </c>
      <c r="S463" s="92">
        <f t="shared" si="174"/>
        <v>3.5</v>
      </c>
      <c r="T463" s="82">
        <f t="shared" si="167"/>
        <v>7.5</v>
      </c>
      <c r="U463" s="259">
        <f>VLOOKUP(B463,[2]COORD!$B$3:$I$734,8,FALSE)</f>
        <v>28.5</v>
      </c>
      <c r="V463" s="92">
        <f t="shared" si="175"/>
        <v>4.5</v>
      </c>
      <c r="W463" s="292">
        <f>VLOOKUP(B463,[2]SOUP!$B$3:$F$734,5,FALSE)</f>
        <v>-3</v>
      </c>
      <c r="X463" s="92">
        <f t="shared" si="176"/>
        <v>1.75</v>
      </c>
      <c r="Y463" s="292">
        <f>VLOOKUP(B463,[2]EQU!$B$3:$F$734,5,FALSE)</f>
        <v>3</v>
      </c>
      <c r="Z463" s="92">
        <f t="shared" si="177"/>
        <v>3.5</v>
      </c>
      <c r="AA463" s="82">
        <f t="shared" si="168"/>
        <v>9.75</v>
      </c>
      <c r="AB463" s="260">
        <f>VLOOKUP(B463,[2]Natation!$A$2:$E$610,5,FALSE)</f>
        <v>53.44</v>
      </c>
      <c r="AC463" s="92">
        <f t="shared" si="178"/>
        <v>7</v>
      </c>
      <c r="AD463" s="83">
        <f t="shared" si="147"/>
        <v>7</v>
      </c>
      <c r="AE463" s="294">
        <f t="shared" si="150"/>
        <v>8.65</v>
      </c>
      <c r="AF463" s="84">
        <v>8.65</v>
      </c>
      <c r="AG463" s="87">
        <f t="shared" si="179"/>
        <v>531</v>
      </c>
      <c r="AH463" s="75">
        <f>IFERROR(VLOOKUP(B463,'Notes écrit'!$A$3:$C$734,3,FALSE),"ABI")</f>
        <v>11.111000000000001</v>
      </c>
      <c r="AI463" s="84">
        <v>11.111000000000001</v>
      </c>
      <c r="AJ463" s="88">
        <f t="shared" si="180"/>
        <v>62</v>
      </c>
      <c r="AK463" s="136">
        <f t="shared" si="146"/>
        <v>9.8805000000000014</v>
      </c>
    </row>
    <row r="464" spans="1:37" s="96" customFormat="1" ht="16.5" customHeight="1" thickBot="1" x14ac:dyDescent="0.3">
      <c r="A464" s="110" t="s">
        <v>53</v>
      </c>
      <c r="B464" s="267">
        <v>22108774</v>
      </c>
      <c r="C464" s="266" t="s">
        <v>647</v>
      </c>
      <c r="D464" s="266" t="s">
        <v>648</v>
      </c>
      <c r="E464" s="292">
        <f>VLOOKUP(B464,[2]END!$B$3:$G$734,6,FALSE)</f>
        <v>13</v>
      </c>
      <c r="F464" s="91">
        <f t="shared" si="169"/>
        <v>16</v>
      </c>
      <c r="G464" s="92">
        <f t="shared" si="170"/>
        <v>13</v>
      </c>
      <c r="H464" s="82">
        <f t="shared" si="152"/>
        <v>13</v>
      </c>
      <c r="I464" s="292">
        <f>VLOOKUP(B464,[2]VIT!$B$3:$F$734,5,FALSE)</f>
        <v>3.51</v>
      </c>
      <c r="J464" s="92">
        <f t="shared" si="171"/>
        <v>16</v>
      </c>
      <c r="K464" s="292">
        <f>VLOOKUP(B464,[2]VIT!$B$3:$G$734,6,FALSE)</f>
        <v>7.73</v>
      </c>
      <c r="L464" s="92">
        <f t="shared" si="172"/>
        <v>11</v>
      </c>
      <c r="M464" s="82">
        <f t="shared" si="165"/>
        <v>13.5</v>
      </c>
      <c r="N464" s="258">
        <f>VLOOKUP(B464,[2]DVC!$B$3:$G$734,6,FALSE)</f>
        <v>34</v>
      </c>
      <c r="O464" s="297">
        <f>VLOOKUP(B464,'[2]Taille-Poids'!$B$3:$G$734,6,FALSE)</f>
        <v>59</v>
      </c>
      <c r="P464" s="93">
        <f t="shared" si="166"/>
        <v>0.57627118644067798</v>
      </c>
      <c r="Q464" s="92">
        <f t="shared" si="173"/>
        <v>5.5</v>
      </c>
      <c r="R464" s="258">
        <f>VLOOKUP(B464,[2]DV!$B$3:$H$735,7,FALSE)</f>
        <v>36.1</v>
      </c>
      <c r="S464" s="92">
        <f t="shared" si="174"/>
        <v>6.5</v>
      </c>
      <c r="T464" s="82">
        <f t="shared" si="167"/>
        <v>12</v>
      </c>
      <c r="U464" s="259">
        <f>VLOOKUP(B464,[2]COORD!$B$3:$I$734,8,FALSE)</f>
        <v>27.25</v>
      </c>
      <c r="V464" s="92">
        <f t="shared" si="175"/>
        <v>5.25</v>
      </c>
      <c r="W464" s="292">
        <f>VLOOKUP(B464,[2]SOUP!$B$3:$F$734,5,FALSE)</f>
        <v>0</v>
      </c>
      <c r="X464" s="92">
        <f t="shared" si="176"/>
        <v>2.5</v>
      </c>
      <c r="Y464" s="292">
        <f>VLOOKUP(B464,[2]EQU!$B$3:$F$734,5,FALSE)</f>
        <v>7</v>
      </c>
      <c r="Z464" s="92">
        <f t="shared" si="177"/>
        <v>1.5</v>
      </c>
      <c r="AA464" s="82">
        <f t="shared" si="168"/>
        <v>9.25</v>
      </c>
      <c r="AB464" s="260">
        <f>VLOOKUP(B464,[2]Natation!$A$2:$E$610,5,FALSE)</f>
        <v>48.1</v>
      </c>
      <c r="AC464" s="92">
        <f t="shared" si="178"/>
        <v>9</v>
      </c>
      <c r="AD464" s="83">
        <f t="shared" si="147"/>
        <v>9</v>
      </c>
      <c r="AE464" s="294">
        <f t="shared" si="150"/>
        <v>11.35</v>
      </c>
      <c r="AF464" s="84">
        <v>11.35</v>
      </c>
      <c r="AG464" s="87">
        <f t="shared" si="179"/>
        <v>278</v>
      </c>
      <c r="AH464" s="75">
        <f>IFERROR(VLOOKUP(B464,'Notes écrit'!$A$3:$C$734,3,FALSE),"ABI")</f>
        <v>10.667</v>
      </c>
      <c r="AI464" s="84">
        <v>10.667</v>
      </c>
      <c r="AJ464" s="88">
        <f t="shared" si="180"/>
        <v>85</v>
      </c>
      <c r="AK464" s="136">
        <f t="shared" si="146"/>
        <v>11.0085</v>
      </c>
    </row>
    <row r="465" spans="1:37" s="96" customFormat="1" ht="16.5" customHeight="1" thickBot="1" x14ac:dyDescent="0.3">
      <c r="A465" s="110" t="s">
        <v>216</v>
      </c>
      <c r="B465" s="267">
        <v>22108777</v>
      </c>
      <c r="C465" s="266" t="s">
        <v>1076</v>
      </c>
      <c r="D465" s="266" t="s">
        <v>1077</v>
      </c>
      <c r="E465" s="292">
        <f>VLOOKUP(B465,[2]END!$B$3:$G$734,6,FALSE)</f>
        <v>16</v>
      </c>
      <c r="F465" s="91">
        <f t="shared" si="169"/>
        <v>17.5</v>
      </c>
      <c r="G465" s="92">
        <f t="shared" si="170"/>
        <v>13</v>
      </c>
      <c r="H465" s="82">
        <f t="shared" si="152"/>
        <v>13</v>
      </c>
      <c r="I465" s="292">
        <f>VLOOKUP(B465,[2]VIT!$B$3:$F$734,5,FALSE)</f>
        <v>2.96</v>
      </c>
      <c r="J465" s="92">
        <f t="shared" si="171"/>
        <v>20</v>
      </c>
      <c r="K465" s="292">
        <f>VLOOKUP(B465,[2]VIT!$B$3:$G$734,6,FALSE)</f>
        <v>6.4</v>
      </c>
      <c r="L465" s="92">
        <f t="shared" si="172"/>
        <v>14</v>
      </c>
      <c r="M465" s="82">
        <f t="shared" si="165"/>
        <v>17</v>
      </c>
      <c r="N465" s="258">
        <f>VLOOKUP(B465,[2]DVC!$B$3:$G$734,6,FALSE)</f>
        <v>58</v>
      </c>
      <c r="O465" s="297">
        <f>VLOOKUP(B465,'[2]Taille-Poids'!$B$3:$G$734,6,FALSE)</f>
        <v>58</v>
      </c>
      <c r="P465" s="93">
        <f t="shared" si="166"/>
        <v>1</v>
      </c>
      <c r="Q465" s="92">
        <f t="shared" si="173"/>
        <v>5.5</v>
      </c>
      <c r="R465" s="258">
        <f>VLOOKUP(B465,[2]DV!$B$3:$H$735,7,FALSE)</f>
        <v>62.1</v>
      </c>
      <c r="S465" s="92">
        <f t="shared" si="174"/>
        <v>8.8000000000000007</v>
      </c>
      <c r="T465" s="82">
        <f t="shared" si="167"/>
        <v>14.3</v>
      </c>
      <c r="U465" s="259">
        <f>VLOOKUP(B465,[2]COORD!$B$3:$I$734,8,FALSE)</f>
        <v>22.95</v>
      </c>
      <c r="V465" s="92">
        <f t="shared" si="175"/>
        <v>6.5</v>
      </c>
      <c r="W465" s="292">
        <f>VLOOKUP(B465,[2]SOUP!$B$3:$F$734,5,FALSE)</f>
        <v>-7</v>
      </c>
      <c r="X465" s="92">
        <f t="shared" si="176"/>
        <v>1.25</v>
      </c>
      <c r="Y465" s="292">
        <f>VLOOKUP(B465,[2]EQU!$B$3:$F$734,5,FALSE)</f>
        <v>10</v>
      </c>
      <c r="Z465" s="92">
        <f t="shared" si="177"/>
        <v>0</v>
      </c>
      <c r="AA465" s="82">
        <f t="shared" si="168"/>
        <v>7.75</v>
      </c>
      <c r="AB465" s="260">
        <f>VLOOKUP(B465,[2]Natation!$A$2:$E$610,5,FALSE)</f>
        <v>41.78</v>
      </c>
      <c r="AC465" s="92">
        <f t="shared" si="178"/>
        <v>9</v>
      </c>
      <c r="AD465" s="83">
        <f t="shared" si="147"/>
        <v>9</v>
      </c>
      <c r="AE465" s="294">
        <f t="shared" si="150"/>
        <v>12.209999999999999</v>
      </c>
      <c r="AF465" s="84">
        <v>12.209999999999999</v>
      </c>
      <c r="AG465" s="87">
        <f t="shared" si="179"/>
        <v>163</v>
      </c>
      <c r="AH465" s="75">
        <f>IFERROR(VLOOKUP(B465,'Notes écrit'!$A$3:$C$734,3,FALSE),"ABI")</f>
        <v>6.2220000000000004</v>
      </c>
      <c r="AI465" s="84">
        <v>6.2220000000000004</v>
      </c>
      <c r="AJ465" s="88">
        <f t="shared" si="180"/>
        <v>519</v>
      </c>
      <c r="AK465" s="136">
        <f t="shared" si="146"/>
        <v>9.2159999999999993</v>
      </c>
    </row>
    <row r="466" spans="1:37" s="96" customFormat="1" ht="16.5" customHeight="1" thickBot="1" x14ac:dyDescent="0.3">
      <c r="A466" s="110" t="s">
        <v>53</v>
      </c>
      <c r="B466" s="267">
        <v>22108797</v>
      </c>
      <c r="C466" s="266" t="s">
        <v>1330</v>
      </c>
      <c r="D466" s="266" t="s">
        <v>568</v>
      </c>
      <c r="E466" s="292">
        <f>VLOOKUP(B466,[2]END!$B$3:$G$734,6,FALSE)</f>
        <v>13</v>
      </c>
      <c r="F466" s="91">
        <f t="shared" si="169"/>
        <v>16</v>
      </c>
      <c r="G466" s="92">
        <f t="shared" si="170"/>
        <v>13</v>
      </c>
      <c r="H466" s="82">
        <f t="shared" si="152"/>
        <v>13</v>
      </c>
      <c r="I466" s="292">
        <f>VLOOKUP(B466,[2]VIT!$B$3:$F$734,5,FALSE)</f>
        <v>3.32</v>
      </c>
      <c r="J466" s="92">
        <f t="shared" si="171"/>
        <v>19</v>
      </c>
      <c r="K466" s="292">
        <f>VLOOKUP(B466,[2]VIT!$B$3:$G$734,6,FALSE)</f>
        <v>7.28</v>
      </c>
      <c r="L466" s="92">
        <f t="shared" si="172"/>
        <v>14</v>
      </c>
      <c r="M466" s="82">
        <f t="shared" si="165"/>
        <v>16.5</v>
      </c>
      <c r="N466" s="258">
        <f>VLOOKUP(B466,[2]DVC!$B$3:$G$734,6,FALSE)</f>
        <v>28.5</v>
      </c>
      <c r="O466" s="297">
        <f>VLOOKUP(B466,'[2]Taille-Poids'!$B$3:$G$734,6,FALSE)</f>
        <v>54</v>
      </c>
      <c r="P466" s="93">
        <f t="shared" si="166"/>
        <v>0.52777777777777779</v>
      </c>
      <c r="Q466" s="92">
        <f t="shared" si="173"/>
        <v>5</v>
      </c>
      <c r="R466" s="258">
        <f>VLOOKUP(B466,[2]DV!$B$3:$H$735,7,FALSE)</f>
        <v>29</v>
      </c>
      <c r="S466" s="92">
        <f t="shared" si="174"/>
        <v>4.5</v>
      </c>
      <c r="T466" s="82">
        <f t="shared" si="167"/>
        <v>9.5</v>
      </c>
      <c r="U466" s="259">
        <f>VLOOKUP(B466,[2]COORD!$B$3:$I$734,8,FALSE)</f>
        <v>22.95</v>
      </c>
      <c r="V466" s="92">
        <f t="shared" si="175"/>
        <v>7.5</v>
      </c>
      <c r="W466" s="292">
        <f>VLOOKUP(B466,[2]SOUP!$B$3:$F$734,5,FALSE)</f>
        <v>0</v>
      </c>
      <c r="X466" s="92">
        <f t="shared" si="176"/>
        <v>2.5</v>
      </c>
      <c r="Y466" s="292">
        <f>VLOOKUP(B466,[2]EQU!$B$3:$F$734,5,FALSE)</f>
        <v>3</v>
      </c>
      <c r="Z466" s="92">
        <f t="shared" si="177"/>
        <v>3.5</v>
      </c>
      <c r="AA466" s="82">
        <f t="shared" si="168"/>
        <v>13.5</v>
      </c>
      <c r="AB466" s="260">
        <f>VLOOKUP(B466,[2]Natation!$A$2:$E$610,5,FALSE)</f>
        <v>39.47</v>
      </c>
      <c r="AC466" s="92">
        <f t="shared" si="178"/>
        <v>14</v>
      </c>
      <c r="AD466" s="83">
        <f t="shared" si="147"/>
        <v>14</v>
      </c>
      <c r="AE466" s="294">
        <f t="shared" si="150"/>
        <v>13.3</v>
      </c>
      <c r="AF466" s="84">
        <v>13.3</v>
      </c>
      <c r="AG466" s="87">
        <f t="shared" si="179"/>
        <v>56</v>
      </c>
      <c r="AH466" s="75">
        <f>IFERROR(VLOOKUP(B466,'Notes écrit'!$A$3:$C$734,3,FALSE),"ABI")</f>
        <v>9.7780000000000005</v>
      </c>
      <c r="AI466" s="84">
        <v>9.7780000000000005</v>
      </c>
      <c r="AJ466" s="88">
        <f t="shared" si="180"/>
        <v>162</v>
      </c>
      <c r="AK466" s="136">
        <f t="shared" si="146"/>
        <v>11.539000000000001</v>
      </c>
    </row>
    <row r="467" spans="1:37" s="96" customFormat="1" ht="16.5" customHeight="1" thickBot="1" x14ac:dyDescent="0.3">
      <c r="A467" s="110" t="s">
        <v>216</v>
      </c>
      <c r="B467" s="267">
        <v>22108836</v>
      </c>
      <c r="C467" s="266" t="s">
        <v>661</v>
      </c>
      <c r="D467" s="266" t="s">
        <v>662</v>
      </c>
      <c r="E467" s="292">
        <f>VLOOKUP(B467,[2]END!$B$3:$G$734,6,FALSE)</f>
        <v>18</v>
      </c>
      <c r="F467" s="91">
        <f t="shared" si="169"/>
        <v>18.5</v>
      </c>
      <c r="G467" s="92">
        <f t="shared" si="170"/>
        <v>15</v>
      </c>
      <c r="H467" s="82">
        <f t="shared" si="152"/>
        <v>15</v>
      </c>
      <c r="I467" s="292">
        <f>VLOOKUP(B467,[2]VIT!$B$3:$F$734,5,FALSE)</f>
        <v>3.07</v>
      </c>
      <c r="J467" s="92">
        <f t="shared" si="171"/>
        <v>19</v>
      </c>
      <c r="K467" s="292">
        <f>VLOOKUP(B467,[2]VIT!$B$3:$G$734,6,FALSE)</f>
        <v>6.48</v>
      </c>
      <c r="L467" s="92">
        <f t="shared" si="172"/>
        <v>13</v>
      </c>
      <c r="M467" s="82">
        <f t="shared" si="165"/>
        <v>16</v>
      </c>
      <c r="N467" s="258">
        <f>VLOOKUP(B467,[2]DVC!$B$3:$G$734,6,FALSE)</f>
        <v>46</v>
      </c>
      <c r="O467" s="297">
        <f>VLOOKUP(B467,'[2]Taille-Poids'!$B$3:$G$734,6,FALSE)</f>
        <v>60</v>
      </c>
      <c r="P467" s="93">
        <f t="shared" si="166"/>
        <v>0.76666666666666672</v>
      </c>
      <c r="Q467" s="92">
        <f t="shared" si="173"/>
        <v>4</v>
      </c>
      <c r="R467" s="258">
        <f>VLOOKUP(B467,[2]DV!$B$3:$H$735,7,FALSE)</f>
        <v>44.4</v>
      </c>
      <c r="S467" s="92">
        <f t="shared" si="174"/>
        <v>4</v>
      </c>
      <c r="T467" s="82">
        <f t="shared" si="167"/>
        <v>8</v>
      </c>
      <c r="U467" s="259">
        <f>VLOOKUP(B467,[2]COORD!$B$3:$I$734,8,FALSE)</f>
        <v>23</v>
      </c>
      <c r="V467" s="92">
        <f t="shared" si="175"/>
        <v>6.25</v>
      </c>
      <c r="W467" s="292">
        <f>VLOOKUP(B467,[2]SOUP!$B$3:$F$734,5,FALSE)</f>
        <v>-9</v>
      </c>
      <c r="X467" s="92">
        <f t="shared" si="176"/>
        <v>1</v>
      </c>
      <c r="Y467" s="292">
        <f>VLOOKUP(B467,[2]EQU!$B$3:$F$734,5,FALSE)</f>
        <v>8</v>
      </c>
      <c r="Z467" s="92">
        <f t="shared" si="177"/>
        <v>1</v>
      </c>
      <c r="AA467" s="82">
        <f t="shared" si="168"/>
        <v>8.25</v>
      </c>
      <c r="AB467" s="260">
        <f>VLOOKUP(B467,[2]Natation!$A$2:$E$610,5,FALSE)</f>
        <v>65.92</v>
      </c>
      <c r="AC467" s="92">
        <f t="shared" si="178"/>
        <v>1</v>
      </c>
      <c r="AD467" s="83">
        <f t="shared" si="147"/>
        <v>1</v>
      </c>
      <c r="AE467" s="294">
        <f t="shared" si="150"/>
        <v>9.65</v>
      </c>
      <c r="AF467" s="84">
        <v>9.65</v>
      </c>
      <c r="AG467" s="87">
        <f t="shared" si="179"/>
        <v>459</v>
      </c>
      <c r="AH467" s="75">
        <f>IFERROR(VLOOKUP(B467,'Notes écrit'!$A$3:$C$734,3,FALSE),"ABI")</f>
        <v>9.3330000000000002</v>
      </c>
      <c r="AI467" s="84">
        <v>9.3330000000000002</v>
      </c>
      <c r="AJ467" s="88">
        <f t="shared" si="180"/>
        <v>194</v>
      </c>
      <c r="AK467" s="136">
        <f t="shared" si="146"/>
        <v>9.4915000000000003</v>
      </c>
    </row>
    <row r="468" spans="1:37" s="96" customFormat="1" ht="16.5" customHeight="1" thickBot="1" x14ac:dyDescent="0.3">
      <c r="A468" s="110" t="s">
        <v>53</v>
      </c>
      <c r="B468" s="267">
        <v>22108860</v>
      </c>
      <c r="C468" s="266" t="s">
        <v>345</v>
      </c>
      <c r="D468" s="266" t="s">
        <v>843</v>
      </c>
      <c r="E468" s="292">
        <f>VLOOKUP(B468,[2]END!$B$3:$G$734,6,FALSE)</f>
        <v>8</v>
      </c>
      <c r="F468" s="91">
        <f t="shared" si="169"/>
        <v>13.5</v>
      </c>
      <c r="G468" s="92">
        <f t="shared" si="170"/>
        <v>8</v>
      </c>
      <c r="H468" s="82">
        <f t="shared" si="152"/>
        <v>8</v>
      </c>
      <c r="I468" s="292">
        <f>VLOOKUP(B468,[2]VIT!$B$3:$F$734,5,FALSE)</f>
        <v>3.65</v>
      </c>
      <c r="J468" s="92">
        <f t="shared" si="171"/>
        <v>14</v>
      </c>
      <c r="K468" s="292">
        <f>VLOOKUP(B468,[2]VIT!$B$3:$G$734,6,FALSE)</f>
        <v>8.3000000000000007</v>
      </c>
      <c r="L468" s="92">
        <f t="shared" si="172"/>
        <v>7</v>
      </c>
      <c r="M468" s="82">
        <f t="shared" si="165"/>
        <v>10.5</v>
      </c>
      <c r="N468" s="258">
        <f>VLOOKUP(B468,[2]DVC!$B$3:$G$734,6,FALSE)</f>
        <v>25</v>
      </c>
      <c r="O468" s="297">
        <f>VLOOKUP(B468,'[2]Taille-Poids'!$B$3:$G$734,6,FALSE)</f>
        <v>46</v>
      </c>
      <c r="P468" s="93">
        <f t="shared" si="166"/>
        <v>0.54347826086956519</v>
      </c>
      <c r="Q468" s="92">
        <f t="shared" si="173"/>
        <v>5</v>
      </c>
      <c r="R468" s="258">
        <f>VLOOKUP(B468,[2]DV!$B$3:$H$735,7,FALSE)</f>
        <v>29.9</v>
      </c>
      <c r="S468" s="92">
        <f t="shared" si="174"/>
        <v>4.5</v>
      </c>
      <c r="T468" s="82">
        <f t="shared" si="167"/>
        <v>9.5</v>
      </c>
      <c r="U468" s="259">
        <f>VLOOKUP(B468,[2]COORD!$B$3:$I$734,8,FALSE)</f>
        <v>35.22</v>
      </c>
      <c r="V468" s="92">
        <f t="shared" si="175"/>
        <v>1.25</v>
      </c>
      <c r="W468" s="292">
        <f>VLOOKUP(B468,[2]SOUP!$B$3:$F$734,5,FALSE)</f>
        <v>3</v>
      </c>
      <c r="X468" s="92">
        <f t="shared" si="176"/>
        <v>3.25</v>
      </c>
      <c r="Y468" s="292">
        <f>VLOOKUP(B468,[2]EQU!$B$3:$F$734,5,FALSE)</f>
        <v>6</v>
      </c>
      <c r="Z468" s="92">
        <f t="shared" si="177"/>
        <v>2</v>
      </c>
      <c r="AA468" s="82">
        <f t="shared" si="168"/>
        <v>6.5</v>
      </c>
      <c r="AB468" s="260">
        <f>VLOOKUP(B468,[2]Natation!$A$2:$E$610,5,FALSE)</f>
        <v>65.13</v>
      </c>
      <c r="AC468" s="92">
        <f t="shared" si="178"/>
        <v>3</v>
      </c>
      <c r="AD468" s="83">
        <f t="shared" si="147"/>
        <v>3</v>
      </c>
      <c r="AE468" s="294">
        <f t="shared" si="150"/>
        <v>7.5</v>
      </c>
      <c r="AF468" s="84">
        <v>7.5</v>
      </c>
      <c r="AG468" s="87">
        <f t="shared" si="179"/>
        <v>576</v>
      </c>
      <c r="AH468" s="75">
        <f>IFERROR(VLOOKUP(B468,'Notes écrit'!$A$3:$C$734,3,FALSE),"ABI")</f>
        <v>10.222</v>
      </c>
      <c r="AI468" s="84">
        <v>10.222</v>
      </c>
      <c r="AJ468" s="88">
        <f t="shared" si="180"/>
        <v>123</v>
      </c>
      <c r="AK468" s="136">
        <f t="shared" si="146"/>
        <v>8.8610000000000007</v>
      </c>
    </row>
    <row r="469" spans="1:37" s="96" customFormat="1" ht="16.5" customHeight="1" thickBot="1" x14ac:dyDescent="0.3">
      <c r="A469" s="110" t="s">
        <v>53</v>
      </c>
      <c r="B469" s="267">
        <v>22108875</v>
      </c>
      <c r="C469" s="266" t="s">
        <v>91</v>
      </c>
      <c r="D469" s="266" t="s">
        <v>74</v>
      </c>
      <c r="E469" s="292">
        <f>VLOOKUP(B469,[2]END!$B$3:$G$734,6,FALSE)</f>
        <v>8</v>
      </c>
      <c r="F469" s="91">
        <f t="shared" si="169"/>
        <v>13.5</v>
      </c>
      <c r="G469" s="92">
        <f t="shared" si="170"/>
        <v>8</v>
      </c>
      <c r="H469" s="82">
        <f t="shared" ref="H469:H500" si="181">IF(G469="VAL","VALIDÉ",G469)</f>
        <v>8</v>
      </c>
      <c r="I469" s="292">
        <f>VLOOKUP(B469,[2]VIT!$B$3:$F$734,5,FALSE)</f>
        <v>4.0199999999999996</v>
      </c>
      <c r="J469" s="92">
        <f t="shared" si="171"/>
        <v>8</v>
      </c>
      <c r="K469" s="292">
        <f>VLOOKUP(B469,[2]VIT!$B$3:$G$734,6,FALSE)</f>
        <v>8.92</v>
      </c>
      <c r="L469" s="92">
        <f t="shared" si="172"/>
        <v>2</v>
      </c>
      <c r="M469" s="82">
        <f t="shared" ref="M469:M500" si="182">IF(OR(J469="ABJ",L469="ABJ"),"ABJ",IF(OR(J469="DSP",L469="DSP"),"DSP",IF(L469="VAL","VALIDÉ",(J469+L469)/2)))</f>
        <v>5</v>
      </c>
      <c r="N469" s="258">
        <f>VLOOKUP(B469,[2]DVC!$B$3:$G$734,6,FALSE)</f>
        <v>23.5</v>
      </c>
      <c r="O469" s="297">
        <f>VLOOKUP(B469,'[2]Taille-Poids'!$B$3:$G$734,6,FALSE)</f>
        <v>65</v>
      </c>
      <c r="P469" s="93">
        <f t="shared" ref="P469:P500" si="183">IF(O469="ABI", "POIDS",IF(N469="COVID","COVID",IF(OR(N469="DSP",N469="ABI",N469="VAL",N469=0),0,N469/O469)))</f>
        <v>0.36153846153846153</v>
      </c>
      <c r="Q469" s="92">
        <f t="shared" si="173"/>
        <v>3.5</v>
      </c>
      <c r="R469" s="258">
        <f>VLOOKUP(B469,[2]DV!$B$3:$H$735,7,FALSE)</f>
        <v>22.4</v>
      </c>
      <c r="S469" s="92">
        <f t="shared" si="174"/>
        <v>3</v>
      </c>
      <c r="T469" s="82">
        <f t="shared" ref="T469:T500" si="184">IF(OR(Q469="ABJ",S469="ABJ"),"ABJ",IF(OR(Q469="VAL",S469="VAL"),"VALIDÉ",IF(AND(Q469="DSP",S469="DSP"),"DSP",IF(Q469="DSP",S469*2,IF(S469="DSP",Q469*2,(Q469+S469))))))</f>
        <v>6.5</v>
      </c>
      <c r="U469" s="259">
        <f>VLOOKUP(B469,[2]COORD!$B$3:$I$734,8,FALSE)</f>
        <v>27.85</v>
      </c>
      <c r="V469" s="92">
        <f t="shared" si="175"/>
        <v>5</v>
      </c>
      <c r="W469" s="292">
        <f>VLOOKUP(B469,[2]SOUP!$B$3:$F$734,5,FALSE)</f>
        <v>-8</v>
      </c>
      <c r="X469" s="92">
        <f t="shared" si="176"/>
        <v>1</v>
      </c>
      <c r="Y469" s="292">
        <f>VLOOKUP(B469,[2]EQU!$B$3:$F$734,5,FALSE)</f>
        <v>6</v>
      </c>
      <c r="Z469" s="92">
        <f t="shared" si="177"/>
        <v>2</v>
      </c>
      <c r="AA469" s="82">
        <f t="shared" ref="AA469:AA500" si="185">IF(OR(V469="ABJ",X469="ABJ",Z469="ABJ"),"ABJ",IF(AND(V469="DSP",X469="DSP",Z469="DSP"),"DSP",IF(AND(V469="DSP",X469="DSP"),Z469*4,IF(AND(V469="DSP",Z469="DSP"),X469*4,IF(AND(X469="DSP",Z469="DSP"),V469*2,IF(V469="DSP",(X469+Z469)*2,IF(X469="DSP",V469+Z469*2,IF(Z469="DSP",V469+X469*2,IF(Z469="VAL","VALIDÉ",V469+X469+Z469)))))))))</f>
        <v>8</v>
      </c>
      <c r="AB469" s="260">
        <f>VLOOKUP(B469,[2]Natation!$A$2:$E$610,5,FALSE)</f>
        <v>55.65</v>
      </c>
      <c r="AC469" s="92">
        <f t="shared" si="178"/>
        <v>6</v>
      </c>
      <c r="AD469" s="83">
        <f t="shared" si="147"/>
        <v>6</v>
      </c>
      <c r="AE469" s="294">
        <f t="shared" si="150"/>
        <v>6.7</v>
      </c>
      <c r="AF469" s="84">
        <v>6.7</v>
      </c>
      <c r="AG469" s="87">
        <f t="shared" si="179"/>
        <v>594</v>
      </c>
      <c r="AH469" s="75">
        <f>IFERROR(VLOOKUP(B469,'Notes écrit'!$A$3:$C$734,3,FALSE),"ABI")</f>
        <v>9.3330000000000002</v>
      </c>
      <c r="AI469" s="84">
        <v>9.3330000000000002</v>
      </c>
      <c r="AJ469" s="88">
        <f t="shared" si="180"/>
        <v>194</v>
      </c>
      <c r="AK469" s="136">
        <f t="shared" si="146"/>
        <v>8.0165000000000006</v>
      </c>
    </row>
    <row r="470" spans="1:37" s="96" customFormat="1" ht="16.5" customHeight="1" thickBot="1" x14ac:dyDescent="0.3">
      <c r="A470" s="110" t="s">
        <v>216</v>
      </c>
      <c r="B470" s="267">
        <v>22108937</v>
      </c>
      <c r="C470" s="266" t="s">
        <v>894</v>
      </c>
      <c r="D470" s="266" t="s">
        <v>895</v>
      </c>
      <c r="E470" s="292">
        <f>VLOOKUP(B470,[2]END!$B$3:$G$734,6,FALSE)</f>
        <v>17</v>
      </c>
      <c r="F470" s="91">
        <f t="shared" si="169"/>
        <v>18</v>
      </c>
      <c r="G470" s="92">
        <f t="shared" si="170"/>
        <v>14</v>
      </c>
      <c r="H470" s="82">
        <f t="shared" si="181"/>
        <v>14</v>
      </c>
      <c r="I470" s="292">
        <f>VLOOKUP(B470,[2]VIT!$B$3:$F$734,5,FALSE)</f>
        <v>3.06</v>
      </c>
      <c r="J470" s="92">
        <f t="shared" si="171"/>
        <v>19</v>
      </c>
      <c r="K470" s="292">
        <f>VLOOKUP(B470,[2]VIT!$B$3:$G$734,6,FALSE)</f>
        <v>6.46</v>
      </c>
      <c r="L470" s="92">
        <f t="shared" si="172"/>
        <v>14</v>
      </c>
      <c r="M470" s="82">
        <f t="shared" si="182"/>
        <v>16.5</v>
      </c>
      <c r="N470" s="258">
        <f>VLOOKUP(B470,[2]DVC!$B$3:$G$734,6,FALSE)</f>
        <v>70</v>
      </c>
      <c r="O470" s="297">
        <f>VLOOKUP(B470,'[2]Taille-Poids'!$B$3:$G$734,6,FALSE)</f>
        <v>63</v>
      </c>
      <c r="P470" s="93">
        <f t="shared" si="183"/>
        <v>1.1111111111111112</v>
      </c>
      <c r="Q470" s="92">
        <f t="shared" si="173"/>
        <v>6</v>
      </c>
      <c r="R470" s="258">
        <f>VLOOKUP(B470,[2]DV!$B$3:$H$735,7,FALSE)</f>
        <v>52.3</v>
      </c>
      <c r="S470" s="92">
        <f t="shared" si="174"/>
        <v>6</v>
      </c>
      <c r="T470" s="82">
        <f t="shared" si="184"/>
        <v>12</v>
      </c>
      <c r="U470" s="259">
        <f>VLOOKUP(B470,[2]COORD!$B$3:$I$734,8,FALSE)</f>
        <v>22.13</v>
      </c>
      <c r="V470" s="92">
        <f t="shared" si="175"/>
        <v>6.75</v>
      </c>
      <c r="W470" s="292">
        <f>VLOOKUP(B470,[2]SOUP!$B$3:$F$734,5,FALSE)</f>
        <v>-5</v>
      </c>
      <c r="X470" s="92">
        <f t="shared" si="176"/>
        <v>1.5</v>
      </c>
      <c r="Y470" s="292">
        <f>VLOOKUP(B470,[2]EQU!$B$3:$F$734,5,FALSE)</f>
        <v>3</v>
      </c>
      <c r="Z470" s="92">
        <f t="shared" si="177"/>
        <v>3.5</v>
      </c>
      <c r="AA470" s="82">
        <f t="shared" si="185"/>
        <v>11.75</v>
      </c>
      <c r="AB470" s="260">
        <f>VLOOKUP(B470,[2]Natation!$A$2:$E$610,5,FALSE)</f>
        <v>33.89</v>
      </c>
      <c r="AC470" s="92">
        <f t="shared" si="178"/>
        <v>14</v>
      </c>
      <c r="AD470" s="83">
        <f t="shared" si="147"/>
        <v>14</v>
      </c>
      <c r="AE470" s="294">
        <f t="shared" si="150"/>
        <v>13.65</v>
      </c>
      <c r="AF470" s="84">
        <v>13.65</v>
      </c>
      <c r="AG470" s="87">
        <f t="shared" si="179"/>
        <v>43</v>
      </c>
      <c r="AH470" s="75">
        <f>IFERROR(VLOOKUP(B470,'Notes écrit'!$A$3:$C$734,3,FALSE),"ABI")</f>
        <v>8</v>
      </c>
      <c r="AI470" s="84">
        <v>8</v>
      </c>
      <c r="AJ470" s="88">
        <f t="shared" si="180"/>
        <v>331</v>
      </c>
      <c r="AK470" s="136">
        <f t="shared" si="146"/>
        <v>10.824999999999999</v>
      </c>
    </row>
    <row r="471" spans="1:37" s="96" customFormat="1" ht="16.5" customHeight="1" thickBot="1" x14ac:dyDescent="0.3">
      <c r="A471" s="110" t="s">
        <v>216</v>
      </c>
      <c r="B471" s="267">
        <v>22108950</v>
      </c>
      <c r="C471" s="266" t="s">
        <v>817</v>
      </c>
      <c r="D471" s="266" t="s">
        <v>818</v>
      </c>
      <c r="E471" s="292">
        <f>VLOOKUP(B471,[2]END!$B$3:$G$734,6,FALSE)</f>
        <v>20</v>
      </c>
      <c r="F471" s="91">
        <f t="shared" si="169"/>
        <v>19.5</v>
      </c>
      <c r="G471" s="92">
        <f t="shared" si="170"/>
        <v>17</v>
      </c>
      <c r="H471" s="82">
        <f t="shared" si="181"/>
        <v>17</v>
      </c>
      <c r="I471" s="292">
        <f>VLOOKUP(B471,[2]VIT!$B$3:$F$734,5,FALSE)</f>
        <v>3.08</v>
      </c>
      <c r="J471" s="92">
        <f t="shared" si="171"/>
        <v>19</v>
      </c>
      <c r="K471" s="292">
        <f>VLOOKUP(B471,[2]VIT!$B$3:$G$734,6,FALSE)</f>
        <v>7.5</v>
      </c>
      <c r="L471" s="92">
        <f t="shared" si="172"/>
        <v>6</v>
      </c>
      <c r="M471" s="82">
        <f t="shared" si="182"/>
        <v>12.5</v>
      </c>
      <c r="N471" s="258">
        <f>VLOOKUP(B471,[2]DVC!$B$3:$G$734,6,FALSE)</f>
        <v>67</v>
      </c>
      <c r="O471" s="297">
        <f>VLOOKUP(B471,'[2]Taille-Poids'!$B$3:$G$734,6,FALSE)</f>
        <v>70</v>
      </c>
      <c r="P471" s="93">
        <f t="shared" si="183"/>
        <v>0.95714285714285718</v>
      </c>
      <c r="Q471" s="92">
        <f t="shared" si="173"/>
        <v>5</v>
      </c>
      <c r="R471" s="258">
        <f>VLOOKUP(B471,[2]DV!$B$3:$H$735,7,FALSE)</f>
        <v>47.7</v>
      </c>
      <c r="S471" s="92">
        <f t="shared" si="174"/>
        <v>5</v>
      </c>
      <c r="T471" s="82">
        <f t="shared" si="184"/>
        <v>10</v>
      </c>
      <c r="U471" s="259">
        <f>VLOOKUP(B471,[2]COORD!$B$3:$I$734,8,FALSE)</f>
        <v>24.7</v>
      </c>
      <c r="V471" s="92">
        <f t="shared" si="175"/>
        <v>5.5</v>
      </c>
      <c r="W471" s="292">
        <f>VLOOKUP(B471,[2]SOUP!$B$3:$F$734,5,FALSE)</f>
        <v>-10</v>
      </c>
      <c r="X471" s="92">
        <f t="shared" si="176"/>
        <v>0.75</v>
      </c>
      <c r="Y471" s="292">
        <f>VLOOKUP(B471,[2]EQU!$B$3:$F$734,5,FALSE)</f>
        <v>8</v>
      </c>
      <c r="Z471" s="92">
        <f t="shared" si="177"/>
        <v>1</v>
      </c>
      <c r="AA471" s="82">
        <f t="shared" si="185"/>
        <v>7.25</v>
      </c>
      <c r="AB471" s="260">
        <f>VLOOKUP(B471,[2]Natation!$A$2:$E$610,5,FALSE)</f>
        <v>55.75</v>
      </c>
      <c r="AC471" s="92">
        <f t="shared" si="178"/>
        <v>3</v>
      </c>
      <c r="AD471" s="83">
        <f t="shared" si="147"/>
        <v>3</v>
      </c>
      <c r="AE471" s="294">
        <f t="shared" si="150"/>
        <v>9.9499999999999993</v>
      </c>
      <c r="AF471" s="84">
        <v>9.9499999999999993</v>
      </c>
      <c r="AG471" s="87">
        <f t="shared" si="179"/>
        <v>439</v>
      </c>
      <c r="AH471" s="75">
        <f>IFERROR(VLOOKUP(B471,'Notes écrit'!$A$3:$C$734,3,FALSE),"ABI")</f>
        <v>8.8889999999999993</v>
      </c>
      <c r="AI471" s="84">
        <v>8.8889999999999993</v>
      </c>
      <c r="AJ471" s="88">
        <f t="shared" si="180"/>
        <v>231</v>
      </c>
      <c r="AK471" s="136">
        <f t="shared" si="146"/>
        <v>9.4194999999999993</v>
      </c>
    </row>
    <row r="472" spans="1:37" s="96" customFormat="1" ht="16.5" customHeight="1" thickBot="1" x14ac:dyDescent="0.3">
      <c r="A472" s="110" t="s">
        <v>53</v>
      </c>
      <c r="B472" s="267">
        <v>22108966</v>
      </c>
      <c r="C472" s="266" t="s">
        <v>792</v>
      </c>
      <c r="D472" s="266" t="s">
        <v>30</v>
      </c>
      <c r="E472" s="292">
        <f>VLOOKUP(B472,[2]END!$B$3:$G$734,6,FALSE)</f>
        <v>11</v>
      </c>
      <c r="F472" s="91">
        <f t="shared" si="169"/>
        <v>15</v>
      </c>
      <c r="G472" s="92">
        <f t="shared" si="170"/>
        <v>11</v>
      </c>
      <c r="H472" s="82">
        <f t="shared" si="181"/>
        <v>11</v>
      </c>
      <c r="I472" s="292">
        <f>VLOOKUP(B472,[2]VIT!$B$3:$F$734,5,FALSE)</f>
        <v>3.61</v>
      </c>
      <c r="J472" s="92">
        <f t="shared" si="171"/>
        <v>15</v>
      </c>
      <c r="K472" s="292">
        <f>VLOOKUP(B472,[2]VIT!$B$3:$G$734,6,FALSE)</f>
        <v>7.99</v>
      </c>
      <c r="L472" s="92">
        <f t="shared" si="172"/>
        <v>9</v>
      </c>
      <c r="M472" s="82">
        <f t="shared" si="182"/>
        <v>12</v>
      </c>
      <c r="N472" s="258">
        <f>VLOOKUP(B472,[2]DVC!$B$3:$G$734,6,FALSE)</f>
        <v>28</v>
      </c>
      <c r="O472" s="297">
        <f>VLOOKUP(B472,'[2]Taille-Poids'!$B$3:$G$734,6,FALSE)</f>
        <v>59</v>
      </c>
      <c r="P472" s="93">
        <f t="shared" si="183"/>
        <v>0.47457627118644069</v>
      </c>
      <c r="Q472" s="92">
        <f t="shared" si="173"/>
        <v>4.5</v>
      </c>
      <c r="R472" s="258">
        <f>VLOOKUP(B472,[2]DV!$B$3:$H$735,7,FALSE)</f>
        <v>32.299999999999997</v>
      </c>
      <c r="S472" s="92">
        <f t="shared" si="174"/>
        <v>5.5</v>
      </c>
      <c r="T472" s="82">
        <f t="shared" si="184"/>
        <v>10</v>
      </c>
      <c r="U472" s="259">
        <f>VLOOKUP(B472,[2]COORD!$B$3:$I$734,8,FALSE)</f>
        <v>25.59</v>
      </c>
      <c r="V472" s="92">
        <f t="shared" si="175"/>
        <v>6</v>
      </c>
      <c r="W472" s="292">
        <f>VLOOKUP(B472,[2]SOUP!$B$3:$F$734,5,FALSE)</f>
        <v>0</v>
      </c>
      <c r="X472" s="92">
        <f t="shared" si="176"/>
        <v>2.5</v>
      </c>
      <c r="Y472" s="292">
        <f>VLOOKUP(B472,[2]EQU!$B$3:$F$734,5,FALSE)</f>
        <v>5</v>
      </c>
      <c r="Z472" s="92">
        <f t="shared" si="177"/>
        <v>2.5</v>
      </c>
      <c r="AA472" s="82">
        <f t="shared" si="185"/>
        <v>11</v>
      </c>
      <c r="AB472" s="260">
        <f>VLOOKUP(B472,[2]Natation!$A$2:$E$610,5,FALSE)</f>
        <v>41.58</v>
      </c>
      <c r="AC472" s="92">
        <f t="shared" si="178"/>
        <v>13</v>
      </c>
      <c r="AD472" s="83">
        <f t="shared" si="147"/>
        <v>13</v>
      </c>
      <c r="AE472" s="294">
        <f t="shared" si="150"/>
        <v>11.4</v>
      </c>
      <c r="AF472" s="84">
        <v>11.4</v>
      </c>
      <c r="AG472" s="87">
        <f t="shared" si="179"/>
        <v>270</v>
      </c>
      <c r="AH472" s="75">
        <f>IFERROR(VLOOKUP(B472,'Notes écrit'!$A$3:$C$734,3,FALSE),"ABI")</f>
        <v>5.7779999999999996</v>
      </c>
      <c r="AI472" s="84">
        <v>5.7779999999999996</v>
      </c>
      <c r="AJ472" s="88">
        <f t="shared" si="180"/>
        <v>551</v>
      </c>
      <c r="AK472" s="136">
        <f t="shared" si="146"/>
        <v>8.5890000000000004</v>
      </c>
    </row>
    <row r="473" spans="1:37" s="96" customFormat="1" ht="16.5" customHeight="1" thickBot="1" x14ac:dyDescent="0.3">
      <c r="A473" s="110" t="s">
        <v>53</v>
      </c>
      <c r="B473" s="267">
        <v>22108993</v>
      </c>
      <c r="C473" s="266" t="s">
        <v>859</v>
      </c>
      <c r="D473" s="266" t="s">
        <v>90</v>
      </c>
      <c r="E473" s="292">
        <f>VLOOKUP(B473,[2]END!$B$3:$G$734,6,FALSE)</f>
        <v>14</v>
      </c>
      <c r="F473" s="91">
        <f t="shared" si="169"/>
        <v>16.5</v>
      </c>
      <c r="G473" s="92">
        <f t="shared" si="170"/>
        <v>14</v>
      </c>
      <c r="H473" s="82">
        <f t="shared" si="181"/>
        <v>14</v>
      </c>
      <c r="I473" s="292">
        <f>VLOOKUP(B473,[2]VIT!$B$3:$F$734,5,FALSE)</f>
        <v>3.27</v>
      </c>
      <c r="J473" s="92">
        <f t="shared" si="171"/>
        <v>20</v>
      </c>
      <c r="K473" s="292">
        <f>VLOOKUP(B473,[2]VIT!$B$3:$G$734,6,FALSE)</f>
        <v>7.07</v>
      </c>
      <c r="L473" s="92">
        <f t="shared" si="172"/>
        <v>15</v>
      </c>
      <c r="M473" s="82">
        <f t="shared" si="182"/>
        <v>17.5</v>
      </c>
      <c r="N473" s="258">
        <f>VLOOKUP(B473,[2]DVC!$B$3:$G$734,6,FALSE)</f>
        <v>52</v>
      </c>
      <c r="O473" s="297">
        <f>VLOOKUP(B473,'[2]Taille-Poids'!$B$3:$G$734,6,FALSE)</f>
        <v>57</v>
      </c>
      <c r="P473" s="93">
        <f t="shared" si="183"/>
        <v>0.91228070175438591</v>
      </c>
      <c r="Q473" s="92">
        <f t="shared" si="173"/>
        <v>7.5</v>
      </c>
      <c r="R473" s="258">
        <f>VLOOKUP(B473,[2]DV!$B$3:$H$735,7,FALSE)</f>
        <v>41.2</v>
      </c>
      <c r="S473" s="92">
        <f t="shared" si="174"/>
        <v>7.5</v>
      </c>
      <c r="T473" s="82">
        <f t="shared" si="184"/>
        <v>15</v>
      </c>
      <c r="U473" s="259">
        <f>VLOOKUP(B473,[2]COORD!$B$3:$I$734,8,FALSE)</f>
        <v>24.05</v>
      </c>
      <c r="V473" s="92">
        <f t="shared" si="175"/>
        <v>6.75</v>
      </c>
      <c r="W473" s="292">
        <f>VLOOKUP(B473,[2]SOUP!$B$3:$F$734,5,FALSE)</f>
        <v>13</v>
      </c>
      <c r="X473" s="92">
        <f t="shared" si="176"/>
        <v>4.5</v>
      </c>
      <c r="Y473" s="292">
        <f>VLOOKUP(B473,[2]EQU!$B$3:$F$734,5,FALSE)</f>
        <v>0</v>
      </c>
      <c r="Z473" s="92">
        <f t="shared" si="177"/>
        <v>5</v>
      </c>
      <c r="AA473" s="82">
        <f t="shared" si="185"/>
        <v>16.25</v>
      </c>
      <c r="AB473" s="260">
        <f>VLOOKUP(B473,[2]Natation!$A$2:$E$610,5,FALSE)</f>
        <v>38.53</v>
      </c>
      <c r="AC473" s="92">
        <f t="shared" si="178"/>
        <v>14</v>
      </c>
      <c r="AD473" s="83">
        <f t="shared" si="147"/>
        <v>14</v>
      </c>
      <c r="AE473" s="294">
        <f t="shared" si="150"/>
        <v>15.35</v>
      </c>
      <c r="AF473" s="84">
        <v>15.35</v>
      </c>
      <c r="AG473" s="87">
        <f t="shared" si="179"/>
        <v>2</v>
      </c>
      <c r="AH473" s="75">
        <f>IFERROR(VLOOKUP(B473,'Notes écrit'!$A$3:$C$734,3,FALSE),"ABI")</f>
        <v>8.4440000000000008</v>
      </c>
      <c r="AI473" s="84">
        <v>8.4440000000000008</v>
      </c>
      <c r="AJ473" s="88">
        <f t="shared" si="180"/>
        <v>274</v>
      </c>
      <c r="AK473" s="136">
        <f t="shared" si="146"/>
        <v>11.897</v>
      </c>
    </row>
    <row r="474" spans="1:37" s="96" customFormat="1" ht="16.5" customHeight="1" thickBot="1" x14ac:dyDescent="0.3">
      <c r="A474" s="110" t="s">
        <v>216</v>
      </c>
      <c r="B474" s="267">
        <v>22108997</v>
      </c>
      <c r="C474" s="266" t="s">
        <v>557</v>
      </c>
      <c r="D474" s="266" t="s">
        <v>80</v>
      </c>
      <c r="E474" s="292" t="str">
        <f>VLOOKUP(B474,[2]END!$B$3:$G$734,6,FALSE)</f>
        <v>ABI</v>
      </c>
      <c r="F474" s="91" t="str">
        <f t="shared" si="169"/>
        <v>ABI</v>
      </c>
      <c r="G474" s="92">
        <f t="shared" si="170"/>
        <v>0</v>
      </c>
      <c r="H474" s="82">
        <f t="shared" si="181"/>
        <v>0</v>
      </c>
      <c r="I474" s="292" t="str">
        <f>VLOOKUP(B474,[2]VIT!$B$3:$F$734,5,FALSE)</f>
        <v>ABI</v>
      </c>
      <c r="J474" s="92">
        <f t="shared" si="171"/>
        <v>0</v>
      </c>
      <c r="K474" s="292" t="str">
        <f>VLOOKUP(B474,[2]VIT!$B$3:$G$734,6,FALSE)</f>
        <v>ABI</v>
      </c>
      <c r="L474" s="92">
        <f t="shared" si="172"/>
        <v>0</v>
      </c>
      <c r="M474" s="82">
        <f t="shared" si="182"/>
        <v>0</v>
      </c>
      <c r="N474" s="258" t="str">
        <f>VLOOKUP(B474,[2]DVC!$B$3:$G$734,6,FALSE)</f>
        <v>ABI</v>
      </c>
      <c r="O474" s="297" t="str">
        <f>VLOOKUP(B474,'[2]Taille-Poids'!$B$3:$G$734,6,FALSE)</f>
        <v>ABI</v>
      </c>
      <c r="P474" s="93" t="str">
        <f t="shared" si="183"/>
        <v>POIDS</v>
      </c>
      <c r="Q474" s="92">
        <f t="shared" si="173"/>
        <v>0</v>
      </c>
      <c r="R474" s="258" t="str">
        <f>VLOOKUP(B474,[2]DV!$B$3:$H$735,7,FALSE)</f>
        <v>ABI</v>
      </c>
      <c r="S474" s="92">
        <f t="shared" si="174"/>
        <v>0</v>
      </c>
      <c r="T474" s="82">
        <f t="shared" si="184"/>
        <v>0</v>
      </c>
      <c r="U474" s="259" t="str">
        <f>VLOOKUP(B474,[2]COORD!$B$3:$I$734,8,FALSE)</f>
        <v>ABI</v>
      </c>
      <c r="V474" s="92">
        <f t="shared" si="175"/>
        <v>0</v>
      </c>
      <c r="W474" s="292" t="str">
        <f>VLOOKUP(B474,[2]SOUP!$B$3:$F$734,5,FALSE)</f>
        <v>ABI</v>
      </c>
      <c r="X474" s="92">
        <f t="shared" si="176"/>
        <v>0</v>
      </c>
      <c r="Y474" s="292" t="str">
        <f>VLOOKUP(B474,[2]EQU!$B$3:$F$734,5,FALSE)</f>
        <v>ABI</v>
      </c>
      <c r="Z474" s="92">
        <f t="shared" si="177"/>
        <v>0</v>
      </c>
      <c r="AA474" s="82">
        <f t="shared" si="185"/>
        <v>0</v>
      </c>
      <c r="AB474" s="260" t="s">
        <v>215</v>
      </c>
      <c r="AC474" s="92" t="str">
        <f t="shared" si="178"/>
        <v>DSP</v>
      </c>
      <c r="AD474" s="83" t="str">
        <f t="shared" si="147"/>
        <v>DSP</v>
      </c>
      <c r="AE474" s="294">
        <f t="shared" si="150"/>
        <v>0</v>
      </c>
      <c r="AF474" s="84">
        <v>0</v>
      </c>
      <c r="AG474" s="87">
        <f t="shared" si="179"/>
        <v>621</v>
      </c>
      <c r="AH474" s="75" t="str">
        <f>IFERROR(VLOOKUP(B474,'Notes écrit'!$A$3:$C$734,3,FALSE),"ABI")</f>
        <v>ABI</v>
      </c>
      <c r="AI474" s="84" t="s">
        <v>157</v>
      </c>
      <c r="AJ474" s="88">
        <f t="shared" si="180"/>
        <v>599</v>
      </c>
      <c r="AK474" s="136" t="str">
        <f t="shared" ref="AK474:AK537" si="186">IF(AH474="ABI","DEF",IF(AE474="DSP",AH474,AVERAGE(AE474,AH474)))</f>
        <v>DEF</v>
      </c>
    </row>
    <row r="475" spans="1:37" s="96" customFormat="1" ht="16.5" customHeight="1" thickBot="1" x14ac:dyDescent="0.3">
      <c r="A475" s="110" t="s">
        <v>53</v>
      </c>
      <c r="B475" s="267">
        <v>22109001</v>
      </c>
      <c r="C475" s="266" t="s">
        <v>1015</v>
      </c>
      <c r="D475" s="266" t="s">
        <v>372</v>
      </c>
      <c r="E475" s="292">
        <f>VLOOKUP(B475,[2]END!$B$3:$G$734,6,FALSE)</f>
        <v>10</v>
      </c>
      <c r="F475" s="91">
        <f t="shared" si="169"/>
        <v>14.5</v>
      </c>
      <c r="G475" s="92">
        <f t="shared" si="170"/>
        <v>10</v>
      </c>
      <c r="H475" s="82">
        <f t="shared" si="181"/>
        <v>10</v>
      </c>
      <c r="I475" s="292">
        <f>VLOOKUP(B475,[2]VIT!$B$3:$F$734,5,FALSE)</f>
        <v>3.96</v>
      </c>
      <c r="J475" s="92">
        <f t="shared" si="171"/>
        <v>9</v>
      </c>
      <c r="K475" s="292">
        <f>VLOOKUP(B475,[2]VIT!$B$3:$G$734,6,FALSE)</f>
        <v>8.48</v>
      </c>
      <c r="L475" s="92">
        <f t="shared" si="172"/>
        <v>5</v>
      </c>
      <c r="M475" s="82">
        <f t="shared" si="182"/>
        <v>7</v>
      </c>
      <c r="N475" s="258">
        <f>VLOOKUP(B475,[2]DVC!$B$3:$G$734,6,FALSE)</f>
        <v>40</v>
      </c>
      <c r="O475" s="297">
        <f>VLOOKUP(B475,'[2]Taille-Poids'!$B$3:$G$734,6,FALSE)</f>
        <v>69</v>
      </c>
      <c r="P475" s="93">
        <f t="shared" si="183"/>
        <v>0.57971014492753625</v>
      </c>
      <c r="Q475" s="92">
        <f t="shared" si="173"/>
        <v>5.5</v>
      </c>
      <c r="R475" s="258">
        <f>VLOOKUP(B475,[2]DV!$B$3:$H$735,7,FALSE)</f>
        <v>26.2</v>
      </c>
      <c r="S475" s="92">
        <f t="shared" si="174"/>
        <v>4</v>
      </c>
      <c r="T475" s="82">
        <f t="shared" si="184"/>
        <v>9.5</v>
      </c>
      <c r="U475" s="259">
        <f>VLOOKUP(B475,[2]COORD!$B$3:$I$734,8,FALSE)</f>
        <v>27.25</v>
      </c>
      <c r="V475" s="92">
        <f t="shared" si="175"/>
        <v>5.25</v>
      </c>
      <c r="W475" s="292">
        <f>VLOOKUP(B475,[2]SOUP!$B$3:$F$734,5,FALSE)</f>
        <v>1</v>
      </c>
      <c r="X475" s="92">
        <f t="shared" si="176"/>
        <v>2.75</v>
      </c>
      <c r="Y475" s="292">
        <f>VLOOKUP(B475,[2]EQU!$B$3:$F$734,5,FALSE)</f>
        <v>1</v>
      </c>
      <c r="Z475" s="92">
        <f t="shared" si="177"/>
        <v>4.5</v>
      </c>
      <c r="AA475" s="82">
        <f t="shared" si="185"/>
        <v>12.5</v>
      </c>
      <c r="AB475" s="260">
        <f>VLOOKUP(B475,[2]Natation!$A$2:$E$610,5,FALSE)</f>
        <v>48.28</v>
      </c>
      <c r="AC475" s="92">
        <f t="shared" si="178"/>
        <v>9</v>
      </c>
      <c r="AD475" s="83">
        <f t="shared" si="147"/>
        <v>9</v>
      </c>
      <c r="AE475" s="294">
        <f t="shared" si="150"/>
        <v>9.6</v>
      </c>
      <c r="AF475" s="84">
        <v>9.6</v>
      </c>
      <c r="AG475" s="87">
        <f t="shared" si="179"/>
        <v>465</v>
      </c>
      <c r="AH475" s="75">
        <f>IFERROR(VLOOKUP(B475,'Notes écrit'!$A$3:$C$734,3,FALSE),"ABI")</f>
        <v>8.4440000000000008</v>
      </c>
      <c r="AI475" s="84">
        <v>8.4440000000000008</v>
      </c>
      <c r="AJ475" s="88">
        <f t="shared" si="180"/>
        <v>274</v>
      </c>
      <c r="AK475" s="136">
        <f t="shared" si="186"/>
        <v>9.0220000000000002</v>
      </c>
    </row>
    <row r="476" spans="1:37" s="96" customFormat="1" ht="16.5" customHeight="1" thickBot="1" x14ac:dyDescent="0.3">
      <c r="A476" s="110" t="s">
        <v>53</v>
      </c>
      <c r="B476" s="267">
        <v>22109023</v>
      </c>
      <c r="C476" s="266" t="s">
        <v>196</v>
      </c>
      <c r="D476" s="266" t="s">
        <v>846</v>
      </c>
      <c r="E476" s="292">
        <f>VLOOKUP(B476,[2]END!$B$3:$G$734,6,FALSE)</f>
        <v>9</v>
      </c>
      <c r="F476" s="91">
        <f t="shared" si="169"/>
        <v>14</v>
      </c>
      <c r="G476" s="92">
        <f t="shared" si="170"/>
        <v>9</v>
      </c>
      <c r="H476" s="82">
        <f t="shared" si="181"/>
        <v>9</v>
      </c>
      <c r="I476" s="292">
        <f>VLOOKUP(B476,[2]VIT!$B$3:$F$734,5,FALSE)</f>
        <v>3.45</v>
      </c>
      <c r="J476" s="92">
        <f t="shared" si="171"/>
        <v>17</v>
      </c>
      <c r="K476" s="292">
        <f>VLOOKUP(B476,[2]VIT!$B$3:$G$734,6,FALSE)</f>
        <v>7.86</v>
      </c>
      <c r="L476" s="92">
        <f t="shared" si="172"/>
        <v>10</v>
      </c>
      <c r="M476" s="82">
        <f t="shared" si="182"/>
        <v>13.5</v>
      </c>
      <c r="N476" s="258">
        <f>VLOOKUP(B476,[2]DVC!$B$3:$G$734,6,FALSE)</f>
        <v>34</v>
      </c>
      <c r="O476" s="297">
        <f>VLOOKUP(B476,'[2]Taille-Poids'!$B$3:$G$734,6,FALSE)</f>
        <v>53</v>
      </c>
      <c r="P476" s="93">
        <f t="shared" si="183"/>
        <v>0.64150943396226412</v>
      </c>
      <c r="Q476" s="92">
        <f t="shared" si="173"/>
        <v>6</v>
      </c>
      <c r="R476" s="258">
        <f>VLOOKUP(B476,[2]DV!$B$3:$H$735,7,FALSE)</f>
        <v>38</v>
      </c>
      <c r="S476" s="92">
        <f t="shared" si="174"/>
        <v>7</v>
      </c>
      <c r="T476" s="82">
        <f t="shared" si="184"/>
        <v>13</v>
      </c>
      <c r="U476" s="259">
        <f>VLOOKUP(B476,[2]COORD!$B$3:$I$734,8,FALSE)</f>
        <v>29.05</v>
      </c>
      <c r="V476" s="92">
        <f t="shared" si="175"/>
        <v>4.25</v>
      </c>
      <c r="W476" s="292">
        <f>VLOOKUP(B476,[2]SOUP!$B$3:$F$734,5,FALSE)</f>
        <v>8</v>
      </c>
      <c r="X476" s="92">
        <f t="shared" si="176"/>
        <v>3.75</v>
      </c>
      <c r="Y476" s="292">
        <f>VLOOKUP(B476,[2]EQU!$B$3:$F$734,5,FALSE)</f>
        <v>2</v>
      </c>
      <c r="Z476" s="92">
        <f t="shared" si="177"/>
        <v>4</v>
      </c>
      <c r="AA476" s="82">
        <f t="shared" si="185"/>
        <v>12</v>
      </c>
      <c r="AB476" s="260" t="s">
        <v>215</v>
      </c>
      <c r="AC476" s="92" t="str">
        <f t="shared" si="178"/>
        <v>DSP</v>
      </c>
      <c r="AD476" s="83" t="str">
        <f t="shared" si="147"/>
        <v>DSP</v>
      </c>
      <c r="AE476" s="294">
        <f t="shared" si="150"/>
        <v>11.875</v>
      </c>
      <c r="AF476" s="84">
        <v>11.875</v>
      </c>
      <c r="AG476" s="87">
        <f t="shared" si="179"/>
        <v>215</v>
      </c>
      <c r="AH476" s="75">
        <f>IFERROR(VLOOKUP(B476,'Notes écrit'!$A$3:$C$734,3,FALSE),"ABI")</f>
        <v>9.3330000000000002</v>
      </c>
      <c r="AI476" s="84">
        <v>9.3330000000000002</v>
      </c>
      <c r="AJ476" s="88">
        <f t="shared" si="180"/>
        <v>194</v>
      </c>
      <c r="AK476" s="136">
        <f t="shared" si="186"/>
        <v>10.603999999999999</v>
      </c>
    </row>
    <row r="477" spans="1:37" s="96" customFormat="1" ht="16.5" customHeight="1" thickBot="1" x14ac:dyDescent="0.3">
      <c r="A477" s="110" t="s">
        <v>216</v>
      </c>
      <c r="B477" s="267">
        <v>22109040</v>
      </c>
      <c r="C477" s="266" t="s">
        <v>768</v>
      </c>
      <c r="D477" s="266" t="s">
        <v>769</v>
      </c>
      <c r="E477" s="292" t="str">
        <f>VLOOKUP(B477,[2]END!$B$3:$G$734,6,FALSE)</f>
        <v>ABI</v>
      </c>
      <c r="F477" s="91" t="str">
        <f t="shared" si="169"/>
        <v>ABI</v>
      </c>
      <c r="G477" s="92">
        <f t="shared" si="170"/>
        <v>0</v>
      </c>
      <c r="H477" s="82">
        <f t="shared" si="181"/>
        <v>0</v>
      </c>
      <c r="I477" s="292" t="str">
        <f>VLOOKUP(B477,[2]VIT!$B$3:$F$734,5,FALSE)</f>
        <v>ABI</v>
      </c>
      <c r="J477" s="92">
        <f t="shared" si="171"/>
        <v>0</v>
      </c>
      <c r="K477" s="292" t="str">
        <f>VLOOKUP(B477,[2]VIT!$B$3:$G$734,6,FALSE)</f>
        <v>ABI</v>
      </c>
      <c r="L477" s="92">
        <f t="shared" si="172"/>
        <v>0</v>
      </c>
      <c r="M477" s="82">
        <f t="shared" si="182"/>
        <v>0</v>
      </c>
      <c r="N477" s="258" t="str">
        <f>VLOOKUP(B477,[2]DVC!$B$3:$G$734,6,FALSE)</f>
        <v>ABI</v>
      </c>
      <c r="O477" s="297" t="str">
        <f>VLOOKUP(B477,'[2]Taille-Poids'!$B$3:$G$734,6,FALSE)</f>
        <v>ABI</v>
      </c>
      <c r="P477" s="93" t="str">
        <f t="shared" si="183"/>
        <v>POIDS</v>
      </c>
      <c r="Q477" s="92">
        <f t="shared" si="173"/>
        <v>0</v>
      </c>
      <c r="R477" s="258" t="str">
        <f>VLOOKUP(B477,[2]DV!$B$3:$H$735,7,FALSE)</f>
        <v>ABI</v>
      </c>
      <c r="S477" s="92">
        <f t="shared" si="174"/>
        <v>0</v>
      </c>
      <c r="T477" s="82">
        <f t="shared" si="184"/>
        <v>0</v>
      </c>
      <c r="U477" s="259" t="str">
        <f>VLOOKUP(B477,[2]COORD!$B$3:$I$734,8,FALSE)</f>
        <v>ABI</v>
      </c>
      <c r="V477" s="92">
        <f t="shared" si="175"/>
        <v>0</v>
      </c>
      <c r="W477" s="292" t="str">
        <f>VLOOKUP(B477,[2]SOUP!$B$3:$F$734,5,FALSE)</f>
        <v>ABI</v>
      </c>
      <c r="X477" s="92">
        <f t="shared" si="176"/>
        <v>0</v>
      </c>
      <c r="Y477" s="292" t="str">
        <f>VLOOKUP(B477,[2]EQU!$B$3:$F$734,5,FALSE)</f>
        <v>ABI</v>
      </c>
      <c r="Z477" s="92">
        <f t="shared" si="177"/>
        <v>0</v>
      </c>
      <c r="AA477" s="82">
        <f t="shared" si="185"/>
        <v>0</v>
      </c>
      <c r="AB477" s="260" t="str">
        <f>VLOOKUP(B477,[2]Natation!$A$2:$E$610,5,FALSE)</f>
        <v>ABI</v>
      </c>
      <c r="AC477" s="92">
        <f t="shared" si="178"/>
        <v>0</v>
      </c>
      <c r="AD477" s="83">
        <f t="shared" si="147"/>
        <v>0</v>
      </c>
      <c r="AE477" s="294">
        <f t="shared" si="150"/>
        <v>0</v>
      </c>
      <c r="AF477" s="84">
        <v>0</v>
      </c>
      <c r="AG477" s="87">
        <f t="shared" si="179"/>
        <v>621</v>
      </c>
      <c r="AH477" s="75" t="str">
        <f>IFERROR(VLOOKUP(B477,'Notes écrit'!$A$3:$C$734,3,FALSE),"ABI")</f>
        <v>ABI</v>
      </c>
      <c r="AI477" s="84" t="s">
        <v>157</v>
      </c>
      <c r="AJ477" s="88">
        <f t="shared" si="180"/>
        <v>599</v>
      </c>
      <c r="AK477" s="136" t="str">
        <f t="shared" si="186"/>
        <v>DEF</v>
      </c>
    </row>
    <row r="478" spans="1:37" s="96" customFormat="1" ht="16.5" customHeight="1" thickBot="1" x14ac:dyDescent="0.3">
      <c r="A478" s="110" t="s">
        <v>216</v>
      </c>
      <c r="B478" s="267">
        <v>22109061</v>
      </c>
      <c r="C478" s="266" t="s">
        <v>819</v>
      </c>
      <c r="D478" s="266" t="s">
        <v>131</v>
      </c>
      <c r="E478" s="292">
        <f>VLOOKUP(B478,[2]END!$B$3:$G$734,6,FALSE)</f>
        <v>18</v>
      </c>
      <c r="F478" s="91">
        <f t="shared" si="169"/>
        <v>18.5</v>
      </c>
      <c r="G478" s="92">
        <f t="shared" si="170"/>
        <v>15</v>
      </c>
      <c r="H478" s="82">
        <f t="shared" si="181"/>
        <v>15</v>
      </c>
      <c r="I478" s="292">
        <f>VLOOKUP(B478,[2]VIT!$B$3:$F$734,5,FALSE)</f>
        <v>3.22</v>
      </c>
      <c r="J478" s="92">
        <f t="shared" si="171"/>
        <v>17</v>
      </c>
      <c r="K478" s="292">
        <f>VLOOKUP(B478,[2]VIT!$B$3:$G$734,6,FALSE)</f>
        <v>6.9</v>
      </c>
      <c r="L478" s="92">
        <f t="shared" si="172"/>
        <v>10</v>
      </c>
      <c r="M478" s="82">
        <f t="shared" si="182"/>
        <v>13.5</v>
      </c>
      <c r="N478" s="258">
        <f>VLOOKUP(B478,[2]DVC!$B$3:$G$734,6,FALSE)</f>
        <v>70</v>
      </c>
      <c r="O478" s="297">
        <f>VLOOKUP(B478,'[2]Taille-Poids'!$B$3:$G$734,6,FALSE)</f>
        <v>63</v>
      </c>
      <c r="P478" s="93">
        <f t="shared" si="183"/>
        <v>1.1111111111111112</v>
      </c>
      <c r="Q478" s="92">
        <f t="shared" si="173"/>
        <v>6</v>
      </c>
      <c r="R478" s="258">
        <f>VLOOKUP(B478,[2]DV!$B$3:$H$735,7,FALSE)</f>
        <v>43.4</v>
      </c>
      <c r="S478" s="92">
        <f t="shared" si="174"/>
        <v>4</v>
      </c>
      <c r="T478" s="82">
        <f t="shared" si="184"/>
        <v>10</v>
      </c>
      <c r="U478" s="259">
        <f>VLOOKUP(B478,[2]COORD!$B$3:$I$734,8,FALSE)</f>
        <v>24.9</v>
      </c>
      <c r="V478" s="92">
        <f t="shared" si="175"/>
        <v>5.5</v>
      </c>
      <c r="W478" s="292">
        <f>VLOOKUP(B478,[2]SOUP!$B$3:$F$734,5,FALSE)</f>
        <v>-8</v>
      </c>
      <c r="X478" s="92">
        <f t="shared" si="176"/>
        <v>1</v>
      </c>
      <c r="Y478" s="292">
        <f>VLOOKUP(B478,[2]EQU!$B$3:$F$734,5,FALSE)</f>
        <v>4</v>
      </c>
      <c r="Z478" s="92">
        <f t="shared" si="177"/>
        <v>3</v>
      </c>
      <c r="AA478" s="82">
        <f t="shared" si="185"/>
        <v>9.5</v>
      </c>
      <c r="AB478" s="260">
        <f>VLOOKUP(B478,[2]Natation!$A$2:$E$610,5,FALSE)</f>
        <v>33.6</v>
      </c>
      <c r="AC478" s="92">
        <f t="shared" si="178"/>
        <v>14</v>
      </c>
      <c r="AD478" s="83">
        <f t="shared" ref="AD478:AD541" si="187">IF(AC478="VAL","VALIDÉ",AC478)</f>
        <v>14</v>
      </c>
      <c r="AE478" s="294">
        <f t="shared" si="150"/>
        <v>12.4</v>
      </c>
      <c r="AF478" s="84">
        <v>12.4</v>
      </c>
      <c r="AG478" s="87">
        <f t="shared" si="179"/>
        <v>140</v>
      </c>
      <c r="AH478" s="75">
        <f>IFERROR(VLOOKUP(B478,'Notes écrit'!$A$3:$C$734,3,FALSE),"ABI")</f>
        <v>9.7780000000000005</v>
      </c>
      <c r="AI478" s="84">
        <v>9.7780000000000005</v>
      </c>
      <c r="AJ478" s="88">
        <f t="shared" si="180"/>
        <v>162</v>
      </c>
      <c r="AK478" s="136">
        <f t="shared" si="186"/>
        <v>11.089</v>
      </c>
    </row>
    <row r="479" spans="1:37" s="96" customFormat="1" ht="16.5" customHeight="1" thickBot="1" x14ac:dyDescent="0.3">
      <c r="A479" s="110" t="s">
        <v>53</v>
      </c>
      <c r="B479" s="267">
        <v>22109075</v>
      </c>
      <c r="C479" s="266" t="s">
        <v>594</v>
      </c>
      <c r="D479" s="266" t="s">
        <v>595</v>
      </c>
      <c r="E479" s="292">
        <f>VLOOKUP(B479,[2]END!$B$3:$G$734,6,FALSE)</f>
        <v>12</v>
      </c>
      <c r="F479" s="91">
        <f t="shared" si="169"/>
        <v>15.5</v>
      </c>
      <c r="G479" s="92">
        <f t="shared" si="170"/>
        <v>12</v>
      </c>
      <c r="H479" s="82">
        <f t="shared" si="181"/>
        <v>12</v>
      </c>
      <c r="I479" s="292">
        <f>VLOOKUP(B479,[2]VIT!$B$3:$F$734,5,FALSE)</f>
        <v>3.34</v>
      </c>
      <c r="J479" s="92">
        <f t="shared" si="171"/>
        <v>19</v>
      </c>
      <c r="K479" s="292">
        <f>VLOOKUP(B479,[2]VIT!$B$3:$G$734,6,FALSE)</f>
        <v>7.36</v>
      </c>
      <c r="L479" s="92">
        <f t="shared" si="172"/>
        <v>13</v>
      </c>
      <c r="M479" s="82">
        <f t="shared" si="182"/>
        <v>16</v>
      </c>
      <c r="N479" s="258">
        <f>VLOOKUP(B479,[2]DVC!$B$3:$G$734,6,FALSE)</f>
        <v>28</v>
      </c>
      <c r="O479" s="297">
        <f>VLOOKUP(B479,'[2]Taille-Poids'!$B$3:$G$734,6,FALSE)</f>
        <v>54</v>
      </c>
      <c r="P479" s="93">
        <f t="shared" si="183"/>
        <v>0.51851851851851849</v>
      </c>
      <c r="Q479" s="92">
        <f t="shared" si="173"/>
        <v>5</v>
      </c>
      <c r="R479" s="258">
        <f>VLOOKUP(B479,[2]DV!$B$3:$H$735,7,FALSE)</f>
        <v>35.6</v>
      </c>
      <c r="S479" s="92">
        <f t="shared" si="174"/>
        <v>6</v>
      </c>
      <c r="T479" s="82">
        <f t="shared" si="184"/>
        <v>11</v>
      </c>
      <c r="U479" s="259">
        <f>VLOOKUP(B479,[2]COORD!$B$3:$I$734,8,FALSE)</f>
        <v>25.7</v>
      </c>
      <c r="V479" s="92">
        <f t="shared" si="175"/>
        <v>6</v>
      </c>
      <c r="W479" s="292">
        <f>VLOOKUP(B479,[2]SOUP!$B$3:$F$734,5,FALSE)</f>
        <v>13</v>
      </c>
      <c r="X479" s="92">
        <f t="shared" si="176"/>
        <v>4.5</v>
      </c>
      <c r="Y479" s="292">
        <f>VLOOKUP(B479,[2]EQU!$B$3:$F$734,5,FALSE)</f>
        <v>4</v>
      </c>
      <c r="Z479" s="92">
        <f t="shared" si="177"/>
        <v>3</v>
      </c>
      <c r="AA479" s="82">
        <f t="shared" si="185"/>
        <v>13.5</v>
      </c>
      <c r="AB479" s="260">
        <f>VLOOKUP(B479,[2]Natation!$A$2:$E$610,5,FALSE)</f>
        <v>43.17</v>
      </c>
      <c r="AC479" s="92">
        <f t="shared" si="178"/>
        <v>12</v>
      </c>
      <c r="AD479" s="83">
        <f t="shared" si="187"/>
        <v>12</v>
      </c>
      <c r="AE479" s="294">
        <f t="shared" si="150"/>
        <v>12.9</v>
      </c>
      <c r="AF479" s="84">
        <v>12.9</v>
      </c>
      <c r="AG479" s="87">
        <f t="shared" si="179"/>
        <v>86</v>
      </c>
      <c r="AH479" s="75">
        <f>IFERROR(VLOOKUP(B479,'Notes écrit'!$A$3:$C$734,3,FALSE),"ABI")</f>
        <v>8.8889999999999993</v>
      </c>
      <c r="AI479" s="84">
        <v>8.8889999999999993</v>
      </c>
      <c r="AJ479" s="88">
        <f t="shared" si="180"/>
        <v>231</v>
      </c>
      <c r="AK479" s="136">
        <f t="shared" si="186"/>
        <v>10.894500000000001</v>
      </c>
    </row>
    <row r="480" spans="1:37" s="96" customFormat="1" ht="16.5" customHeight="1" thickBot="1" x14ac:dyDescent="0.3">
      <c r="A480" s="110" t="s">
        <v>216</v>
      </c>
      <c r="B480" s="267">
        <v>22109082</v>
      </c>
      <c r="C480" s="266" t="s">
        <v>1194</v>
      </c>
      <c r="D480" s="266" t="s">
        <v>70</v>
      </c>
      <c r="E480" s="292">
        <f>VLOOKUP(B480,[2]END!$B$3:$G$734,6,FALSE)</f>
        <v>14</v>
      </c>
      <c r="F480" s="91">
        <f t="shared" si="169"/>
        <v>16.5</v>
      </c>
      <c r="G480" s="92">
        <f t="shared" si="170"/>
        <v>11</v>
      </c>
      <c r="H480" s="82">
        <f t="shared" si="181"/>
        <v>11</v>
      </c>
      <c r="I480" s="292">
        <f>VLOOKUP(B480,[2]VIT!$B$3:$F$734,5,FALSE)</f>
        <v>3.44</v>
      </c>
      <c r="J480" s="92">
        <f t="shared" si="171"/>
        <v>13</v>
      </c>
      <c r="K480" s="292">
        <f>VLOOKUP(B480,[2]VIT!$B$3:$G$734,6,FALSE)</f>
        <v>7.33</v>
      </c>
      <c r="L480" s="92">
        <f t="shared" si="172"/>
        <v>7</v>
      </c>
      <c r="M480" s="82">
        <f t="shared" si="182"/>
        <v>10</v>
      </c>
      <c r="N480" s="258">
        <f>VLOOKUP(B480,[2]DVC!$B$3:$G$734,6,FALSE)</f>
        <v>41</v>
      </c>
      <c r="O480" s="297">
        <f>VLOOKUP(B480,'[2]Taille-Poids'!$B$3:$G$734,6,FALSE)</f>
        <v>69</v>
      </c>
      <c r="P480" s="93">
        <f t="shared" si="183"/>
        <v>0.59420289855072461</v>
      </c>
      <c r="Q480" s="92">
        <f t="shared" si="173"/>
        <v>3</v>
      </c>
      <c r="R480" s="258">
        <f>VLOOKUP(B480,[2]DV!$B$3:$H$735,7,FALSE)</f>
        <v>39.299999999999997</v>
      </c>
      <c r="S480" s="92">
        <f t="shared" si="174"/>
        <v>3</v>
      </c>
      <c r="T480" s="82">
        <f t="shared" si="184"/>
        <v>6</v>
      </c>
      <c r="U480" s="259">
        <f>VLOOKUP(B480,[2]COORD!$B$3:$I$734,8,FALSE)</f>
        <v>27</v>
      </c>
      <c r="V480" s="92">
        <f t="shared" si="175"/>
        <v>4.25</v>
      </c>
      <c r="W480" s="292">
        <f>VLOOKUP(B480,[2]SOUP!$B$3:$F$734,5,FALSE)</f>
        <v>0</v>
      </c>
      <c r="X480" s="92">
        <f t="shared" si="176"/>
        <v>2.5</v>
      </c>
      <c r="Y480" s="292">
        <f>VLOOKUP(B480,[2]EQU!$B$3:$F$734,5,FALSE)</f>
        <v>10</v>
      </c>
      <c r="Z480" s="92">
        <f t="shared" si="177"/>
        <v>0</v>
      </c>
      <c r="AA480" s="82">
        <f t="shared" si="185"/>
        <v>6.75</v>
      </c>
      <c r="AB480" s="260">
        <f>VLOOKUP(B480,[2]Natation!$A$2:$E$610,5,FALSE)</f>
        <v>43.39</v>
      </c>
      <c r="AC480" s="92">
        <f t="shared" si="178"/>
        <v>8</v>
      </c>
      <c r="AD480" s="83">
        <f t="shared" si="187"/>
        <v>8</v>
      </c>
      <c r="AE480" s="294">
        <f t="shared" si="150"/>
        <v>8.35</v>
      </c>
      <c r="AF480" s="84">
        <v>8.35</v>
      </c>
      <c r="AG480" s="87">
        <f t="shared" si="179"/>
        <v>542</v>
      </c>
      <c r="AH480" s="75">
        <f>IFERROR(VLOOKUP(B480,'Notes écrit'!$A$3:$C$734,3,FALSE),"ABI")</f>
        <v>8.4440000000000008</v>
      </c>
      <c r="AI480" s="84">
        <v>8.4440000000000008</v>
      </c>
      <c r="AJ480" s="88">
        <f t="shared" si="180"/>
        <v>274</v>
      </c>
      <c r="AK480" s="136">
        <f t="shared" si="186"/>
        <v>8.3970000000000002</v>
      </c>
    </row>
    <row r="481" spans="1:37" s="96" customFormat="1" ht="16.5" customHeight="1" thickBot="1" x14ac:dyDescent="0.3">
      <c r="A481" s="110" t="s">
        <v>216</v>
      </c>
      <c r="B481" s="267">
        <v>22109131</v>
      </c>
      <c r="C481" s="266" t="s">
        <v>880</v>
      </c>
      <c r="D481" s="266" t="s">
        <v>131</v>
      </c>
      <c r="E481" s="292">
        <f>VLOOKUP(B481,[2]END!$B$3:$G$734,6,FALSE)</f>
        <v>10</v>
      </c>
      <c r="F481" s="91">
        <f t="shared" si="169"/>
        <v>14.5</v>
      </c>
      <c r="G481" s="92">
        <f t="shared" si="170"/>
        <v>7</v>
      </c>
      <c r="H481" s="82">
        <f t="shared" si="181"/>
        <v>7</v>
      </c>
      <c r="I481" s="292">
        <f>VLOOKUP(B481,[2]VIT!$B$3:$F$734,5,FALSE)</f>
        <v>3.17</v>
      </c>
      <c r="J481" s="92">
        <f t="shared" si="171"/>
        <v>17</v>
      </c>
      <c r="K481" s="292">
        <f>VLOOKUP(B481,[2]VIT!$B$3:$G$734,6,FALSE)</f>
        <v>6.95</v>
      </c>
      <c r="L481" s="92">
        <f t="shared" si="172"/>
        <v>10</v>
      </c>
      <c r="M481" s="82">
        <f t="shared" si="182"/>
        <v>13.5</v>
      </c>
      <c r="N481" s="258">
        <f>VLOOKUP(B481,[2]DVC!$B$3:$G$734,6,FALSE)</f>
        <v>58</v>
      </c>
      <c r="O481" s="297">
        <f>VLOOKUP(B481,'[2]Taille-Poids'!$B$3:$G$734,6,FALSE)</f>
        <v>65</v>
      </c>
      <c r="P481" s="93">
        <f t="shared" si="183"/>
        <v>0.89230769230769236</v>
      </c>
      <c r="Q481" s="92">
        <f t="shared" si="173"/>
        <v>4.5</v>
      </c>
      <c r="R481" s="258">
        <f>VLOOKUP(B481,[2]DV!$B$3:$H$735,7,FALSE)</f>
        <v>40.700000000000003</v>
      </c>
      <c r="S481" s="92">
        <f t="shared" si="174"/>
        <v>3</v>
      </c>
      <c r="T481" s="82">
        <f t="shared" si="184"/>
        <v>7.5</v>
      </c>
      <c r="U481" s="259">
        <f>VLOOKUP(B481,[2]COORD!$B$3:$I$734,8,FALSE)</f>
        <v>24.1</v>
      </c>
      <c r="V481" s="92">
        <f t="shared" si="175"/>
        <v>5.75</v>
      </c>
      <c r="W481" s="292">
        <f>VLOOKUP(B481,[2]SOUP!$B$3:$F$734,5,FALSE)</f>
        <v>-30</v>
      </c>
      <c r="X481" s="92">
        <f t="shared" si="176"/>
        <v>0</v>
      </c>
      <c r="Y481" s="292">
        <f>VLOOKUP(B481,[2]EQU!$B$3:$F$734,5,FALSE)</f>
        <v>9</v>
      </c>
      <c r="Z481" s="92">
        <f t="shared" si="177"/>
        <v>0.5</v>
      </c>
      <c r="AA481" s="82">
        <f t="shared" si="185"/>
        <v>6.25</v>
      </c>
      <c r="AB481" s="260">
        <f>VLOOKUP(B481,[2]Natation!$A$2:$E$610,5,FALSE)</f>
        <v>37.770000000000003</v>
      </c>
      <c r="AC481" s="92">
        <f t="shared" si="178"/>
        <v>12</v>
      </c>
      <c r="AD481" s="83">
        <f t="shared" si="187"/>
        <v>12</v>
      </c>
      <c r="AE481" s="294">
        <f t="shared" si="150"/>
        <v>9.25</v>
      </c>
      <c r="AF481" s="84">
        <v>9.25</v>
      </c>
      <c r="AG481" s="87">
        <f t="shared" si="179"/>
        <v>497</v>
      </c>
      <c r="AH481" s="75">
        <f>IFERROR(VLOOKUP(B481,'Notes écrit'!$A$3:$C$734,3,FALSE),"ABI")</f>
        <v>10.222</v>
      </c>
      <c r="AI481" s="84">
        <v>10.222</v>
      </c>
      <c r="AJ481" s="88">
        <f t="shared" si="180"/>
        <v>123</v>
      </c>
      <c r="AK481" s="136">
        <f t="shared" si="186"/>
        <v>9.7360000000000007</v>
      </c>
    </row>
    <row r="482" spans="1:37" s="96" customFormat="1" ht="16.5" customHeight="1" thickBot="1" x14ac:dyDescent="0.3">
      <c r="A482" s="110" t="s">
        <v>216</v>
      </c>
      <c r="B482" s="267">
        <v>22109161</v>
      </c>
      <c r="C482" s="266" t="s">
        <v>1186</v>
      </c>
      <c r="D482" s="266" t="s">
        <v>122</v>
      </c>
      <c r="E482" s="292">
        <f>VLOOKUP(B482,[2]END!$B$3:$G$734,6,FALSE)</f>
        <v>12</v>
      </c>
      <c r="F482" s="91">
        <f t="shared" si="169"/>
        <v>15.5</v>
      </c>
      <c r="G482" s="92">
        <f t="shared" si="170"/>
        <v>9</v>
      </c>
      <c r="H482" s="82">
        <f t="shared" si="181"/>
        <v>9</v>
      </c>
      <c r="I482" s="292">
        <f>VLOOKUP(B482,[2]VIT!$B$3:$F$734,5,FALSE)</f>
        <v>3.21</v>
      </c>
      <c r="J482" s="92">
        <f t="shared" si="171"/>
        <v>17</v>
      </c>
      <c r="K482" s="292">
        <f>VLOOKUP(B482,[2]VIT!$B$3:$G$734,6,FALSE)</f>
        <v>7.06</v>
      </c>
      <c r="L482" s="92">
        <f t="shared" si="172"/>
        <v>9</v>
      </c>
      <c r="M482" s="82">
        <f t="shared" si="182"/>
        <v>13</v>
      </c>
      <c r="N482" s="258">
        <f>VLOOKUP(B482,[2]DVC!$B$3:$G$734,6,FALSE)</f>
        <v>76</v>
      </c>
      <c r="O482" s="297">
        <f>VLOOKUP(B482,'[2]Taille-Poids'!$B$3:$G$734,6,FALSE)</f>
        <v>69</v>
      </c>
      <c r="P482" s="93">
        <f t="shared" si="183"/>
        <v>1.1014492753623188</v>
      </c>
      <c r="Q482" s="92">
        <f t="shared" si="173"/>
        <v>6</v>
      </c>
      <c r="R482" s="258">
        <f>VLOOKUP(B482,[2]DV!$B$3:$H$735,7,FALSE)</f>
        <v>44.6</v>
      </c>
      <c r="S482" s="92">
        <f t="shared" si="174"/>
        <v>4</v>
      </c>
      <c r="T482" s="82">
        <f t="shared" si="184"/>
        <v>10</v>
      </c>
      <c r="U482" s="259">
        <f>VLOOKUP(B482,[2]COORD!$B$3:$I$734,8,FALSE)</f>
        <v>23.56</v>
      </c>
      <c r="V482" s="92">
        <f t="shared" si="175"/>
        <v>6</v>
      </c>
      <c r="W482" s="292">
        <f>VLOOKUP(B482,[2]SOUP!$B$3:$F$734,5,FALSE)</f>
        <v>1</v>
      </c>
      <c r="X482" s="92">
        <f t="shared" si="176"/>
        <v>2.75</v>
      </c>
      <c r="Y482" s="292">
        <f>VLOOKUP(B482,[2]EQU!$B$3:$F$734,5,FALSE)</f>
        <v>9</v>
      </c>
      <c r="Z482" s="92">
        <f t="shared" si="177"/>
        <v>0.5</v>
      </c>
      <c r="AA482" s="82">
        <f t="shared" si="185"/>
        <v>9.25</v>
      </c>
      <c r="AB482" s="260">
        <v>0</v>
      </c>
      <c r="AC482" s="92">
        <f t="shared" si="178"/>
        <v>0</v>
      </c>
      <c r="AD482" s="83">
        <f t="shared" si="187"/>
        <v>0</v>
      </c>
      <c r="AE482" s="294">
        <f t="shared" si="150"/>
        <v>8.25</v>
      </c>
      <c r="AF482" s="84">
        <v>8.25</v>
      </c>
      <c r="AG482" s="87">
        <f t="shared" si="179"/>
        <v>548</v>
      </c>
      <c r="AH482" s="75">
        <f>IFERROR(VLOOKUP(B482,'Notes écrit'!$A$3:$C$734,3,FALSE),"ABI")</f>
        <v>10.667</v>
      </c>
      <c r="AI482" s="84">
        <v>10.667</v>
      </c>
      <c r="AJ482" s="88">
        <f t="shared" si="180"/>
        <v>85</v>
      </c>
      <c r="AK482" s="136">
        <f t="shared" si="186"/>
        <v>9.4585000000000008</v>
      </c>
    </row>
    <row r="483" spans="1:37" s="96" customFormat="1" ht="16.5" customHeight="1" thickBot="1" x14ac:dyDescent="0.3">
      <c r="A483" s="110" t="s">
        <v>216</v>
      </c>
      <c r="B483" s="267">
        <v>22109164</v>
      </c>
      <c r="C483" s="286" t="s">
        <v>1051</v>
      </c>
      <c r="D483" s="286" t="s">
        <v>1052</v>
      </c>
      <c r="E483" s="292">
        <f>VLOOKUP(B483,[2]END!$B$3:$G$734,6,FALSE)</f>
        <v>16</v>
      </c>
      <c r="F483" s="91">
        <f t="shared" si="169"/>
        <v>17.5</v>
      </c>
      <c r="G483" s="92">
        <f t="shared" si="170"/>
        <v>13</v>
      </c>
      <c r="H483" s="82">
        <f t="shared" si="181"/>
        <v>13</v>
      </c>
      <c r="I483" s="292">
        <f>VLOOKUP(B483,[2]VIT!$B$3:$F$734,5,FALSE)</f>
        <v>3.24</v>
      </c>
      <c r="J483" s="92">
        <f t="shared" si="171"/>
        <v>16</v>
      </c>
      <c r="K483" s="292">
        <f>VLOOKUP(B483,[2]VIT!$B$3:$G$734,6,FALSE)</f>
        <v>7.02</v>
      </c>
      <c r="L483" s="92">
        <f t="shared" si="172"/>
        <v>10</v>
      </c>
      <c r="M483" s="82">
        <f t="shared" si="182"/>
        <v>13</v>
      </c>
      <c r="N483" s="258">
        <f>VLOOKUP(B483,[2]DVC!$B$3:$G$734,6,FALSE)</f>
        <v>51</v>
      </c>
      <c r="O483" s="297">
        <f>VLOOKUP(B483,'[2]Taille-Poids'!$B$3:$G$734,6,FALSE)</f>
        <v>66</v>
      </c>
      <c r="P483" s="93">
        <f t="shared" si="183"/>
        <v>0.77272727272727271</v>
      </c>
      <c r="Q483" s="92">
        <f t="shared" si="173"/>
        <v>4</v>
      </c>
      <c r="R483" s="258">
        <f>VLOOKUP(B483,[2]DV!$B$3:$H$735,7,FALSE)</f>
        <v>45.2</v>
      </c>
      <c r="S483" s="92">
        <f t="shared" si="174"/>
        <v>4.5</v>
      </c>
      <c r="T483" s="82">
        <f t="shared" si="184"/>
        <v>8.5</v>
      </c>
      <c r="U483" s="259">
        <f>VLOOKUP(B483,[2]COORD!$B$3:$I$734,8,FALSE)</f>
        <v>24.44</v>
      </c>
      <c r="V483" s="92">
        <f t="shared" si="175"/>
        <v>5.75</v>
      </c>
      <c r="W483" s="292">
        <f>VLOOKUP(B483,[2]SOUP!$B$3:$F$734,5,FALSE)</f>
        <v>-6</v>
      </c>
      <c r="X483" s="92">
        <f t="shared" si="176"/>
        <v>1.25</v>
      </c>
      <c r="Y483" s="292">
        <f>VLOOKUP(B483,[2]EQU!$B$3:$F$734,5,FALSE)</f>
        <v>5</v>
      </c>
      <c r="Z483" s="92">
        <f t="shared" si="177"/>
        <v>2.5</v>
      </c>
      <c r="AA483" s="82">
        <f t="shared" si="185"/>
        <v>9.5</v>
      </c>
      <c r="AB483" s="260">
        <f>VLOOKUP(B483,[2]Natation!$A$2:$E$610,5,FALSE)</f>
        <v>42.6</v>
      </c>
      <c r="AC483" s="92">
        <f t="shared" si="178"/>
        <v>9</v>
      </c>
      <c r="AD483" s="83">
        <f t="shared" si="187"/>
        <v>9</v>
      </c>
      <c r="AE483" s="294">
        <f t="shared" si="150"/>
        <v>10.6</v>
      </c>
      <c r="AF483" s="84">
        <v>10.6</v>
      </c>
      <c r="AG483" s="87">
        <f t="shared" si="179"/>
        <v>363</v>
      </c>
      <c r="AH483" s="75">
        <f>IFERROR(VLOOKUP(B483,'Notes écrit'!$A$3:$C$734,3,FALSE),"ABI")</f>
        <v>7.1109999999999998</v>
      </c>
      <c r="AI483" s="84">
        <v>7.1109999999999998</v>
      </c>
      <c r="AJ483" s="88">
        <f t="shared" si="180"/>
        <v>430</v>
      </c>
      <c r="AK483" s="136">
        <f t="shared" si="186"/>
        <v>8.8554999999999993</v>
      </c>
    </row>
    <row r="484" spans="1:37" s="96" customFormat="1" ht="16.5" customHeight="1" thickBot="1" x14ac:dyDescent="0.3">
      <c r="A484" s="110" t="s">
        <v>216</v>
      </c>
      <c r="B484" s="267">
        <v>22109168</v>
      </c>
      <c r="C484" s="266" t="s">
        <v>1105</v>
      </c>
      <c r="D484" s="266" t="s">
        <v>111</v>
      </c>
      <c r="E484" s="292">
        <f>VLOOKUP(B484,[2]END!$B$3:$G$734,6,FALSE)</f>
        <v>17</v>
      </c>
      <c r="F484" s="91">
        <f t="shared" si="169"/>
        <v>18</v>
      </c>
      <c r="G484" s="92">
        <f t="shared" si="170"/>
        <v>14</v>
      </c>
      <c r="H484" s="82">
        <f t="shared" si="181"/>
        <v>14</v>
      </c>
      <c r="I484" s="292">
        <f>VLOOKUP(B484,[2]VIT!$B$3:$F$734,5,FALSE)</f>
        <v>3.22</v>
      </c>
      <c r="J484" s="92">
        <f t="shared" si="171"/>
        <v>17</v>
      </c>
      <c r="K484" s="292">
        <f>VLOOKUP(B484,[2]VIT!$B$3:$G$734,6,FALSE)</f>
        <v>6.84</v>
      </c>
      <c r="L484" s="92">
        <f t="shared" si="172"/>
        <v>11</v>
      </c>
      <c r="M484" s="82">
        <f t="shared" si="182"/>
        <v>14</v>
      </c>
      <c r="N484" s="258">
        <f>VLOOKUP(B484,[2]DVC!$B$3:$G$734,6,FALSE)</f>
        <v>82</v>
      </c>
      <c r="O484" s="297">
        <f>VLOOKUP(B484,'[2]Taille-Poids'!$B$3:$G$734,6,FALSE)</f>
        <v>74</v>
      </c>
      <c r="P484" s="93">
        <f t="shared" si="183"/>
        <v>1.1081081081081081</v>
      </c>
      <c r="Q484" s="92">
        <f t="shared" si="173"/>
        <v>6</v>
      </c>
      <c r="R484" s="258">
        <f>VLOOKUP(B484,[2]DV!$B$3:$H$735,7,FALSE)</f>
        <v>52.4</v>
      </c>
      <c r="S484" s="92">
        <f t="shared" si="174"/>
        <v>6</v>
      </c>
      <c r="T484" s="82">
        <f t="shared" si="184"/>
        <v>12</v>
      </c>
      <c r="U484" s="259">
        <f>VLOOKUP(B484,[2]COORD!$B$3:$I$734,8,FALSE)</f>
        <v>25.35</v>
      </c>
      <c r="V484" s="92">
        <f t="shared" si="175"/>
        <v>5.25</v>
      </c>
      <c r="W484" s="292">
        <f>VLOOKUP(B484,[2]SOUP!$B$3:$F$734,5,FALSE)</f>
        <v>2</v>
      </c>
      <c r="X484" s="92">
        <f t="shared" si="176"/>
        <v>3</v>
      </c>
      <c r="Y484" s="292">
        <f>VLOOKUP(B484,[2]EQU!$B$3:$F$734,5,FALSE)</f>
        <v>9</v>
      </c>
      <c r="Z484" s="92">
        <f t="shared" si="177"/>
        <v>0.5</v>
      </c>
      <c r="AA484" s="82">
        <f t="shared" si="185"/>
        <v>8.75</v>
      </c>
      <c r="AB484" s="260">
        <f>VLOOKUP(B484,[2]Natation!$A$2:$E$610,5,FALSE)</f>
        <v>34.130000000000003</v>
      </c>
      <c r="AC484" s="92">
        <f t="shared" si="178"/>
        <v>14</v>
      </c>
      <c r="AD484" s="83">
        <f t="shared" si="187"/>
        <v>14</v>
      </c>
      <c r="AE484" s="294">
        <f t="shared" ref="AE484:AE547" si="188">IF(AND(H484="DSP",M484="DSP",T484="DSP",AA484="DSP",AD484="DSP"),"DSP",IF(AND(H484="DSP",M484="DSP",T484="DSP",AA484="DSP"),AD484,IF(AND(H484="DSP",M484="DSP",T484="DSP",AD484="DSP"),AA484,IF(AND(H484="DSP",M484="DSP",AA484="DSP",AD484="DSP"),T484,IF(AND(H484="DSP",T484="DSP",AA484="DSP",AD484="DSP"),M484,IF(AND(M484="DSP",T484="DSP",AA484="DSP",AD484="DSP"),H484,IF(AND(T484="DSP",AA484="DSP",AD484="DSP"),(H484+M484)/2,IF(AND(M484="DSP",AA484="DSP",AD484="DSP"),(H484+T484)/2,IF(AND(H484="DSP",AA484="DSP",AD484="DSP"),(M484+T484)/2,IF(AND(M484="DSP",T484="DSP",AD484="DSP"),(H484+AA484)/2,IF(AND(H484="DSP",T484="DSP",AD484="DSP"),(M484+AA484)/2,IF(AND(H484="DSP",M484="DSP",AD484="DSP"),(T484+AA484)/2,IF(AND(M484="DSP",T484="DSP",AA484="DSP"),(H484+AD484)/2,IF(AND(H484="DSP",T484="DSP",AA484="DSP"),(M484+AD484)/2,IF(AND(H484="DSP",M484="DSP",AA484="DSP"),(T484+AD484)/2,IF(AND(H484="DSP",M484="DSP",T484="DSP"),(AA484+AD484)/2,IF(AND(H484="DSP",M484="DSP"),(T484+AA484+AD484)/3,IF(AND(H484="DSP",T484="DSP"),(M484+AA484+AD484)/3,IF(AND(M484="DSP",T484="DSP"),(H484+AA484+AD484)/3,IF(AND(H484="DSP",AA484="DSP"),(M484+T484+AD484)/3,IF(AND(M484="DSP",AA484="DSP"),(H484+T484+AD484)/3,IF(AND(T484="DSP",AA484="DSP"),(H484+M484+AD484)/3,IF(AND(H484="DSP",AD484="DSP"),(M484+T484+AA484)/3,IF(AND(M484="DSP",AD484="DSP"),(H484+T484+AA484)/3,IF(AND(T484="DSP",AD484="DSP"),(H484+M484+AA484)/3,IF(AND(AA484="DSP",AD484="DSP"),(H484+M484+T484)/3,IF(H484="DSP",(M484+T484+AA484+AD484)/4,IF(M484="DSP",(H484+T484+AA484+AD484)/4,IF(T484="DSP",(H484+M484+AA484+AD484)/4,IF(AA484="DSP",(H484+M484+T484+AD484)/4,IF(AD484="DSP",(H484+M484+T484+AA484)/4,SUM(H484+M484+T484+AA484+AD484)/5)))))))))))))))))))))))))))))))</f>
        <v>12.55</v>
      </c>
      <c r="AF484" s="84">
        <v>12.55</v>
      </c>
      <c r="AG484" s="87">
        <f t="shared" si="179"/>
        <v>124</v>
      </c>
      <c r="AH484" s="75">
        <f>IFERROR(VLOOKUP(B484,'Notes écrit'!$A$3:$C$734,3,FALSE),"ABI")</f>
        <v>13.778</v>
      </c>
      <c r="AI484" s="84">
        <v>13.778</v>
      </c>
      <c r="AJ484" s="88">
        <f t="shared" si="180"/>
        <v>8</v>
      </c>
      <c r="AK484" s="136">
        <f t="shared" si="186"/>
        <v>13.164000000000001</v>
      </c>
    </row>
    <row r="485" spans="1:37" s="96" customFormat="1" ht="16.5" customHeight="1" thickBot="1" x14ac:dyDescent="0.3">
      <c r="A485" s="110" t="s">
        <v>53</v>
      </c>
      <c r="B485" s="267">
        <v>22109191</v>
      </c>
      <c r="C485" s="266" t="s">
        <v>450</v>
      </c>
      <c r="D485" s="266" t="s">
        <v>1114</v>
      </c>
      <c r="E485" s="292">
        <f>VLOOKUP(B485,[2]END!$B$3:$G$734,6,FALSE)</f>
        <v>12</v>
      </c>
      <c r="F485" s="91">
        <f t="shared" si="169"/>
        <v>15.5</v>
      </c>
      <c r="G485" s="92">
        <f t="shared" si="170"/>
        <v>12</v>
      </c>
      <c r="H485" s="82">
        <f t="shared" si="181"/>
        <v>12</v>
      </c>
      <c r="I485" s="292">
        <f>VLOOKUP(B485,[2]VIT!$B$3:$F$734,5,FALSE)</f>
        <v>3.56</v>
      </c>
      <c r="J485" s="92">
        <f t="shared" si="171"/>
        <v>15</v>
      </c>
      <c r="K485" s="292">
        <f>VLOOKUP(B485,[2]VIT!$B$3:$G$734,6,FALSE)</f>
        <v>7.78</v>
      </c>
      <c r="L485" s="92">
        <f t="shared" si="172"/>
        <v>10</v>
      </c>
      <c r="M485" s="82">
        <f t="shared" si="182"/>
        <v>12.5</v>
      </c>
      <c r="N485" s="258">
        <f>VLOOKUP(B485,[2]DVC!$B$3:$G$734,6,FALSE)</f>
        <v>39.5</v>
      </c>
      <c r="O485" s="297">
        <f>VLOOKUP(B485,'[2]Taille-Poids'!$B$3:$G$734,6,FALSE)</f>
        <v>54</v>
      </c>
      <c r="P485" s="93">
        <f t="shared" si="183"/>
        <v>0.73148148148148151</v>
      </c>
      <c r="Q485" s="92">
        <f t="shared" si="173"/>
        <v>6.5</v>
      </c>
      <c r="R485" s="258">
        <f>VLOOKUP(B485,[2]DV!$B$3:$H$735,7,FALSE)</f>
        <v>30.6</v>
      </c>
      <c r="S485" s="92">
        <f t="shared" si="174"/>
        <v>5</v>
      </c>
      <c r="T485" s="82">
        <f t="shared" si="184"/>
        <v>11.5</v>
      </c>
      <c r="U485" s="259">
        <f>VLOOKUP(B485,[2]COORD!$B$3:$I$734,8,FALSE)</f>
        <v>31.18</v>
      </c>
      <c r="V485" s="92">
        <f t="shared" si="175"/>
        <v>3.25</v>
      </c>
      <c r="W485" s="292">
        <f>VLOOKUP(B485,[2]SOUP!$B$3:$F$734,5,FALSE)</f>
        <v>3</v>
      </c>
      <c r="X485" s="92">
        <f t="shared" si="176"/>
        <v>3.25</v>
      </c>
      <c r="Y485" s="292">
        <f>VLOOKUP(B485,[2]EQU!$B$3:$F$734,5,FALSE)</f>
        <v>3</v>
      </c>
      <c r="Z485" s="92">
        <f t="shared" si="177"/>
        <v>3.5</v>
      </c>
      <c r="AA485" s="82">
        <f t="shared" si="185"/>
        <v>10</v>
      </c>
      <c r="AB485" s="260">
        <f>VLOOKUP(B485,[2]Natation!$A$2:$E$610,5,FALSE)</f>
        <v>55.05</v>
      </c>
      <c r="AC485" s="92">
        <f t="shared" si="178"/>
        <v>6</v>
      </c>
      <c r="AD485" s="83">
        <f t="shared" si="187"/>
        <v>6</v>
      </c>
      <c r="AE485" s="294">
        <f t="shared" si="188"/>
        <v>10.4</v>
      </c>
      <c r="AF485" s="84">
        <v>10.4</v>
      </c>
      <c r="AG485" s="87">
        <f t="shared" si="179"/>
        <v>393</v>
      </c>
      <c r="AH485" s="75">
        <f>IFERROR(VLOOKUP(B485,'Notes écrit'!$A$3:$C$734,3,FALSE),"ABI")</f>
        <v>9.3330000000000002</v>
      </c>
      <c r="AI485" s="84">
        <v>9.3330000000000002</v>
      </c>
      <c r="AJ485" s="88">
        <f t="shared" si="180"/>
        <v>194</v>
      </c>
      <c r="AK485" s="136">
        <f t="shared" si="186"/>
        <v>9.8665000000000003</v>
      </c>
    </row>
    <row r="486" spans="1:37" s="96" customFormat="1" ht="16.5" customHeight="1" thickBot="1" x14ac:dyDescent="0.3">
      <c r="A486" s="110" t="s">
        <v>216</v>
      </c>
      <c r="B486" s="267">
        <v>22109208</v>
      </c>
      <c r="C486" s="266" t="s">
        <v>703</v>
      </c>
      <c r="D486" s="266" t="s">
        <v>212</v>
      </c>
      <c r="E486" s="292">
        <f>VLOOKUP(B486,[2]END!$B$3:$G$734,6,FALSE)</f>
        <v>25</v>
      </c>
      <c r="F486" s="91">
        <f t="shared" si="169"/>
        <v>22</v>
      </c>
      <c r="G486" s="92">
        <f t="shared" si="170"/>
        <v>20</v>
      </c>
      <c r="H486" s="82">
        <f t="shared" si="181"/>
        <v>20</v>
      </c>
      <c r="I486" s="292">
        <f>VLOOKUP(B486,[2]VIT!$B$3:$F$734,5,FALSE)</f>
        <v>3.25</v>
      </c>
      <c r="J486" s="92">
        <f t="shared" si="171"/>
        <v>16</v>
      </c>
      <c r="K486" s="292">
        <f>VLOOKUP(B486,[2]VIT!$B$3:$G$734,6,FALSE)</f>
        <v>6.77</v>
      </c>
      <c r="L486" s="92">
        <f t="shared" si="172"/>
        <v>11</v>
      </c>
      <c r="M486" s="82">
        <f t="shared" si="182"/>
        <v>13.5</v>
      </c>
      <c r="N486" s="258">
        <f>VLOOKUP(B486,[2]DVC!$B$3:$G$734,6,FALSE)</f>
        <v>60</v>
      </c>
      <c r="O486" s="297">
        <f>VLOOKUP(B486,'[2]Taille-Poids'!$B$3:$G$734,6,FALSE)</f>
        <v>59</v>
      </c>
      <c r="P486" s="93">
        <f t="shared" si="183"/>
        <v>1.0169491525423728</v>
      </c>
      <c r="Q486" s="92">
        <f t="shared" si="173"/>
        <v>5.5</v>
      </c>
      <c r="R486" s="258">
        <f>VLOOKUP(B486,[2]DV!$B$3:$H$735,7,FALSE)</f>
        <v>45.3</v>
      </c>
      <c r="S486" s="92">
        <f t="shared" si="174"/>
        <v>4.5</v>
      </c>
      <c r="T486" s="82">
        <f t="shared" si="184"/>
        <v>10</v>
      </c>
      <c r="U486" s="259">
        <f>VLOOKUP(B486,[2]COORD!$B$3:$I$734,8,FALSE)</f>
        <v>22.7</v>
      </c>
      <c r="V486" s="92">
        <f t="shared" si="175"/>
        <v>6.5</v>
      </c>
      <c r="W486" s="292">
        <f>VLOOKUP(B486,[2]SOUP!$B$3:$F$734,5,FALSE)</f>
        <v>-1</v>
      </c>
      <c r="X486" s="92">
        <f t="shared" si="176"/>
        <v>2.25</v>
      </c>
      <c r="Y486" s="292">
        <f>VLOOKUP(B486,[2]EQU!$B$3:$F$734,5,FALSE)</f>
        <v>0</v>
      </c>
      <c r="Z486" s="92">
        <f t="shared" si="177"/>
        <v>5</v>
      </c>
      <c r="AA486" s="82">
        <f t="shared" si="185"/>
        <v>13.75</v>
      </c>
      <c r="AB486" s="260">
        <f>VLOOKUP(B486,[2]Natation!$A$2:$E$610,5,FALSE)</f>
        <v>33.619999999999997</v>
      </c>
      <c r="AC486" s="92">
        <f t="shared" si="178"/>
        <v>14</v>
      </c>
      <c r="AD486" s="83">
        <f t="shared" si="187"/>
        <v>14</v>
      </c>
      <c r="AE486" s="294">
        <f t="shared" si="188"/>
        <v>14.25</v>
      </c>
      <c r="AF486" s="84">
        <v>14.25</v>
      </c>
      <c r="AG486" s="87">
        <f t="shared" si="179"/>
        <v>14</v>
      </c>
      <c r="AH486" s="75">
        <f>IFERROR(VLOOKUP(B486,'Notes écrit'!$A$3:$C$734,3,FALSE),"ABI")</f>
        <v>11.555999999999999</v>
      </c>
      <c r="AI486" s="84">
        <v>11.555999999999999</v>
      </c>
      <c r="AJ486" s="88">
        <f t="shared" si="180"/>
        <v>45</v>
      </c>
      <c r="AK486" s="136">
        <f t="shared" si="186"/>
        <v>12.902999999999999</v>
      </c>
    </row>
    <row r="487" spans="1:37" s="96" customFormat="1" ht="16.5" customHeight="1" thickBot="1" x14ac:dyDescent="0.3">
      <c r="A487" s="110" t="s">
        <v>216</v>
      </c>
      <c r="B487" s="267">
        <v>22109241</v>
      </c>
      <c r="C487" s="266" t="s">
        <v>1081</v>
      </c>
      <c r="D487" s="266" t="s">
        <v>1082</v>
      </c>
      <c r="E487" s="292">
        <f>VLOOKUP(B487,[2]END!$B$3:$G$734,6,FALSE)</f>
        <v>12</v>
      </c>
      <c r="F487" s="91">
        <f t="shared" si="169"/>
        <v>15.5</v>
      </c>
      <c r="G487" s="92">
        <f t="shared" si="170"/>
        <v>9</v>
      </c>
      <c r="H487" s="82">
        <f t="shared" si="181"/>
        <v>9</v>
      </c>
      <c r="I487" s="292">
        <f>VLOOKUP(B487,[2]VIT!$B$3:$F$734,5,FALSE)</f>
        <v>3.27</v>
      </c>
      <c r="J487" s="92">
        <f t="shared" si="171"/>
        <v>16</v>
      </c>
      <c r="K487" s="292">
        <f>VLOOKUP(B487,[2]VIT!$B$3:$G$734,6,FALSE)</f>
        <v>7.15</v>
      </c>
      <c r="L487" s="92">
        <f t="shared" si="172"/>
        <v>9</v>
      </c>
      <c r="M487" s="82">
        <f t="shared" si="182"/>
        <v>12.5</v>
      </c>
      <c r="N487" s="258">
        <f>VLOOKUP(B487,[2]DVC!$B$3:$G$734,6,FALSE)</f>
        <v>70</v>
      </c>
      <c r="O487" s="297">
        <f>VLOOKUP(B487,'[2]Taille-Poids'!$B$3:$G$734,6,FALSE)</f>
        <v>85</v>
      </c>
      <c r="P487" s="93">
        <f t="shared" si="183"/>
        <v>0.82352941176470584</v>
      </c>
      <c r="Q487" s="92">
        <f t="shared" si="173"/>
        <v>4.5</v>
      </c>
      <c r="R487" s="258">
        <f>VLOOKUP(B487,[2]DV!$B$3:$H$735,7,FALSE)</f>
        <v>45.8</v>
      </c>
      <c r="S487" s="92">
        <f t="shared" si="174"/>
        <v>4.5</v>
      </c>
      <c r="T487" s="82">
        <f t="shared" si="184"/>
        <v>9</v>
      </c>
      <c r="U487" s="259">
        <f>VLOOKUP(B487,[2]COORD!$B$3:$I$734,8,FALSE)</f>
        <v>27.3</v>
      </c>
      <c r="V487" s="92">
        <f t="shared" si="175"/>
        <v>4.25</v>
      </c>
      <c r="W487" s="292">
        <f>VLOOKUP(B487,[2]SOUP!$B$3:$F$734,5,FALSE)</f>
        <v>-9</v>
      </c>
      <c r="X487" s="92">
        <f t="shared" si="176"/>
        <v>1</v>
      </c>
      <c r="Y487" s="292">
        <f>VLOOKUP(B487,[2]EQU!$B$3:$F$734,5,FALSE)</f>
        <v>6</v>
      </c>
      <c r="Z487" s="92">
        <f t="shared" si="177"/>
        <v>2</v>
      </c>
      <c r="AA487" s="82">
        <f t="shared" si="185"/>
        <v>7.25</v>
      </c>
      <c r="AB487" s="260">
        <f>VLOOKUP(B487,[2]Natation!$A$2:$E$610,5,FALSE)</f>
        <v>33.5</v>
      </c>
      <c r="AC487" s="92">
        <f t="shared" si="178"/>
        <v>14</v>
      </c>
      <c r="AD487" s="83">
        <f t="shared" si="187"/>
        <v>14</v>
      </c>
      <c r="AE487" s="294">
        <f t="shared" si="188"/>
        <v>10.35</v>
      </c>
      <c r="AF487" s="84">
        <v>10.35</v>
      </c>
      <c r="AG487" s="87">
        <f t="shared" si="179"/>
        <v>396</v>
      </c>
      <c r="AH487" s="75">
        <f>IFERROR(VLOOKUP(B487,'Notes écrit'!$A$3:$C$734,3,FALSE),"ABI")</f>
        <v>9.7780000000000005</v>
      </c>
      <c r="AI487" s="84">
        <v>9.7780000000000005</v>
      </c>
      <c r="AJ487" s="88">
        <f t="shared" si="180"/>
        <v>162</v>
      </c>
      <c r="AK487" s="136">
        <f t="shared" si="186"/>
        <v>10.064</v>
      </c>
    </row>
    <row r="488" spans="1:37" s="96" customFormat="1" ht="16.5" customHeight="1" thickBot="1" x14ac:dyDescent="0.3">
      <c r="A488" s="110" t="s">
        <v>216</v>
      </c>
      <c r="B488" s="267">
        <v>22109263</v>
      </c>
      <c r="C488" s="266" t="s">
        <v>590</v>
      </c>
      <c r="D488" s="266" t="s">
        <v>89</v>
      </c>
      <c r="E488" s="292" t="str">
        <f>VLOOKUP(B488,[2]END!$B$3:$G$734,6,FALSE)</f>
        <v>ABI</v>
      </c>
      <c r="F488" s="91" t="str">
        <f t="shared" si="169"/>
        <v>ABI</v>
      </c>
      <c r="G488" s="92">
        <f t="shared" si="170"/>
        <v>0</v>
      </c>
      <c r="H488" s="82">
        <f t="shared" si="181"/>
        <v>0</v>
      </c>
      <c r="I488" s="292" t="str">
        <f>VLOOKUP(B488,[2]VIT!$B$3:$F$734,5,FALSE)</f>
        <v>ABI</v>
      </c>
      <c r="J488" s="92">
        <f t="shared" si="171"/>
        <v>0</v>
      </c>
      <c r="K488" s="292" t="str">
        <f>VLOOKUP(B488,[2]VIT!$B$3:$G$734,6,FALSE)</f>
        <v>ABI</v>
      </c>
      <c r="L488" s="92">
        <f t="shared" si="172"/>
        <v>0</v>
      </c>
      <c r="M488" s="82">
        <f t="shared" si="182"/>
        <v>0</v>
      </c>
      <c r="N488" s="258" t="str">
        <f>VLOOKUP(B488,[2]DVC!$B$3:$G$734,6,FALSE)</f>
        <v>ABI</v>
      </c>
      <c r="O488" s="297" t="str">
        <f>VLOOKUP(B488,'[2]Taille-Poids'!$B$3:$G$734,6,FALSE)</f>
        <v>ABI</v>
      </c>
      <c r="P488" s="93" t="str">
        <f t="shared" si="183"/>
        <v>POIDS</v>
      </c>
      <c r="Q488" s="92">
        <f t="shared" si="173"/>
        <v>0</v>
      </c>
      <c r="R488" s="258" t="str">
        <f>VLOOKUP(B488,[2]DV!$B$3:$H$735,7,FALSE)</f>
        <v>ABI</v>
      </c>
      <c r="S488" s="92">
        <f t="shared" si="174"/>
        <v>0</v>
      </c>
      <c r="T488" s="82">
        <f t="shared" si="184"/>
        <v>0</v>
      </c>
      <c r="U488" s="259" t="str">
        <f>VLOOKUP(B488,[2]COORD!$B$3:$I$734,8,FALSE)</f>
        <v>ABI</v>
      </c>
      <c r="V488" s="92">
        <f t="shared" si="175"/>
        <v>0</v>
      </c>
      <c r="W488" s="292" t="str">
        <f>VLOOKUP(B488,[2]SOUP!$B$3:$F$734,5,FALSE)</f>
        <v>ABI</v>
      </c>
      <c r="X488" s="92">
        <f t="shared" si="176"/>
        <v>0</v>
      </c>
      <c r="Y488" s="292" t="str">
        <f>VLOOKUP(B488,[2]EQU!$B$3:$F$734,5,FALSE)</f>
        <v>ABI</v>
      </c>
      <c r="Z488" s="92">
        <f t="shared" si="177"/>
        <v>0</v>
      </c>
      <c r="AA488" s="82">
        <f t="shared" si="185"/>
        <v>0</v>
      </c>
      <c r="AB488" s="260" t="str">
        <f>VLOOKUP(B488,[2]Natation!$A$2:$E$610,5,FALSE)</f>
        <v>ABI</v>
      </c>
      <c r="AC488" s="92">
        <f t="shared" si="178"/>
        <v>0</v>
      </c>
      <c r="AD488" s="83">
        <f t="shared" si="187"/>
        <v>0</v>
      </c>
      <c r="AE488" s="294">
        <f t="shared" si="188"/>
        <v>0</v>
      </c>
      <c r="AF488" s="84">
        <v>0</v>
      </c>
      <c r="AG488" s="87">
        <f t="shared" si="179"/>
        <v>621</v>
      </c>
      <c r="AH488" s="75" t="str">
        <f>IFERROR(VLOOKUP(B488,'Notes écrit'!$A$3:$C$734,3,FALSE),"ABI")</f>
        <v>ABI</v>
      </c>
      <c r="AI488" s="84" t="s">
        <v>157</v>
      </c>
      <c r="AJ488" s="88">
        <f t="shared" si="180"/>
        <v>599</v>
      </c>
      <c r="AK488" s="136" t="str">
        <f t="shared" si="186"/>
        <v>DEF</v>
      </c>
    </row>
    <row r="489" spans="1:37" s="96" customFormat="1" ht="16.5" customHeight="1" thickBot="1" x14ac:dyDescent="0.3">
      <c r="A489" s="110" t="s">
        <v>216</v>
      </c>
      <c r="B489" s="267">
        <v>22109302</v>
      </c>
      <c r="C489" s="286" t="s">
        <v>810</v>
      </c>
      <c r="D489" s="286" t="s">
        <v>85</v>
      </c>
      <c r="E489" s="292">
        <f>VLOOKUP(B489,[2]END!$B$3:$G$734,6,FALSE)</f>
        <v>19</v>
      </c>
      <c r="F489" s="91">
        <f t="shared" si="169"/>
        <v>19</v>
      </c>
      <c r="G489" s="92">
        <f t="shared" si="170"/>
        <v>16</v>
      </c>
      <c r="H489" s="82">
        <f t="shared" si="181"/>
        <v>16</v>
      </c>
      <c r="I489" s="292">
        <f>VLOOKUP(B489,[2]VIT!$B$3:$F$734,5,FALSE)</f>
        <v>3.15</v>
      </c>
      <c r="J489" s="92">
        <f t="shared" si="171"/>
        <v>18</v>
      </c>
      <c r="K489" s="292">
        <f>VLOOKUP(B489,[2]VIT!$B$3:$G$734,6,FALSE)</f>
        <v>6.62</v>
      </c>
      <c r="L489" s="92">
        <f t="shared" si="172"/>
        <v>12</v>
      </c>
      <c r="M489" s="82">
        <f t="shared" si="182"/>
        <v>15</v>
      </c>
      <c r="N489" s="258">
        <f>VLOOKUP(B489,[2]DVC!$B$3:$G$734,6,FALSE)</f>
        <v>116</v>
      </c>
      <c r="O489" s="297">
        <f>VLOOKUP(B489,'[2]Taille-Poids'!$B$3:$G$734,6,FALSE)</f>
        <v>84</v>
      </c>
      <c r="P489" s="93">
        <f t="shared" si="183"/>
        <v>1.3809523809523809</v>
      </c>
      <c r="Q489" s="92">
        <f t="shared" si="173"/>
        <v>7</v>
      </c>
      <c r="R489" s="258">
        <f>VLOOKUP(B489,[2]DV!$B$3:$H$735,7,FALSE)</f>
        <v>47.3</v>
      </c>
      <c r="S489" s="92">
        <f t="shared" si="174"/>
        <v>5</v>
      </c>
      <c r="T489" s="82">
        <f t="shared" si="184"/>
        <v>12</v>
      </c>
      <c r="U489" s="259">
        <f>VLOOKUP(B489,[2]COORD!$B$3:$I$734,8,FALSE)</f>
        <v>24</v>
      </c>
      <c r="V489" s="92">
        <f t="shared" si="175"/>
        <v>5.75</v>
      </c>
      <c r="W489" s="292">
        <f>VLOOKUP(B489,[2]SOUP!$B$3:$F$734,5,FALSE)</f>
        <v>-6</v>
      </c>
      <c r="X489" s="92">
        <f t="shared" si="176"/>
        <v>1.25</v>
      </c>
      <c r="Y489" s="292">
        <f>VLOOKUP(B489,[2]EQU!$B$3:$F$734,5,FALSE)</f>
        <v>4</v>
      </c>
      <c r="Z489" s="92">
        <f t="shared" si="177"/>
        <v>3</v>
      </c>
      <c r="AA489" s="82">
        <f t="shared" si="185"/>
        <v>10</v>
      </c>
      <c r="AB489" s="260">
        <f>VLOOKUP(B489,[2]Natation!$A$2:$E$610,5,FALSE)</f>
        <v>39.090000000000003</v>
      </c>
      <c r="AC489" s="92">
        <f t="shared" si="178"/>
        <v>11</v>
      </c>
      <c r="AD489" s="83">
        <f t="shared" si="187"/>
        <v>11</v>
      </c>
      <c r="AE489" s="294">
        <f t="shared" si="188"/>
        <v>12.8</v>
      </c>
      <c r="AF489" s="84">
        <v>12.8</v>
      </c>
      <c r="AG489" s="87">
        <f t="shared" si="179"/>
        <v>96</v>
      </c>
      <c r="AH489" s="344">
        <f>IFERROR(VLOOKUP(B489,'Notes écrit'!$A$3:$C$734,3,FALSE),"ABI")</f>
        <v>10.667</v>
      </c>
      <c r="AI489" s="84">
        <v>10.667</v>
      </c>
      <c r="AJ489" s="88">
        <f t="shared" si="180"/>
        <v>85</v>
      </c>
      <c r="AK489" s="136">
        <f t="shared" si="186"/>
        <v>11.733499999999999</v>
      </c>
    </row>
    <row r="490" spans="1:37" s="96" customFormat="1" ht="16.5" customHeight="1" thickBot="1" x14ac:dyDescent="0.3">
      <c r="A490" s="110" t="s">
        <v>53</v>
      </c>
      <c r="B490" s="267">
        <v>22109311</v>
      </c>
      <c r="C490" s="266" t="s">
        <v>935</v>
      </c>
      <c r="D490" s="266" t="s">
        <v>936</v>
      </c>
      <c r="E490" s="292">
        <f>VLOOKUP(B490,[2]END!$B$3:$G$734,6,FALSE)</f>
        <v>11</v>
      </c>
      <c r="F490" s="91">
        <f t="shared" si="169"/>
        <v>15</v>
      </c>
      <c r="G490" s="92">
        <f t="shared" si="170"/>
        <v>11</v>
      </c>
      <c r="H490" s="82">
        <f t="shared" si="181"/>
        <v>11</v>
      </c>
      <c r="I490" s="292">
        <f>VLOOKUP(B490,[2]VIT!$B$3:$F$734,5,FALSE)</f>
        <v>3.55</v>
      </c>
      <c r="J490" s="92">
        <f t="shared" si="171"/>
        <v>16</v>
      </c>
      <c r="K490" s="292">
        <f>VLOOKUP(B490,[2]VIT!$B$3:$G$734,6,FALSE)</f>
        <v>7.98</v>
      </c>
      <c r="L490" s="92">
        <f t="shared" si="172"/>
        <v>9</v>
      </c>
      <c r="M490" s="82">
        <f t="shared" si="182"/>
        <v>12.5</v>
      </c>
      <c r="N490" s="258">
        <f>VLOOKUP(B490,[2]DVC!$B$3:$G$734,6,FALSE)</f>
        <v>35</v>
      </c>
      <c r="O490" s="297">
        <f>VLOOKUP(B490,'[2]Taille-Poids'!$B$3:$G$734,6,FALSE)</f>
        <v>48</v>
      </c>
      <c r="P490" s="93">
        <f t="shared" si="183"/>
        <v>0.72916666666666663</v>
      </c>
      <c r="Q490" s="92">
        <f t="shared" si="173"/>
        <v>6.5</v>
      </c>
      <c r="R490" s="258">
        <f>VLOOKUP(B490,[2]DV!$B$3:$H$735,7,FALSE)</f>
        <v>26.5</v>
      </c>
      <c r="S490" s="92">
        <f t="shared" si="174"/>
        <v>4</v>
      </c>
      <c r="T490" s="82">
        <f t="shared" si="184"/>
        <v>10.5</v>
      </c>
      <c r="U490" s="259">
        <f>VLOOKUP(B490,[2]COORD!$B$3:$I$734,8,FALSE)</f>
        <v>24.69</v>
      </c>
      <c r="V490" s="92">
        <f t="shared" si="175"/>
        <v>6.5</v>
      </c>
      <c r="W490" s="292" t="str">
        <f>VLOOKUP(B490,[2]SOUP!$B$3:$F$734,5,FALSE)</f>
        <v>DSP</v>
      </c>
      <c r="X490" s="92" t="str">
        <f t="shared" si="176"/>
        <v>DSP</v>
      </c>
      <c r="Y490" s="292">
        <f>VLOOKUP(B490,[2]EQU!$B$3:$F$734,5,FALSE)</f>
        <v>4</v>
      </c>
      <c r="Z490" s="92">
        <f t="shared" si="177"/>
        <v>3</v>
      </c>
      <c r="AA490" s="82">
        <f t="shared" si="185"/>
        <v>12.5</v>
      </c>
      <c r="AB490" s="260">
        <f>VLOOKUP(B490,[2]Natation!$A$2:$E$610,5,FALSE)</f>
        <v>63.59</v>
      </c>
      <c r="AC490" s="92">
        <f t="shared" si="178"/>
        <v>3</v>
      </c>
      <c r="AD490" s="83">
        <f t="shared" si="187"/>
        <v>3</v>
      </c>
      <c r="AE490" s="294">
        <f t="shared" si="188"/>
        <v>9.9</v>
      </c>
      <c r="AF490" s="84">
        <v>9.9</v>
      </c>
      <c r="AG490" s="87">
        <f t="shared" si="179"/>
        <v>443</v>
      </c>
      <c r="AH490" s="75">
        <f>IFERROR(VLOOKUP(B490,'Notes écrit'!$A$3:$C$734,3,FALSE),"ABI")</f>
        <v>4.444</v>
      </c>
      <c r="AI490" s="84">
        <v>4.444</v>
      </c>
      <c r="AJ490" s="88">
        <f t="shared" si="180"/>
        <v>601</v>
      </c>
      <c r="AK490" s="136">
        <f t="shared" si="186"/>
        <v>7.1720000000000006</v>
      </c>
    </row>
    <row r="491" spans="1:37" s="96" customFormat="1" ht="16.5" customHeight="1" thickBot="1" x14ac:dyDescent="0.3">
      <c r="A491" s="110" t="s">
        <v>53</v>
      </c>
      <c r="B491" s="267">
        <v>22109340</v>
      </c>
      <c r="C491" s="266" t="s">
        <v>1334</v>
      </c>
      <c r="D491" s="266" t="s">
        <v>1028</v>
      </c>
      <c r="E491" s="292">
        <f>VLOOKUP(B491,[2]END!$B$3:$G$734,6,FALSE)</f>
        <v>14</v>
      </c>
      <c r="F491" s="91">
        <f t="shared" si="169"/>
        <v>16.5</v>
      </c>
      <c r="G491" s="92">
        <f t="shared" si="170"/>
        <v>14</v>
      </c>
      <c r="H491" s="82">
        <f t="shared" si="181"/>
        <v>14</v>
      </c>
      <c r="I491" s="292">
        <f>VLOOKUP(B491,[2]VIT!$B$3:$F$734,5,FALSE)</f>
        <v>3.3</v>
      </c>
      <c r="J491" s="92">
        <f t="shared" si="171"/>
        <v>20</v>
      </c>
      <c r="K491" s="292">
        <f>VLOOKUP(B491,[2]VIT!$B$3:$G$734,6,FALSE)</f>
        <v>7.2</v>
      </c>
      <c r="L491" s="92">
        <f t="shared" si="172"/>
        <v>15</v>
      </c>
      <c r="M491" s="82">
        <f t="shared" si="182"/>
        <v>17.5</v>
      </c>
      <c r="N491" s="258">
        <f>VLOOKUP(B491,[2]DVC!$B$3:$G$734,6,FALSE)</f>
        <v>45</v>
      </c>
      <c r="O491" s="297">
        <f>VLOOKUP(B491,'[2]Taille-Poids'!$B$3:$G$734,6,FALSE)</f>
        <v>80</v>
      </c>
      <c r="P491" s="93">
        <f t="shared" si="183"/>
        <v>0.5625</v>
      </c>
      <c r="Q491" s="92">
        <f t="shared" si="173"/>
        <v>5.5</v>
      </c>
      <c r="R491" s="258">
        <f>VLOOKUP(B491,[2]DV!$B$3:$H$735,7,FALSE)</f>
        <v>31.6</v>
      </c>
      <c r="S491" s="92">
        <f t="shared" si="174"/>
        <v>5</v>
      </c>
      <c r="T491" s="82">
        <f t="shared" si="184"/>
        <v>10.5</v>
      </c>
      <c r="U491" s="259">
        <f>VLOOKUP(B491,[2]COORD!$B$3:$I$734,8,FALSE)</f>
        <v>30.5</v>
      </c>
      <c r="V491" s="92">
        <f t="shared" si="175"/>
        <v>3.5</v>
      </c>
      <c r="W491" s="292">
        <f>VLOOKUP(B491,[2]SOUP!$B$3:$F$734,5,FALSE)</f>
        <v>-6</v>
      </c>
      <c r="X491" s="92">
        <f t="shared" si="176"/>
        <v>1.25</v>
      </c>
      <c r="Y491" s="292">
        <f>VLOOKUP(B491,[2]EQU!$B$3:$F$734,5,FALSE)</f>
        <v>10</v>
      </c>
      <c r="Z491" s="92">
        <f t="shared" si="177"/>
        <v>0</v>
      </c>
      <c r="AA491" s="82">
        <f t="shared" si="185"/>
        <v>4.75</v>
      </c>
      <c r="AB491" s="260" t="s">
        <v>215</v>
      </c>
      <c r="AC491" s="92" t="str">
        <f t="shared" si="178"/>
        <v>DSP</v>
      </c>
      <c r="AD491" s="83" t="str">
        <f t="shared" si="187"/>
        <v>DSP</v>
      </c>
      <c r="AE491" s="294">
        <f t="shared" si="188"/>
        <v>11.6875</v>
      </c>
      <c r="AF491" s="84">
        <v>11.6875</v>
      </c>
      <c r="AG491" s="87">
        <f t="shared" si="179"/>
        <v>238</v>
      </c>
      <c r="AH491" s="75">
        <f>IFERROR(VLOOKUP(B491,'Notes écrit'!$A$3:$C$734,3,FALSE),"ABI")</f>
        <v>7.1109999999999998</v>
      </c>
      <c r="AI491" s="84">
        <v>7.1109999999999998</v>
      </c>
      <c r="AJ491" s="88">
        <f t="shared" si="180"/>
        <v>430</v>
      </c>
      <c r="AK491" s="136">
        <f t="shared" si="186"/>
        <v>9.3992500000000003</v>
      </c>
    </row>
    <row r="492" spans="1:37" s="96" customFormat="1" ht="16.5" customHeight="1" thickBot="1" x14ac:dyDescent="0.3">
      <c r="A492" s="110" t="s">
        <v>216</v>
      </c>
      <c r="B492" s="267">
        <v>22109462</v>
      </c>
      <c r="C492" s="266" t="s">
        <v>1140</v>
      </c>
      <c r="D492" s="266" t="s">
        <v>1141</v>
      </c>
      <c r="E492" s="292">
        <f>VLOOKUP(B492,[2]END!$B$3:$G$734,6,FALSE)</f>
        <v>23</v>
      </c>
      <c r="F492" s="91">
        <f t="shared" si="169"/>
        <v>21</v>
      </c>
      <c r="G492" s="92">
        <f t="shared" si="170"/>
        <v>20</v>
      </c>
      <c r="H492" s="82">
        <f t="shared" si="181"/>
        <v>20</v>
      </c>
      <c r="I492" s="292">
        <f>VLOOKUP(B492,[2]VIT!$B$3:$F$734,5,FALSE)</f>
        <v>3.13</v>
      </c>
      <c r="J492" s="92">
        <f t="shared" si="171"/>
        <v>18</v>
      </c>
      <c r="K492" s="292">
        <f>VLOOKUP(B492,[2]VIT!$B$3:$G$734,6,FALSE)</f>
        <v>6.63</v>
      </c>
      <c r="L492" s="92">
        <f t="shared" si="172"/>
        <v>12</v>
      </c>
      <c r="M492" s="82">
        <f t="shared" si="182"/>
        <v>15</v>
      </c>
      <c r="N492" s="258">
        <f>VLOOKUP(B492,[2]DVC!$B$3:$G$734,6,FALSE)</f>
        <v>46</v>
      </c>
      <c r="O492" s="297">
        <f>VLOOKUP(B492,'[2]Taille-Poids'!$B$3:$G$734,6,FALSE)</f>
        <v>60</v>
      </c>
      <c r="P492" s="93">
        <f t="shared" si="183"/>
        <v>0.76666666666666672</v>
      </c>
      <c r="Q492" s="92">
        <f t="shared" si="173"/>
        <v>4</v>
      </c>
      <c r="R492" s="258">
        <f>VLOOKUP(B492,[2]DV!$B$3:$H$735,7,FALSE)</f>
        <v>43.4</v>
      </c>
      <c r="S492" s="92">
        <f t="shared" si="174"/>
        <v>4</v>
      </c>
      <c r="T492" s="82">
        <f t="shared" si="184"/>
        <v>8</v>
      </c>
      <c r="U492" s="259">
        <f>VLOOKUP(B492,[2]COORD!$B$3:$I$734,8,FALSE)</f>
        <v>23.1</v>
      </c>
      <c r="V492" s="92">
        <f t="shared" si="175"/>
        <v>6.25</v>
      </c>
      <c r="W492" s="292">
        <f>VLOOKUP(B492,[2]SOUP!$B$3:$F$734,5,FALSE)</f>
        <v>-3</v>
      </c>
      <c r="X492" s="92">
        <f t="shared" si="176"/>
        <v>1.75</v>
      </c>
      <c r="Y492" s="292">
        <f>VLOOKUP(B492,[2]EQU!$B$3:$F$734,5,FALSE)</f>
        <v>0</v>
      </c>
      <c r="Z492" s="92">
        <f t="shared" si="177"/>
        <v>5</v>
      </c>
      <c r="AA492" s="82">
        <f t="shared" si="185"/>
        <v>13</v>
      </c>
      <c r="AB492" s="260">
        <f>VLOOKUP(B492,[2]Natation!$A$2:$E$610,5,FALSE)</f>
        <v>29.96</v>
      </c>
      <c r="AC492" s="92">
        <f t="shared" si="178"/>
        <v>17</v>
      </c>
      <c r="AD492" s="83">
        <f t="shared" si="187"/>
        <v>17</v>
      </c>
      <c r="AE492" s="294">
        <f t="shared" si="188"/>
        <v>14.6</v>
      </c>
      <c r="AF492" s="84">
        <v>14.6</v>
      </c>
      <c r="AG492" s="87">
        <f t="shared" si="179"/>
        <v>6</v>
      </c>
      <c r="AH492" s="75">
        <f>IFERROR(VLOOKUP(B492,'Notes écrit'!$A$3:$C$734,3,FALSE),"ABI")</f>
        <v>6.6669999999999998</v>
      </c>
      <c r="AI492" s="84">
        <v>6.6669999999999998</v>
      </c>
      <c r="AJ492" s="88">
        <f t="shared" si="180"/>
        <v>483</v>
      </c>
      <c r="AK492" s="136">
        <f t="shared" si="186"/>
        <v>10.6335</v>
      </c>
    </row>
    <row r="493" spans="1:37" s="96" customFormat="1" ht="16.5" customHeight="1" thickBot="1" x14ac:dyDescent="0.3">
      <c r="A493" s="110" t="s">
        <v>216</v>
      </c>
      <c r="B493" s="287">
        <v>22109483</v>
      </c>
      <c r="C493" s="268" t="s">
        <v>957</v>
      </c>
      <c r="D493" s="269" t="s">
        <v>99</v>
      </c>
      <c r="E493" s="293" t="s">
        <v>215</v>
      </c>
      <c r="F493" s="91" t="str">
        <f t="shared" si="169"/>
        <v>DSP</v>
      </c>
      <c r="G493" s="92" t="str">
        <f t="shared" si="170"/>
        <v>DSP</v>
      </c>
      <c r="H493" s="82" t="str">
        <f t="shared" si="181"/>
        <v>DSP</v>
      </c>
      <c r="I493" s="292">
        <f>VLOOKUP(B493,[2]VIT!$B$3:$F$734,5,FALSE)</f>
        <v>3.07</v>
      </c>
      <c r="J493" s="92">
        <f t="shared" si="171"/>
        <v>19</v>
      </c>
      <c r="K493" s="292">
        <f>VLOOKUP(B493,[2]VIT!$B$3:$G$734,6,FALSE)</f>
        <v>6.65</v>
      </c>
      <c r="L493" s="92">
        <f t="shared" si="172"/>
        <v>12</v>
      </c>
      <c r="M493" s="82">
        <f t="shared" si="182"/>
        <v>15.5</v>
      </c>
      <c r="N493" s="293" t="s">
        <v>215</v>
      </c>
      <c r="O493" s="298" t="s">
        <v>215</v>
      </c>
      <c r="P493" s="93">
        <f t="shared" si="183"/>
        <v>0</v>
      </c>
      <c r="Q493" s="92" t="str">
        <f t="shared" si="173"/>
        <v>DSP</v>
      </c>
      <c r="R493" s="293" t="s">
        <v>215</v>
      </c>
      <c r="S493" s="92" t="str">
        <f t="shared" si="174"/>
        <v>DSP</v>
      </c>
      <c r="T493" s="82" t="str">
        <f t="shared" si="184"/>
        <v>DSP</v>
      </c>
      <c r="U493" s="259">
        <f>VLOOKUP(B493,[2]COORD!$B$3:$I$734,8,FALSE)</f>
        <v>25</v>
      </c>
      <c r="V493" s="92">
        <f t="shared" si="175"/>
        <v>5.25</v>
      </c>
      <c r="W493" s="292">
        <f>VLOOKUP(B493,[2]SOUP!$B$3:$F$734,5,FALSE)</f>
        <v>-4</v>
      </c>
      <c r="X493" s="92">
        <f t="shared" si="176"/>
        <v>1.5</v>
      </c>
      <c r="Y493" s="292">
        <f>VLOOKUP(B493,[2]EQU!$B$3:$F$734,5,FALSE)</f>
        <v>5</v>
      </c>
      <c r="Z493" s="92">
        <f t="shared" si="177"/>
        <v>2.5</v>
      </c>
      <c r="AA493" s="82">
        <f t="shared" si="185"/>
        <v>9.25</v>
      </c>
      <c r="AB493" s="260">
        <f>VLOOKUP(B493,[2]Natation!$A$2:$E$610,5,FALSE)</f>
        <v>35.25</v>
      </c>
      <c r="AC493" s="92">
        <f t="shared" si="178"/>
        <v>13</v>
      </c>
      <c r="AD493" s="83">
        <f t="shared" si="187"/>
        <v>13</v>
      </c>
      <c r="AE493" s="294">
        <f t="shared" si="188"/>
        <v>12.583333333333334</v>
      </c>
      <c r="AF493" s="84">
        <v>12.583333333333334</v>
      </c>
      <c r="AG493" s="87">
        <f t="shared" si="179"/>
        <v>123</v>
      </c>
      <c r="AH493" s="75">
        <f>IFERROR(VLOOKUP(B493,'Notes écrit'!$A$3:$C$734,3,FALSE),"ABI")</f>
        <v>8.4440000000000008</v>
      </c>
      <c r="AI493" s="84">
        <v>8.4440000000000008</v>
      </c>
      <c r="AJ493" s="88">
        <f t="shared" si="180"/>
        <v>274</v>
      </c>
      <c r="AK493" s="136">
        <f t="shared" si="186"/>
        <v>10.513666666666667</v>
      </c>
    </row>
    <row r="494" spans="1:37" s="96" customFormat="1" ht="16.5" customHeight="1" thickBot="1" x14ac:dyDescent="0.3">
      <c r="A494" s="110" t="s">
        <v>216</v>
      </c>
      <c r="B494" s="267">
        <v>22109543</v>
      </c>
      <c r="C494" s="266" t="s">
        <v>635</v>
      </c>
      <c r="D494" s="266" t="s">
        <v>636</v>
      </c>
      <c r="E494" s="292">
        <f>VLOOKUP(B494,[2]END!$B$3:$G$734,6,FALSE)</f>
        <v>14</v>
      </c>
      <c r="F494" s="91">
        <f t="shared" si="169"/>
        <v>16.5</v>
      </c>
      <c r="G494" s="92">
        <f t="shared" si="170"/>
        <v>11</v>
      </c>
      <c r="H494" s="82">
        <f t="shared" si="181"/>
        <v>11</v>
      </c>
      <c r="I494" s="292">
        <f>VLOOKUP(B494,[2]VIT!$B$3:$F$734,5,FALSE)</f>
        <v>3.5</v>
      </c>
      <c r="J494" s="92">
        <f t="shared" si="171"/>
        <v>12</v>
      </c>
      <c r="K494" s="292">
        <f>VLOOKUP(B494,[2]VIT!$B$3:$G$734,6,FALSE)</f>
        <v>7.71</v>
      </c>
      <c r="L494" s="92">
        <f t="shared" si="172"/>
        <v>5</v>
      </c>
      <c r="M494" s="82">
        <f t="shared" si="182"/>
        <v>8.5</v>
      </c>
      <c r="N494" s="258">
        <f>VLOOKUP(B494,[2]DVC!$B$3:$G$734,6,FALSE)</f>
        <v>0</v>
      </c>
      <c r="O494" s="297">
        <f>VLOOKUP(B494,'[2]Taille-Poids'!$B$3:$G$734,6,FALSE)</f>
        <v>72</v>
      </c>
      <c r="P494" s="93">
        <f t="shared" si="183"/>
        <v>0</v>
      </c>
      <c r="Q494" s="92">
        <f t="shared" si="173"/>
        <v>0</v>
      </c>
      <c r="R494" s="258">
        <f>VLOOKUP(B494,[2]DV!$B$3:$H$735,7,FALSE)</f>
        <v>30.2</v>
      </c>
      <c r="S494" s="92">
        <f t="shared" si="174"/>
        <v>0.5</v>
      </c>
      <c r="T494" s="82">
        <f t="shared" si="184"/>
        <v>0.5</v>
      </c>
      <c r="U494" s="259">
        <f>VLOOKUP(B494,[2]COORD!$B$3:$I$734,8,FALSE)</f>
        <v>32</v>
      </c>
      <c r="V494" s="92">
        <f t="shared" si="175"/>
        <v>1.75</v>
      </c>
      <c r="W494" s="292">
        <f>VLOOKUP(B494,[2]SOUP!$B$3:$F$734,5,FALSE)</f>
        <v>-18</v>
      </c>
      <c r="X494" s="92">
        <f t="shared" si="176"/>
        <v>0</v>
      </c>
      <c r="Y494" s="292">
        <f>VLOOKUP(B494,[2]EQU!$B$3:$F$734,5,FALSE)</f>
        <v>10</v>
      </c>
      <c r="Z494" s="92">
        <f t="shared" si="177"/>
        <v>0</v>
      </c>
      <c r="AA494" s="82">
        <f t="shared" si="185"/>
        <v>1.75</v>
      </c>
      <c r="AB494" s="260" t="str">
        <f>VLOOKUP(B494,[2]Natation!$A$2:$E$610,5,FALSE)</f>
        <v>ABI</v>
      </c>
      <c r="AC494" s="92">
        <f t="shared" si="178"/>
        <v>0</v>
      </c>
      <c r="AD494" s="83">
        <f t="shared" si="187"/>
        <v>0</v>
      </c>
      <c r="AE494" s="294">
        <f t="shared" si="188"/>
        <v>4.3499999999999996</v>
      </c>
      <c r="AF494" s="84">
        <v>4.3499999999999996</v>
      </c>
      <c r="AG494" s="87">
        <f t="shared" si="179"/>
        <v>617</v>
      </c>
      <c r="AH494" s="75">
        <f>IFERROR(VLOOKUP(B494,'Notes écrit'!$A$3:$C$734,3,FALSE),"ABI")</f>
        <v>4.8890000000000002</v>
      </c>
      <c r="AI494" s="84">
        <v>4.8890000000000002</v>
      </c>
      <c r="AJ494" s="88">
        <f t="shared" si="180"/>
        <v>587</v>
      </c>
      <c r="AK494" s="136">
        <f t="shared" si="186"/>
        <v>4.6195000000000004</v>
      </c>
    </row>
    <row r="495" spans="1:37" s="96" customFormat="1" ht="16.5" customHeight="1" thickBot="1" x14ac:dyDescent="0.3">
      <c r="A495" s="110" t="s">
        <v>216</v>
      </c>
      <c r="B495" s="267">
        <v>22109554</v>
      </c>
      <c r="C495" s="266" t="s">
        <v>902</v>
      </c>
      <c r="D495" s="266" t="s">
        <v>903</v>
      </c>
      <c r="E495" s="292">
        <f>VLOOKUP(B495,[2]END!$B$3:$G$734,6,FALSE)</f>
        <v>18</v>
      </c>
      <c r="F495" s="91">
        <f t="shared" si="169"/>
        <v>18.5</v>
      </c>
      <c r="G495" s="92">
        <f t="shared" si="170"/>
        <v>15</v>
      </c>
      <c r="H495" s="82">
        <f t="shared" si="181"/>
        <v>15</v>
      </c>
      <c r="I495" s="292">
        <f>VLOOKUP(B495,[2]VIT!$B$3:$F$734,5,FALSE)</f>
        <v>3.14</v>
      </c>
      <c r="J495" s="92">
        <f t="shared" si="171"/>
        <v>18</v>
      </c>
      <c r="K495" s="292">
        <f>VLOOKUP(B495,[2]VIT!$B$3:$G$734,6,FALSE)</f>
        <v>6.57</v>
      </c>
      <c r="L495" s="92">
        <f t="shared" si="172"/>
        <v>13</v>
      </c>
      <c r="M495" s="82">
        <f t="shared" si="182"/>
        <v>15.5</v>
      </c>
      <c r="N495" s="258">
        <f>VLOOKUP(B495,[2]DVC!$B$3:$G$734,6,FALSE)</f>
        <v>46</v>
      </c>
      <c r="O495" s="297">
        <f>VLOOKUP(B495,'[2]Taille-Poids'!$B$3:$G$734,6,FALSE)</f>
        <v>61</v>
      </c>
      <c r="P495" s="93">
        <f t="shared" si="183"/>
        <v>0.75409836065573765</v>
      </c>
      <c r="Q495" s="92">
        <f t="shared" si="173"/>
        <v>4</v>
      </c>
      <c r="R495" s="258">
        <f>VLOOKUP(B495,[2]DV!$B$3:$H$735,7,FALSE)</f>
        <v>44.1</v>
      </c>
      <c r="S495" s="92">
        <f t="shared" si="174"/>
        <v>4</v>
      </c>
      <c r="T495" s="82">
        <f t="shared" si="184"/>
        <v>8</v>
      </c>
      <c r="U495" s="259">
        <f>VLOOKUP(B495,[2]COORD!$B$3:$I$734,8,FALSE)</f>
        <v>22.6</v>
      </c>
      <c r="V495" s="92">
        <f t="shared" si="175"/>
        <v>6.5</v>
      </c>
      <c r="W495" s="292">
        <f>VLOOKUP(B495,[2]SOUP!$B$3:$F$734,5,FALSE)</f>
        <v>-15</v>
      </c>
      <c r="X495" s="92">
        <f t="shared" si="176"/>
        <v>0.25</v>
      </c>
      <c r="Y495" s="292">
        <f>VLOOKUP(B495,[2]EQU!$B$3:$F$734,5,FALSE)</f>
        <v>6</v>
      </c>
      <c r="Z495" s="92">
        <f t="shared" si="177"/>
        <v>2</v>
      </c>
      <c r="AA495" s="82">
        <f t="shared" si="185"/>
        <v>8.75</v>
      </c>
      <c r="AB495" s="260">
        <f>VLOOKUP(B495,[2]Natation!$A$2:$E$610,5,FALSE)</f>
        <v>49.2</v>
      </c>
      <c r="AC495" s="92">
        <f t="shared" si="178"/>
        <v>6</v>
      </c>
      <c r="AD495" s="83">
        <f t="shared" si="187"/>
        <v>6</v>
      </c>
      <c r="AE495" s="294">
        <f t="shared" si="188"/>
        <v>10.65</v>
      </c>
      <c r="AF495" s="84">
        <v>10.65</v>
      </c>
      <c r="AG495" s="87">
        <f t="shared" si="179"/>
        <v>359</v>
      </c>
      <c r="AH495" s="75">
        <f>IFERROR(VLOOKUP(B495,'Notes écrit'!$A$3:$C$734,3,FALSE),"ABI")</f>
        <v>8.8889999999999993</v>
      </c>
      <c r="AI495" s="84">
        <v>8.8889999999999993</v>
      </c>
      <c r="AJ495" s="88">
        <f t="shared" si="180"/>
        <v>231</v>
      </c>
      <c r="AK495" s="136">
        <f t="shared" si="186"/>
        <v>9.7695000000000007</v>
      </c>
    </row>
    <row r="496" spans="1:37" s="96" customFormat="1" ht="16.5" customHeight="1" thickBot="1" x14ac:dyDescent="0.3">
      <c r="A496" s="110" t="s">
        <v>216</v>
      </c>
      <c r="B496" s="267">
        <v>22109555</v>
      </c>
      <c r="C496" s="266" t="s">
        <v>764</v>
      </c>
      <c r="D496" s="266" t="s">
        <v>614</v>
      </c>
      <c r="E496" s="292">
        <f>VLOOKUP(B496,[2]END!$B$3:$G$734,6,FALSE)</f>
        <v>19</v>
      </c>
      <c r="F496" s="91">
        <f t="shared" si="169"/>
        <v>19</v>
      </c>
      <c r="G496" s="92">
        <f t="shared" si="170"/>
        <v>16</v>
      </c>
      <c r="H496" s="82">
        <f t="shared" si="181"/>
        <v>16</v>
      </c>
      <c r="I496" s="292">
        <f>VLOOKUP(B496,[2]VIT!$B$3:$F$734,5,FALSE)</f>
        <v>3.52</v>
      </c>
      <c r="J496" s="92">
        <f t="shared" si="171"/>
        <v>11</v>
      </c>
      <c r="K496" s="292">
        <f>VLOOKUP(B496,[2]VIT!$B$3:$G$734,6,FALSE)</f>
        <v>7.54</v>
      </c>
      <c r="L496" s="92">
        <f t="shared" si="172"/>
        <v>6</v>
      </c>
      <c r="M496" s="82">
        <f t="shared" si="182"/>
        <v>8.5</v>
      </c>
      <c r="N496" s="258">
        <f>VLOOKUP(B496,[2]DVC!$B$3:$G$734,6,FALSE)</f>
        <v>77</v>
      </c>
      <c r="O496" s="297">
        <f>VLOOKUP(B496,'[2]Taille-Poids'!$B$3:$G$734,6,FALSE)</f>
        <v>84</v>
      </c>
      <c r="P496" s="93">
        <f t="shared" si="183"/>
        <v>0.91666666666666663</v>
      </c>
      <c r="Q496" s="92">
        <f t="shared" si="173"/>
        <v>5</v>
      </c>
      <c r="R496" s="258">
        <f>VLOOKUP(B496,[2]DV!$B$3:$H$735,7,FALSE)</f>
        <v>34.4</v>
      </c>
      <c r="S496" s="92">
        <f t="shared" si="174"/>
        <v>1.5</v>
      </c>
      <c r="T496" s="82">
        <f t="shared" si="184"/>
        <v>6.5</v>
      </c>
      <c r="U496" s="259">
        <f>VLOOKUP(B496,[2]COORD!$B$3:$I$734,8,FALSE)</f>
        <v>27.16</v>
      </c>
      <c r="V496" s="92">
        <f t="shared" si="175"/>
        <v>4.25</v>
      </c>
      <c r="W496" s="292">
        <f>VLOOKUP(B496,[2]SOUP!$B$3:$F$734,5,FALSE)</f>
        <v>-10</v>
      </c>
      <c r="X496" s="92">
        <f t="shared" si="176"/>
        <v>0.75</v>
      </c>
      <c r="Y496" s="292">
        <f>VLOOKUP(B496,[2]EQU!$B$3:$F$734,5,FALSE)</f>
        <v>9</v>
      </c>
      <c r="Z496" s="92">
        <f t="shared" si="177"/>
        <v>0.5</v>
      </c>
      <c r="AA496" s="82">
        <f t="shared" si="185"/>
        <v>5.5</v>
      </c>
      <c r="AB496" s="260">
        <f>VLOOKUP(B496,[2]Natation!$A$2:$E$610,5,FALSE)</f>
        <v>47.95</v>
      </c>
      <c r="AC496" s="92">
        <f t="shared" si="178"/>
        <v>6</v>
      </c>
      <c r="AD496" s="83">
        <f t="shared" si="187"/>
        <v>6</v>
      </c>
      <c r="AE496" s="294">
        <f t="shared" si="188"/>
        <v>8.5</v>
      </c>
      <c r="AF496" s="84">
        <v>8.5</v>
      </c>
      <c r="AG496" s="87">
        <f t="shared" si="179"/>
        <v>536</v>
      </c>
      <c r="AH496" s="75">
        <f>IFERROR(VLOOKUP(B496,'Notes écrit'!$A$3:$C$734,3,FALSE),"ABI")</f>
        <v>8.8889999999999993</v>
      </c>
      <c r="AI496" s="84">
        <v>8.8889999999999993</v>
      </c>
      <c r="AJ496" s="88">
        <f t="shared" si="180"/>
        <v>231</v>
      </c>
      <c r="AK496" s="136">
        <f t="shared" si="186"/>
        <v>8.6944999999999997</v>
      </c>
    </row>
    <row r="497" spans="1:37" s="96" customFormat="1" ht="16.5" customHeight="1" thickBot="1" x14ac:dyDescent="0.3">
      <c r="A497" s="110" t="s">
        <v>216</v>
      </c>
      <c r="B497" s="267">
        <v>22109570</v>
      </c>
      <c r="C497" s="266" t="s">
        <v>133</v>
      </c>
      <c r="D497" s="266" t="s">
        <v>29</v>
      </c>
      <c r="E497" s="292">
        <f>VLOOKUP(B497,[2]END!$B$3:$G$734,6,FALSE)</f>
        <v>18</v>
      </c>
      <c r="F497" s="91">
        <f t="shared" si="169"/>
        <v>18.5</v>
      </c>
      <c r="G497" s="92">
        <f t="shared" si="170"/>
        <v>15</v>
      </c>
      <c r="H497" s="82">
        <f t="shared" si="181"/>
        <v>15</v>
      </c>
      <c r="I497" s="292">
        <f>VLOOKUP(B497,[2]VIT!$B$3:$F$734,5,FALSE)</f>
        <v>3.06</v>
      </c>
      <c r="J497" s="92">
        <f t="shared" si="171"/>
        <v>19</v>
      </c>
      <c r="K497" s="292">
        <f>VLOOKUP(B497,[2]VIT!$B$3:$G$734,6,FALSE)</f>
        <v>6.34</v>
      </c>
      <c r="L497" s="92">
        <f t="shared" si="172"/>
        <v>14</v>
      </c>
      <c r="M497" s="82">
        <f t="shared" si="182"/>
        <v>16.5</v>
      </c>
      <c r="N497" s="258">
        <f>VLOOKUP(B497,[2]DVC!$B$3:$G$734,6,FALSE)</f>
        <v>99</v>
      </c>
      <c r="O497" s="297">
        <f>VLOOKUP(B497,'[2]Taille-Poids'!$B$3:$G$734,6,FALSE)</f>
        <v>75</v>
      </c>
      <c r="P497" s="93">
        <f t="shared" si="183"/>
        <v>1.32</v>
      </c>
      <c r="Q497" s="92">
        <f t="shared" si="173"/>
        <v>7</v>
      </c>
      <c r="R497" s="258">
        <f>VLOOKUP(B497,[2]DV!$B$3:$H$735,7,FALSE)</f>
        <v>49.9</v>
      </c>
      <c r="S497" s="92">
        <f t="shared" si="174"/>
        <v>5.5</v>
      </c>
      <c r="T497" s="82">
        <f t="shared" si="184"/>
        <v>12.5</v>
      </c>
      <c r="U497" s="259">
        <f>VLOOKUP(B497,[2]COORD!$B$3:$I$734,8,FALSE)</f>
        <v>23.5</v>
      </c>
      <c r="V497" s="92">
        <f t="shared" si="175"/>
        <v>6</v>
      </c>
      <c r="W497" s="292">
        <f>VLOOKUP(B497,[2]SOUP!$B$3:$F$734,5,FALSE)</f>
        <v>3</v>
      </c>
      <c r="X497" s="92">
        <f t="shared" si="176"/>
        <v>3.25</v>
      </c>
      <c r="Y497" s="292">
        <f>VLOOKUP(B497,[2]EQU!$B$3:$F$734,5,FALSE)</f>
        <v>5</v>
      </c>
      <c r="Z497" s="92">
        <f t="shared" si="177"/>
        <v>2.5</v>
      </c>
      <c r="AA497" s="82">
        <f t="shared" si="185"/>
        <v>11.75</v>
      </c>
      <c r="AB497" s="260">
        <f>VLOOKUP(B497,[2]Natation!$A$2:$E$610,5,FALSE)</f>
        <v>40.53</v>
      </c>
      <c r="AC497" s="92">
        <f t="shared" si="178"/>
        <v>10</v>
      </c>
      <c r="AD497" s="83">
        <f t="shared" si="187"/>
        <v>10</v>
      </c>
      <c r="AE497" s="294">
        <f t="shared" si="188"/>
        <v>13.15</v>
      </c>
      <c r="AF497" s="84">
        <v>13.15</v>
      </c>
      <c r="AG497" s="87">
        <f t="shared" si="179"/>
        <v>66</v>
      </c>
      <c r="AH497" s="75">
        <f>IFERROR(VLOOKUP(B497,'Notes écrit'!$A$3:$C$734,3,FALSE),"ABI")</f>
        <v>11.555999999999999</v>
      </c>
      <c r="AI497" s="84">
        <v>11.555999999999999</v>
      </c>
      <c r="AJ497" s="88">
        <f t="shared" si="180"/>
        <v>45</v>
      </c>
      <c r="AK497" s="136">
        <f t="shared" si="186"/>
        <v>12.353</v>
      </c>
    </row>
    <row r="498" spans="1:37" s="96" customFormat="1" ht="16.5" customHeight="1" thickBot="1" x14ac:dyDescent="0.3">
      <c r="A498" s="110" t="s">
        <v>216</v>
      </c>
      <c r="B498" s="267">
        <v>22109605</v>
      </c>
      <c r="C498" s="286" t="s">
        <v>1333</v>
      </c>
      <c r="D498" s="286" t="s">
        <v>928</v>
      </c>
      <c r="E498" s="292">
        <f>VLOOKUP(B498,[2]END!$B$3:$G$734,6,FALSE)</f>
        <v>16</v>
      </c>
      <c r="F498" s="91">
        <f t="shared" si="169"/>
        <v>17.5</v>
      </c>
      <c r="G498" s="92">
        <f t="shared" si="170"/>
        <v>13</v>
      </c>
      <c r="H498" s="82">
        <f t="shared" si="181"/>
        <v>13</v>
      </c>
      <c r="I498" s="292">
        <f>VLOOKUP(B498,[2]VIT!$B$3:$F$734,5,FALSE)</f>
        <v>3.15</v>
      </c>
      <c r="J498" s="92">
        <f t="shared" si="171"/>
        <v>18</v>
      </c>
      <c r="K498" s="292">
        <f>VLOOKUP(B498,[2]VIT!$B$3:$G$734,6,FALSE)</f>
        <v>6.75</v>
      </c>
      <c r="L498" s="92">
        <f t="shared" si="172"/>
        <v>12</v>
      </c>
      <c r="M498" s="82">
        <f t="shared" si="182"/>
        <v>15</v>
      </c>
      <c r="N498" s="258">
        <f>VLOOKUP(B498,[2]DVC!$B$3:$G$734,6,FALSE)</f>
        <v>60</v>
      </c>
      <c r="O498" s="297">
        <f>VLOOKUP(B498,'[2]Taille-Poids'!$B$3:$G$734,6,FALSE)</f>
        <v>69</v>
      </c>
      <c r="P498" s="93">
        <f t="shared" si="183"/>
        <v>0.86956521739130432</v>
      </c>
      <c r="Q498" s="92">
        <f t="shared" si="173"/>
        <v>4.5</v>
      </c>
      <c r="R498" s="258">
        <f>VLOOKUP(B498,[2]DV!$B$3:$H$735,7,FALSE)</f>
        <v>31.4</v>
      </c>
      <c r="S498" s="92">
        <f t="shared" si="174"/>
        <v>1</v>
      </c>
      <c r="T498" s="82">
        <f t="shared" si="184"/>
        <v>5.5</v>
      </c>
      <c r="U498" s="259">
        <f>VLOOKUP(B498,[2]COORD!$B$3:$I$734,8,FALSE)</f>
        <v>22.65</v>
      </c>
      <c r="V498" s="92">
        <f t="shared" si="175"/>
        <v>6.5</v>
      </c>
      <c r="W498" s="292">
        <f>VLOOKUP(B498,[2]SOUP!$B$3:$F$734,5,FALSE)</f>
        <v>0</v>
      </c>
      <c r="X498" s="92">
        <f t="shared" si="176"/>
        <v>2.5</v>
      </c>
      <c r="Y498" s="292">
        <f>VLOOKUP(B498,[2]EQU!$B$3:$F$734,5,FALSE)</f>
        <v>9</v>
      </c>
      <c r="Z498" s="92">
        <f t="shared" si="177"/>
        <v>0.5</v>
      </c>
      <c r="AA498" s="82">
        <f t="shared" si="185"/>
        <v>9.5</v>
      </c>
      <c r="AB498" s="260">
        <f>VLOOKUP(B498,[2]Natation!$A$2:$E$610,5,FALSE)</f>
        <v>43.57</v>
      </c>
      <c r="AC498" s="92">
        <f t="shared" si="178"/>
        <v>8</v>
      </c>
      <c r="AD498" s="83">
        <f t="shared" si="187"/>
        <v>8</v>
      </c>
      <c r="AE498" s="294">
        <f t="shared" si="188"/>
        <v>10.199999999999999</v>
      </c>
      <c r="AF498" s="84">
        <v>10.199999999999999</v>
      </c>
      <c r="AG498" s="87">
        <f t="shared" si="179"/>
        <v>409</v>
      </c>
      <c r="AH498" s="75">
        <f>IFERROR(VLOOKUP(B498,'Notes écrit'!$A$3:$C$734,3,FALSE),"ABI")</f>
        <v>5.7779999999999996</v>
      </c>
      <c r="AI498" s="84">
        <v>5.7779999999999996</v>
      </c>
      <c r="AJ498" s="88">
        <f t="shared" si="180"/>
        <v>551</v>
      </c>
      <c r="AK498" s="136">
        <f t="shared" si="186"/>
        <v>7.988999999999999</v>
      </c>
    </row>
    <row r="499" spans="1:37" s="96" customFormat="1" ht="16.5" customHeight="1" thickBot="1" x14ac:dyDescent="0.3">
      <c r="A499" s="110" t="s">
        <v>216</v>
      </c>
      <c r="B499" s="267">
        <v>22109621</v>
      </c>
      <c r="C499" s="266" t="s">
        <v>884</v>
      </c>
      <c r="D499" s="266" t="s">
        <v>80</v>
      </c>
      <c r="E499" s="292" t="str">
        <f>VLOOKUP(B499,[2]END!$B$3:$G$734,6,FALSE)</f>
        <v>ABI</v>
      </c>
      <c r="F499" s="91" t="str">
        <f t="shared" si="169"/>
        <v>ABI</v>
      </c>
      <c r="G499" s="92">
        <f t="shared" si="170"/>
        <v>0</v>
      </c>
      <c r="H499" s="82">
        <f t="shared" si="181"/>
        <v>0</v>
      </c>
      <c r="I499" s="292" t="str">
        <f>VLOOKUP(B499,[2]VIT!$B$3:$F$734,5,FALSE)</f>
        <v>ABI</v>
      </c>
      <c r="J499" s="92">
        <f t="shared" si="171"/>
        <v>0</v>
      </c>
      <c r="K499" s="292" t="str">
        <f>VLOOKUP(B499,[2]VIT!$B$3:$G$734,6,FALSE)</f>
        <v>ABI</v>
      </c>
      <c r="L499" s="92">
        <f t="shared" si="172"/>
        <v>0</v>
      </c>
      <c r="M499" s="82">
        <f t="shared" si="182"/>
        <v>0</v>
      </c>
      <c r="N499" s="258" t="str">
        <f>VLOOKUP(B499,[2]DVC!$B$3:$G$734,6,FALSE)</f>
        <v>ABI</v>
      </c>
      <c r="O499" s="297" t="str">
        <f>VLOOKUP(B499,'[2]Taille-Poids'!$B$3:$G$734,6,FALSE)</f>
        <v>ABI</v>
      </c>
      <c r="P499" s="93" t="str">
        <f t="shared" si="183"/>
        <v>POIDS</v>
      </c>
      <c r="Q499" s="92">
        <f t="shared" si="173"/>
        <v>0</v>
      </c>
      <c r="R499" s="258" t="str">
        <f>VLOOKUP(B499,[2]DV!$B$3:$H$735,7,FALSE)</f>
        <v>ABI</v>
      </c>
      <c r="S499" s="92">
        <f t="shared" si="174"/>
        <v>0</v>
      </c>
      <c r="T499" s="82">
        <f t="shared" si="184"/>
        <v>0</v>
      </c>
      <c r="U499" s="259" t="str">
        <f>VLOOKUP(B499,[2]COORD!$B$3:$I$734,8,FALSE)</f>
        <v>ABI</v>
      </c>
      <c r="V499" s="92">
        <f t="shared" si="175"/>
        <v>0</v>
      </c>
      <c r="W499" s="292" t="str">
        <f>VLOOKUP(B499,[2]SOUP!$B$3:$F$734,5,FALSE)</f>
        <v>ABI</v>
      </c>
      <c r="X499" s="92">
        <f t="shared" si="176"/>
        <v>0</v>
      </c>
      <c r="Y499" s="292" t="str">
        <f>VLOOKUP(B499,[2]EQU!$B$3:$F$734,5,FALSE)</f>
        <v>ABI</v>
      </c>
      <c r="Z499" s="92">
        <f t="shared" si="177"/>
        <v>0</v>
      </c>
      <c r="AA499" s="82">
        <f t="shared" si="185"/>
        <v>0</v>
      </c>
      <c r="AB499" s="260" t="str">
        <f>VLOOKUP(B499,[2]Natation!$A$2:$E$610,5,FALSE)</f>
        <v>ABI</v>
      </c>
      <c r="AC499" s="92">
        <f t="shared" si="178"/>
        <v>0</v>
      </c>
      <c r="AD499" s="83">
        <f t="shared" si="187"/>
        <v>0</v>
      </c>
      <c r="AE499" s="294">
        <f t="shared" si="188"/>
        <v>0</v>
      </c>
      <c r="AF499" s="84">
        <v>0</v>
      </c>
      <c r="AG499" s="87">
        <f t="shared" si="179"/>
        <v>621</v>
      </c>
      <c r="AH499" s="75" t="str">
        <f>IFERROR(VLOOKUP(B499,'Notes écrit'!$A$3:$C$734,3,FALSE),"ABI")</f>
        <v>ABI</v>
      </c>
      <c r="AI499" s="84" t="s">
        <v>157</v>
      </c>
      <c r="AJ499" s="88">
        <f t="shared" si="180"/>
        <v>599</v>
      </c>
      <c r="AK499" s="136" t="str">
        <f t="shared" si="186"/>
        <v>DEF</v>
      </c>
    </row>
    <row r="500" spans="1:37" s="96" customFormat="1" ht="16.5" customHeight="1" thickBot="1" x14ac:dyDescent="0.3">
      <c r="A500" s="110" t="s">
        <v>216</v>
      </c>
      <c r="B500" s="267">
        <v>22109640</v>
      </c>
      <c r="C500" s="266" t="s">
        <v>685</v>
      </c>
      <c r="D500" s="266" t="s">
        <v>686</v>
      </c>
      <c r="E500" s="292">
        <f>VLOOKUP(B500,[2]END!$B$3:$G$734,6,FALSE)</f>
        <v>22</v>
      </c>
      <c r="F500" s="91">
        <f t="shared" si="169"/>
        <v>20.5</v>
      </c>
      <c r="G500" s="92">
        <f t="shared" si="170"/>
        <v>19</v>
      </c>
      <c r="H500" s="82">
        <f t="shared" si="181"/>
        <v>19</v>
      </c>
      <c r="I500" s="292">
        <f>VLOOKUP(B500,[2]VIT!$B$3:$F$734,5,FALSE)</f>
        <v>3.14</v>
      </c>
      <c r="J500" s="92">
        <f t="shared" si="171"/>
        <v>18</v>
      </c>
      <c r="K500" s="292">
        <f>VLOOKUP(B500,[2]VIT!$B$3:$G$734,6,FALSE)</f>
        <v>6.68</v>
      </c>
      <c r="L500" s="92">
        <f t="shared" si="172"/>
        <v>12</v>
      </c>
      <c r="M500" s="82">
        <f t="shared" si="182"/>
        <v>15</v>
      </c>
      <c r="N500" s="258">
        <f>VLOOKUP(B500,[2]DVC!$B$3:$G$734,6,FALSE)</f>
        <v>48</v>
      </c>
      <c r="O500" s="297">
        <f>VLOOKUP(B500,'[2]Taille-Poids'!$B$3:$G$734,6,FALSE)</f>
        <v>58</v>
      </c>
      <c r="P500" s="93">
        <f t="shared" si="183"/>
        <v>0.82758620689655171</v>
      </c>
      <c r="Q500" s="92">
        <f t="shared" si="173"/>
        <v>4.5</v>
      </c>
      <c r="R500" s="258">
        <f>VLOOKUP(B500,[2]DV!$B$3:$H$735,7,FALSE)</f>
        <v>38.200000000000003</v>
      </c>
      <c r="S500" s="92">
        <f t="shared" si="174"/>
        <v>2.5</v>
      </c>
      <c r="T500" s="82">
        <f t="shared" si="184"/>
        <v>7</v>
      </c>
      <c r="U500" s="259">
        <f>VLOOKUP(B500,[2]COORD!$B$3:$I$734,8,FALSE)</f>
        <v>23.3</v>
      </c>
      <c r="V500" s="92">
        <f t="shared" si="175"/>
        <v>6.25</v>
      </c>
      <c r="W500" s="292">
        <f>VLOOKUP(B500,[2]SOUP!$B$3:$F$734,5,FALSE)</f>
        <v>-3</v>
      </c>
      <c r="X500" s="92">
        <f t="shared" si="176"/>
        <v>1.75</v>
      </c>
      <c r="Y500" s="292">
        <f>VLOOKUP(B500,[2]EQU!$B$3:$F$734,5,FALSE)</f>
        <v>6</v>
      </c>
      <c r="Z500" s="92">
        <f t="shared" si="177"/>
        <v>2</v>
      </c>
      <c r="AA500" s="82">
        <f t="shared" si="185"/>
        <v>10</v>
      </c>
      <c r="AB500" s="260">
        <f>VLOOKUP(B500,[2]Natation!$A$2:$E$610,5,FALSE)</f>
        <v>50.5</v>
      </c>
      <c r="AC500" s="92">
        <f t="shared" si="178"/>
        <v>5</v>
      </c>
      <c r="AD500" s="83">
        <f t="shared" si="187"/>
        <v>5</v>
      </c>
      <c r="AE500" s="294">
        <f t="shared" si="188"/>
        <v>11.2</v>
      </c>
      <c r="AF500" s="84">
        <v>11.2</v>
      </c>
      <c r="AG500" s="87">
        <f t="shared" si="179"/>
        <v>294</v>
      </c>
      <c r="AH500" s="75">
        <f>IFERROR(VLOOKUP(B500,'Notes écrit'!$A$3:$C$734,3,FALSE),"ABI")</f>
        <v>7.556</v>
      </c>
      <c r="AI500" s="84">
        <v>7.556</v>
      </c>
      <c r="AJ500" s="88">
        <f t="shared" si="180"/>
        <v>384</v>
      </c>
      <c r="AK500" s="136">
        <f t="shared" si="186"/>
        <v>9.3780000000000001</v>
      </c>
    </row>
    <row r="501" spans="1:37" s="96" customFormat="1" ht="16.5" customHeight="1" thickBot="1" x14ac:dyDescent="0.3">
      <c r="A501" s="110" t="s">
        <v>216</v>
      </c>
      <c r="B501" s="267">
        <v>22109660</v>
      </c>
      <c r="C501" s="266" t="s">
        <v>1132</v>
      </c>
      <c r="D501" s="266" t="s">
        <v>112</v>
      </c>
      <c r="E501" s="292">
        <f>VLOOKUP(B501,[2]END!$B$3:$G$734,6,FALSE)</f>
        <v>16</v>
      </c>
      <c r="F501" s="91">
        <f t="shared" si="169"/>
        <v>17.5</v>
      </c>
      <c r="G501" s="92">
        <f t="shared" si="170"/>
        <v>13</v>
      </c>
      <c r="H501" s="82">
        <f t="shared" ref="H501:H532" si="189">IF(G501="VAL","VALIDÉ",G501)</f>
        <v>13</v>
      </c>
      <c r="I501" s="292">
        <f>VLOOKUP(B501,[2]VIT!$B$3:$F$734,5,FALSE)</f>
        <v>3.21</v>
      </c>
      <c r="J501" s="92">
        <f t="shared" si="171"/>
        <v>17</v>
      </c>
      <c r="K501" s="292">
        <f>VLOOKUP(B501,[2]VIT!$B$3:$G$734,6,FALSE)</f>
        <v>7.02</v>
      </c>
      <c r="L501" s="92">
        <f t="shared" si="172"/>
        <v>10</v>
      </c>
      <c r="M501" s="82">
        <f t="shared" ref="M501:M532" si="190">IF(OR(J501="ABJ",L501="ABJ"),"ABJ",IF(OR(J501="DSP",L501="DSP"),"DSP",IF(L501="VAL","VALIDÉ",(J501+L501)/2)))</f>
        <v>13.5</v>
      </c>
      <c r="N501" s="258">
        <f>VLOOKUP(B501,[2]DVC!$B$3:$G$734,6,FALSE)</f>
        <v>71</v>
      </c>
      <c r="O501" s="297">
        <f>VLOOKUP(B501,'[2]Taille-Poids'!$B$3:$G$734,6,FALSE)</f>
        <v>69</v>
      </c>
      <c r="P501" s="93">
        <f t="shared" ref="P501:P532" si="191">IF(O501="ABI", "POIDS",IF(N501="COVID","COVID",IF(OR(N501="DSP",N501="ABI",N501="VAL",N501=0),0,N501/O501)))</f>
        <v>1.0289855072463767</v>
      </c>
      <c r="Q501" s="92">
        <f t="shared" si="173"/>
        <v>5.5</v>
      </c>
      <c r="R501" s="258">
        <f>VLOOKUP(B501,[2]DV!$B$3:$H$735,7,FALSE)</f>
        <v>47.4</v>
      </c>
      <c r="S501" s="92">
        <f t="shared" si="174"/>
        <v>5</v>
      </c>
      <c r="T501" s="82">
        <f t="shared" ref="T501:T532" si="192">IF(OR(Q501="ABJ",S501="ABJ"),"ABJ",IF(OR(Q501="VAL",S501="VAL"),"VALIDÉ",IF(AND(Q501="DSP",S501="DSP"),"DSP",IF(Q501="DSP",S501*2,IF(S501="DSP",Q501*2,(Q501+S501))))))</f>
        <v>10.5</v>
      </c>
      <c r="U501" s="259">
        <f>VLOOKUP(B501,[2]COORD!$B$3:$I$734,8,FALSE)</f>
        <v>27.95</v>
      </c>
      <c r="V501" s="92">
        <f t="shared" si="175"/>
        <v>4</v>
      </c>
      <c r="W501" s="292">
        <f>VLOOKUP(B501,[2]SOUP!$B$3:$F$734,5,FALSE)</f>
        <v>-8</v>
      </c>
      <c r="X501" s="92">
        <f t="shared" si="176"/>
        <v>1</v>
      </c>
      <c r="Y501" s="292">
        <f>VLOOKUP(B501,[2]EQU!$B$3:$F$734,5,FALSE)</f>
        <v>8</v>
      </c>
      <c r="Z501" s="92">
        <f t="shared" si="177"/>
        <v>1</v>
      </c>
      <c r="AA501" s="82">
        <f t="shared" ref="AA501:AA532" si="193">IF(OR(V501="ABJ",X501="ABJ",Z501="ABJ"),"ABJ",IF(AND(V501="DSP",X501="DSP",Z501="DSP"),"DSP",IF(AND(V501="DSP",X501="DSP"),Z501*4,IF(AND(V501="DSP",Z501="DSP"),X501*4,IF(AND(X501="DSP",Z501="DSP"),V501*2,IF(V501="DSP",(X501+Z501)*2,IF(X501="DSP",V501+Z501*2,IF(Z501="DSP",V501+X501*2,IF(Z501="VAL","VALIDÉ",V501+X501+Z501)))))))))</f>
        <v>6</v>
      </c>
      <c r="AB501" s="260">
        <f>VLOOKUP(B501,[2]Natation!$A$2:$E$610,5,FALSE)</f>
        <v>47.48</v>
      </c>
      <c r="AC501" s="92">
        <f t="shared" si="178"/>
        <v>6</v>
      </c>
      <c r="AD501" s="83">
        <f t="shared" si="187"/>
        <v>6</v>
      </c>
      <c r="AE501" s="294">
        <f t="shared" si="188"/>
        <v>9.8000000000000007</v>
      </c>
      <c r="AF501" s="84">
        <v>9.8000000000000007</v>
      </c>
      <c r="AG501" s="87">
        <f t="shared" si="179"/>
        <v>451</v>
      </c>
      <c r="AH501" s="75">
        <f>IFERROR(VLOOKUP(B501,'Notes écrit'!$A$3:$C$734,3,FALSE),"ABI")</f>
        <v>10.667</v>
      </c>
      <c r="AI501" s="84">
        <v>10.667</v>
      </c>
      <c r="AJ501" s="88">
        <f t="shared" si="180"/>
        <v>85</v>
      </c>
      <c r="AK501" s="136">
        <f t="shared" si="186"/>
        <v>10.233499999999999</v>
      </c>
    </row>
    <row r="502" spans="1:37" s="96" customFormat="1" ht="16.5" customHeight="1" thickBot="1" x14ac:dyDescent="0.3">
      <c r="A502" s="110" t="s">
        <v>216</v>
      </c>
      <c r="B502" s="267">
        <v>22109688</v>
      </c>
      <c r="C502" s="266" t="s">
        <v>798</v>
      </c>
      <c r="D502" s="266" t="s">
        <v>799</v>
      </c>
      <c r="E502" s="292">
        <f>VLOOKUP(B502,[2]END!$B$3:$G$734,6,FALSE)</f>
        <v>19</v>
      </c>
      <c r="F502" s="91">
        <f t="shared" si="169"/>
        <v>19</v>
      </c>
      <c r="G502" s="92">
        <f t="shared" si="170"/>
        <v>16</v>
      </c>
      <c r="H502" s="82">
        <f t="shared" si="189"/>
        <v>16</v>
      </c>
      <c r="I502" s="292">
        <f>VLOOKUP(B502,[2]VIT!$B$3:$F$734,5,FALSE)</f>
        <v>3.26</v>
      </c>
      <c r="J502" s="92">
        <f t="shared" si="171"/>
        <v>16</v>
      </c>
      <c r="K502" s="292">
        <f>VLOOKUP(B502,[2]VIT!$B$3:$G$734,6,FALSE)</f>
        <v>6.99</v>
      </c>
      <c r="L502" s="92">
        <f t="shared" si="172"/>
        <v>10</v>
      </c>
      <c r="M502" s="82">
        <f t="shared" si="190"/>
        <v>13</v>
      </c>
      <c r="N502" s="258">
        <f>VLOOKUP(B502,[2]DVC!$B$3:$G$734,6,FALSE)</f>
        <v>65</v>
      </c>
      <c r="O502" s="297">
        <f>VLOOKUP(B502,'[2]Taille-Poids'!$B$3:$G$734,6,FALSE)</f>
        <v>70</v>
      </c>
      <c r="P502" s="93">
        <f t="shared" si="191"/>
        <v>0.9285714285714286</v>
      </c>
      <c r="Q502" s="92">
        <f t="shared" si="173"/>
        <v>5</v>
      </c>
      <c r="R502" s="258">
        <f>VLOOKUP(B502,[2]DV!$B$3:$H$735,7,FALSE)</f>
        <v>65.7</v>
      </c>
      <c r="S502" s="92">
        <f t="shared" si="174"/>
        <v>9.5</v>
      </c>
      <c r="T502" s="82">
        <f t="shared" si="192"/>
        <v>14.5</v>
      </c>
      <c r="U502" s="259">
        <f>VLOOKUP(B502,[2]COORD!$B$3:$I$734,8,FALSE)</f>
        <v>25.15</v>
      </c>
      <c r="V502" s="92">
        <f t="shared" si="175"/>
        <v>5.25</v>
      </c>
      <c r="W502" s="292">
        <f>VLOOKUP(B502,[2]SOUP!$B$3:$F$734,5,FALSE)</f>
        <v>-8</v>
      </c>
      <c r="X502" s="92">
        <f t="shared" si="176"/>
        <v>1</v>
      </c>
      <c r="Y502" s="292">
        <f>VLOOKUP(B502,[2]EQU!$B$3:$F$734,5,FALSE)</f>
        <v>8</v>
      </c>
      <c r="Z502" s="92">
        <f t="shared" si="177"/>
        <v>1</v>
      </c>
      <c r="AA502" s="82">
        <f t="shared" si="193"/>
        <v>7.25</v>
      </c>
      <c r="AB502" s="260">
        <f>VLOOKUP(B502,[2]Natation!$A$2:$E$610,5,FALSE)</f>
        <v>70.27</v>
      </c>
      <c r="AC502" s="92">
        <f t="shared" si="178"/>
        <v>1</v>
      </c>
      <c r="AD502" s="83">
        <f t="shared" si="187"/>
        <v>1</v>
      </c>
      <c r="AE502" s="294">
        <f t="shared" si="188"/>
        <v>10.35</v>
      </c>
      <c r="AF502" s="84">
        <v>10.35</v>
      </c>
      <c r="AG502" s="87">
        <f t="shared" si="179"/>
        <v>396</v>
      </c>
      <c r="AH502" s="75">
        <f>IFERROR(VLOOKUP(B502,'Notes écrit'!$A$3:$C$734,3,FALSE),"ABI")</f>
        <v>12.444000000000001</v>
      </c>
      <c r="AI502" s="84">
        <v>12.444000000000001</v>
      </c>
      <c r="AJ502" s="88">
        <f t="shared" si="180"/>
        <v>22</v>
      </c>
      <c r="AK502" s="136">
        <f t="shared" si="186"/>
        <v>11.397</v>
      </c>
    </row>
    <row r="503" spans="1:37" s="96" customFormat="1" ht="16.5" customHeight="1" thickBot="1" x14ac:dyDescent="0.3">
      <c r="A503" s="110" t="s">
        <v>216</v>
      </c>
      <c r="B503" s="267">
        <v>22109689</v>
      </c>
      <c r="C503" s="266" t="s">
        <v>603</v>
      </c>
      <c r="D503" s="266" t="s">
        <v>126</v>
      </c>
      <c r="E503" s="292">
        <f>VLOOKUP(B503,[2]END!$B$3:$G$734,6,FALSE)</f>
        <v>19</v>
      </c>
      <c r="F503" s="91">
        <f t="shared" si="169"/>
        <v>19</v>
      </c>
      <c r="G503" s="92">
        <f t="shared" si="170"/>
        <v>16</v>
      </c>
      <c r="H503" s="82">
        <f t="shared" si="189"/>
        <v>16</v>
      </c>
      <c r="I503" s="292">
        <f>VLOOKUP(B503,[2]VIT!$B$3:$F$734,5,FALSE)</f>
        <v>3.07</v>
      </c>
      <c r="J503" s="92">
        <f t="shared" si="171"/>
        <v>19</v>
      </c>
      <c r="K503" s="292">
        <f>VLOOKUP(B503,[2]VIT!$B$3:$G$734,6,FALSE)</f>
        <v>6.53</v>
      </c>
      <c r="L503" s="92">
        <f t="shared" si="172"/>
        <v>13</v>
      </c>
      <c r="M503" s="82">
        <f t="shared" si="190"/>
        <v>16</v>
      </c>
      <c r="N503" s="258">
        <f>VLOOKUP(B503,[2]DVC!$B$3:$G$734,6,FALSE)</f>
        <v>79</v>
      </c>
      <c r="O503" s="297">
        <f>VLOOKUP(B503,'[2]Taille-Poids'!$B$3:$G$734,6,FALSE)</f>
        <v>78</v>
      </c>
      <c r="P503" s="93">
        <f t="shared" si="191"/>
        <v>1.0128205128205128</v>
      </c>
      <c r="Q503" s="92">
        <f t="shared" si="173"/>
        <v>5.5</v>
      </c>
      <c r="R503" s="258">
        <f>VLOOKUP(B503,[2]DV!$B$3:$H$735,7,FALSE)</f>
        <v>44.7</v>
      </c>
      <c r="S503" s="92">
        <f t="shared" si="174"/>
        <v>4</v>
      </c>
      <c r="T503" s="82">
        <f t="shared" si="192"/>
        <v>9.5</v>
      </c>
      <c r="U503" s="259">
        <f>VLOOKUP(B503,[2]COORD!$B$3:$I$734,8,FALSE)</f>
        <v>22.3</v>
      </c>
      <c r="V503" s="92">
        <f t="shared" si="175"/>
        <v>6.75</v>
      </c>
      <c r="W503" s="292">
        <f>VLOOKUP(B503,[2]SOUP!$B$3:$F$734,5,FALSE)</f>
        <v>-1</v>
      </c>
      <c r="X503" s="92">
        <f t="shared" si="176"/>
        <v>2.25</v>
      </c>
      <c r="Y503" s="292">
        <f>VLOOKUP(B503,[2]EQU!$B$3:$F$734,5,FALSE)</f>
        <v>10</v>
      </c>
      <c r="Z503" s="92">
        <f t="shared" si="177"/>
        <v>0</v>
      </c>
      <c r="AA503" s="82">
        <f t="shared" si="193"/>
        <v>9</v>
      </c>
      <c r="AB503" s="260">
        <f>VLOOKUP(B503,[2]Natation!$A$2:$E$610,5,FALSE)</f>
        <v>36.200000000000003</v>
      </c>
      <c r="AC503" s="92">
        <f t="shared" si="178"/>
        <v>12</v>
      </c>
      <c r="AD503" s="83">
        <f t="shared" si="187"/>
        <v>12</v>
      </c>
      <c r="AE503" s="294">
        <f t="shared" si="188"/>
        <v>12.5</v>
      </c>
      <c r="AF503" s="84">
        <v>12.5</v>
      </c>
      <c r="AG503" s="87">
        <f t="shared" si="179"/>
        <v>129</v>
      </c>
      <c r="AH503" s="75">
        <f>IFERROR(VLOOKUP(B503,'Notes écrit'!$A$3:$C$734,3,FALSE),"ABI")</f>
        <v>7.556</v>
      </c>
      <c r="AI503" s="84">
        <v>7.556</v>
      </c>
      <c r="AJ503" s="88">
        <f t="shared" si="180"/>
        <v>384</v>
      </c>
      <c r="AK503" s="136">
        <f t="shared" si="186"/>
        <v>10.028</v>
      </c>
    </row>
    <row r="504" spans="1:37" s="96" customFormat="1" ht="16.5" customHeight="1" thickBot="1" x14ac:dyDescent="0.3">
      <c r="A504" s="110" t="s">
        <v>53</v>
      </c>
      <c r="B504" s="267">
        <v>22109710</v>
      </c>
      <c r="C504" s="266" t="s">
        <v>755</v>
      </c>
      <c r="D504" s="266" t="s">
        <v>756</v>
      </c>
      <c r="E504" s="292">
        <f>VLOOKUP(B504,[2]END!$B$3:$G$734,6,FALSE)</f>
        <v>13</v>
      </c>
      <c r="F504" s="91">
        <f t="shared" si="169"/>
        <v>16</v>
      </c>
      <c r="G504" s="92">
        <f t="shared" si="170"/>
        <v>13</v>
      </c>
      <c r="H504" s="82">
        <f t="shared" si="189"/>
        <v>13</v>
      </c>
      <c r="I504" s="293" t="s">
        <v>215</v>
      </c>
      <c r="J504" s="92" t="str">
        <f t="shared" si="171"/>
        <v>DSP</v>
      </c>
      <c r="K504" s="293" t="s">
        <v>215</v>
      </c>
      <c r="L504" s="92" t="str">
        <f t="shared" si="172"/>
        <v>DSP</v>
      </c>
      <c r="M504" s="82" t="str">
        <f t="shared" si="190"/>
        <v>DSP</v>
      </c>
      <c r="N504" s="258">
        <f>VLOOKUP(B504,[2]DVC!$B$3:$G$734,6,FALSE)</f>
        <v>46</v>
      </c>
      <c r="O504" s="297">
        <f>VLOOKUP(B504,'[2]Taille-Poids'!$B$3:$G$734,6,FALSE)</f>
        <v>65</v>
      </c>
      <c r="P504" s="93">
        <f t="shared" si="191"/>
        <v>0.70769230769230773</v>
      </c>
      <c r="Q504" s="92">
        <f t="shared" si="173"/>
        <v>6.5</v>
      </c>
      <c r="R504" s="258">
        <f>VLOOKUP(B504,[2]DV!$B$3:$H$735,7,FALSE)</f>
        <v>31.5</v>
      </c>
      <c r="S504" s="92">
        <f t="shared" si="174"/>
        <v>5</v>
      </c>
      <c r="T504" s="82">
        <f t="shared" si="192"/>
        <v>11.5</v>
      </c>
      <c r="U504" s="259">
        <f>VLOOKUP(B504,[2]COORD!$B$3:$I$734,8,FALSE)</f>
        <v>28</v>
      </c>
      <c r="V504" s="92">
        <f t="shared" si="175"/>
        <v>4.75</v>
      </c>
      <c r="W504" s="292">
        <f>VLOOKUP(B504,[2]SOUP!$B$3:$F$734,5,FALSE)</f>
        <v>-5</v>
      </c>
      <c r="X504" s="92">
        <f t="shared" si="176"/>
        <v>1.5</v>
      </c>
      <c r="Y504" s="292">
        <f>VLOOKUP(B504,[2]EQU!$B$3:$F$734,5,FALSE)</f>
        <v>3</v>
      </c>
      <c r="Z504" s="92">
        <f t="shared" si="177"/>
        <v>3.5</v>
      </c>
      <c r="AA504" s="82">
        <f t="shared" si="193"/>
        <v>9.75</v>
      </c>
      <c r="AB504" s="260">
        <f>VLOOKUP(B504,[2]Natation!$A$2:$E$610,5,FALSE)</f>
        <v>79.209999999999994</v>
      </c>
      <c r="AC504" s="92">
        <f t="shared" si="178"/>
        <v>1</v>
      </c>
      <c r="AD504" s="83">
        <f t="shared" si="187"/>
        <v>1</v>
      </c>
      <c r="AE504" s="294">
        <f t="shared" si="188"/>
        <v>8.8125</v>
      </c>
      <c r="AF504" s="84">
        <v>8.8125</v>
      </c>
      <c r="AG504" s="87">
        <f t="shared" si="179"/>
        <v>516</v>
      </c>
      <c r="AH504" s="75">
        <f>IFERROR(VLOOKUP(B504,'Notes écrit'!$A$3:$C$734,3,FALSE),"ABI")</f>
        <v>13.778</v>
      </c>
      <c r="AI504" s="84">
        <v>13.778</v>
      </c>
      <c r="AJ504" s="88">
        <f t="shared" si="180"/>
        <v>8</v>
      </c>
      <c r="AK504" s="136">
        <f t="shared" si="186"/>
        <v>11.295249999999999</v>
      </c>
    </row>
    <row r="505" spans="1:37" s="96" customFormat="1" ht="16.5" customHeight="1" thickBot="1" x14ac:dyDescent="0.3">
      <c r="A505" s="110" t="s">
        <v>216</v>
      </c>
      <c r="B505" s="267">
        <v>22109728</v>
      </c>
      <c r="C505" s="266" t="s">
        <v>761</v>
      </c>
      <c r="D505" s="266" t="s">
        <v>89</v>
      </c>
      <c r="E505" s="292">
        <f>VLOOKUP(B505,[2]END!$B$3:$G$734,6,FALSE)</f>
        <v>20</v>
      </c>
      <c r="F505" s="91">
        <f t="shared" si="169"/>
        <v>19.5</v>
      </c>
      <c r="G505" s="92">
        <f t="shared" si="170"/>
        <v>17</v>
      </c>
      <c r="H505" s="82">
        <f t="shared" si="189"/>
        <v>17</v>
      </c>
      <c r="I505" s="293" t="s">
        <v>157</v>
      </c>
      <c r="J505" s="92">
        <f t="shared" si="171"/>
        <v>0</v>
      </c>
      <c r="K505" s="293" t="s">
        <v>157</v>
      </c>
      <c r="L505" s="92">
        <f t="shared" si="172"/>
        <v>0</v>
      </c>
      <c r="M505" s="82">
        <f t="shared" si="190"/>
        <v>0</v>
      </c>
      <c r="N505" s="293" t="s">
        <v>157</v>
      </c>
      <c r="O505" s="299" t="s">
        <v>157</v>
      </c>
      <c r="P505" s="93" t="str">
        <f t="shared" si="191"/>
        <v>POIDS</v>
      </c>
      <c r="Q505" s="92">
        <f t="shared" si="173"/>
        <v>0</v>
      </c>
      <c r="R505" s="258">
        <f>VLOOKUP(B505,[2]DV!$B$3:$H$735,7,FALSE)</f>
        <v>37.6</v>
      </c>
      <c r="S505" s="92">
        <f t="shared" si="174"/>
        <v>2.5</v>
      </c>
      <c r="T505" s="82">
        <f t="shared" si="192"/>
        <v>2.5</v>
      </c>
      <c r="U505" s="293" t="s">
        <v>157</v>
      </c>
      <c r="V505" s="92">
        <f t="shared" si="175"/>
        <v>0</v>
      </c>
      <c r="W505" s="293" t="s">
        <v>157</v>
      </c>
      <c r="X505" s="92">
        <f t="shared" si="176"/>
        <v>0</v>
      </c>
      <c r="Y505" s="292">
        <f>VLOOKUP(B505,[2]EQU!$B$3:$F$734,5,FALSE)</f>
        <v>10</v>
      </c>
      <c r="Z505" s="92">
        <f t="shared" si="177"/>
        <v>0</v>
      </c>
      <c r="AA505" s="82">
        <f t="shared" si="193"/>
        <v>0</v>
      </c>
      <c r="AB505" s="260" t="str">
        <f>VLOOKUP(B505,[2]Natation!$A$2:$E$610,5,FALSE)</f>
        <v>ABI</v>
      </c>
      <c r="AC505" s="92">
        <f t="shared" si="178"/>
        <v>0</v>
      </c>
      <c r="AD505" s="83">
        <f t="shared" si="187"/>
        <v>0</v>
      </c>
      <c r="AE505" s="294">
        <f t="shared" si="188"/>
        <v>3.9</v>
      </c>
      <c r="AF505" s="84">
        <v>3.9</v>
      </c>
      <c r="AG505" s="87">
        <f t="shared" si="179"/>
        <v>619</v>
      </c>
      <c r="AH505" s="344">
        <f>IFERROR(VLOOKUP(B505,'Notes écrit'!$A$3:$C$734,3,FALSE),"ABI")</f>
        <v>4.8890000000000002</v>
      </c>
      <c r="AI505" s="84">
        <v>4.8890000000000002</v>
      </c>
      <c r="AJ505" s="88">
        <f t="shared" si="180"/>
        <v>587</v>
      </c>
      <c r="AK505" s="136">
        <f t="shared" si="186"/>
        <v>4.3944999999999999</v>
      </c>
    </row>
    <row r="506" spans="1:37" s="96" customFormat="1" ht="16.5" customHeight="1" thickBot="1" x14ac:dyDescent="0.3">
      <c r="A506" s="110" t="s">
        <v>216</v>
      </c>
      <c r="B506" s="267">
        <v>22109745</v>
      </c>
      <c r="C506" s="266" t="s">
        <v>857</v>
      </c>
      <c r="D506" s="266" t="s">
        <v>858</v>
      </c>
      <c r="E506" s="292" t="str">
        <f>VLOOKUP(B506,[2]END!$B$3:$G$734,6,FALSE)</f>
        <v>ABI</v>
      </c>
      <c r="F506" s="91" t="str">
        <f t="shared" si="169"/>
        <v>ABI</v>
      </c>
      <c r="G506" s="92">
        <f t="shared" si="170"/>
        <v>0</v>
      </c>
      <c r="H506" s="82">
        <f t="shared" si="189"/>
        <v>0</v>
      </c>
      <c r="I506" s="292" t="str">
        <f>VLOOKUP(B506,[2]VIT!$B$3:$F$734,5,FALSE)</f>
        <v>ABI</v>
      </c>
      <c r="J506" s="92">
        <f t="shared" si="171"/>
        <v>0</v>
      </c>
      <c r="K506" s="292" t="str">
        <f>VLOOKUP(B506,[2]VIT!$B$3:$G$734,6,FALSE)</f>
        <v>ABI</v>
      </c>
      <c r="L506" s="92">
        <f t="shared" si="172"/>
        <v>0</v>
      </c>
      <c r="M506" s="82">
        <f t="shared" si="190"/>
        <v>0</v>
      </c>
      <c r="N506" s="258" t="str">
        <f>VLOOKUP(B506,[2]DVC!$B$3:$G$734,6,FALSE)</f>
        <v>ABI</v>
      </c>
      <c r="O506" s="297" t="str">
        <f>VLOOKUP(B506,'[2]Taille-Poids'!$B$3:$G$734,6,FALSE)</f>
        <v>ABI</v>
      </c>
      <c r="P506" s="93" t="str">
        <f t="shared" si="191"/>
        <v>POIDS</v>
      </c>
      <c r="Q506" s="92">
        <f t="shared" si="173"/>
        <v>0</v>
      </c>
      <c r="R506" s="258" t="str">
        <f>VLOOKUP(B506,[2]DV!$B$3:$H$735,7,FALSE)</f>
        <v>ABI</v>
      </c>
      <c r="S506" s="92">
        <f t="shared" si="174"/>
        <v>0</v>
      </c>
      <c r="T506" s="82">
        <f t="shared" si="192"/>
        <v>0</v>
      </c>
      <c r="U506" s="259" t="str">
        <f>VLOOKUP(B506,[2]COORD!$B$3:$I$734,8,FALSE)</f>
        <v>ABI</v>
      </c>
      <c r="V506" s="92">
        <f t="shared" si="175"/>
        <v>0</v>
      </c>
      <c r="W506" s="292" t="str">
        <f>VLOOKUP(B506,[2]SOUP!$B$3:$F$734,5,FALSE)</f>
        <v>ABI</v>
      </c>
      <c r="X506" s="92">
        <f t="shared" si="176"/>
        <v>0</v>
      </c>
      <c r="Y506" s="292" t="str">
        <f>VLOOKUP(B506,[2]EQU!$B$3:$F$734,5,FALSE)</f>
        <v>ABI</v>
      </c>
      <c r="Z506" s="92">
        <f t="shared" si="177"/>
        <v>0</v>
      </c>
      <c r="AA506" s="82">
        <f t="shared" si="193"/>
        <v>0</v>
      </c>
      <c r="AB506" s="260" t="str">
        <f>VLOOKUP(B506,[2]Natation!$A$2:$E$610,5,FALSE)</f>
        <v>ABI</v>
      </c>
      <c r="AC506" s="92">
        <f t="shared" si="178"/>
        <v>0</v>
      </c>
      <c r="AD506" s="83">
        <f t="shared" si="187"/>
        <v>0</v>
      </c>
      <c r="AE506" s="294">
        <f t="shared" si="188"/>
        <v>0</v>
      </c>
      <c r="AF506" s="84">
        <v>0</v>
      </c>
      <c r="AG506" s="87">
        <f t="shared" si="179"/>
        <v>621</v>
      </c>
      <c r="AH506" s="75" t="str">
        <f>IFERROR(VLOOKUP(B506,'Notes écrit'!$A$3:$C$734,3,FALSE),"ABI")</f>
        <v>ABI</v>
      </c>
      <c r="AI506" s="84" t="s">
        <v>157</v>
      </c>
      <c r="AJ506" s="88">
        <f t="shared" si="180"/>
        <v>599</v>
      </c>
      <c r="AK506" s="136" t="str">
        <f t="shared" si="186"/>
        <v>DEF</v>
      </c>
    </row>
    <row r="507" spans="1:37" s="96" customFormat="1" ht="16.5" customHeight="1" thickBot="1" x14ac:dyDescent="0.3">
      <c r="A507" s="110" t="s">
        <v>216</v>
      </c>
      <c r="B507" s="267">
        <v>22109789</v>
      </c>
      <c r="C507" s="266" t="s">
        <v>1144</v>
      </c>
      <c r="D507" s="266" t="s">
        <v>1145</v>
      </c>
      <c r="E507" s="292">
        <f>VLOOKUP(B507,[2]END!$B$3:$G$734,6,FALSE)</f>
        <v>13</v>
      </c>
      <c r="F507" s="91">
        <f t="shared" si="169"/>
        <v>16</v>
      </c>
      <c r="G507" s="92">
        <f t="shared" si="170"/>
        <v>10</v>
      </c>
      <c r="H507" s="82">
        <f t="shared" si="189"/>
        <v>10</v>
      </c>
      <c r="I507" s="292">
        <f>VLOOKUP(B507,[2]VIT!$B$3:$F$734,5,FALSE)</f>
        <v>3.37</v>
      </c>
      <c r="J507" s="92">
        <f t="shared" si="171"/>
        <v>14</v>
      </c>
      <c r="K507" s="292">
        <f>VLOOKUP(B507,[2]VIT!$B$3:$G$734,6,FALSE)</f>
        <v>7.02</v>
      </c>
      <c r="L507" s="92">
        <f t="shared" si="172"/>
        <v>10</v>
      </c>
      <c r="M507" s="82">
        <f t="shared" si="190"/>
        <v>12</v>
      </c>
      <c r="N507" s="258">
        <f>VLOOKUP(B507,[2]DVC!$B$3:$G$734,6,FALSE)</f>
        <v>116</v>
      </c>
      <c r="O507" s="297">
        <f>VLOOKUP(B507,'[2]Taille-Poids'!$B$3:$G$734,6,FALSE)</f>
        <v>105</v>
      </c>
      <c r="P507" s="93">
        <f t="shared" si="191"/>
        <v>1.1047619047619048</v>
      </c>
      <c r="Q507" s="92">
        <f t="shared" si="173"/>
        <v>6</v>
      </c>
      <c r="R507" s="258">
        <f>VLOOKUP(B507,[2]DV!$B$3:$H$735,7,FALSE)</f>
        <v>44.3</v>
      </c>
      <c r="S507" s="92">
        <f t="shared" si="174"/>
        <v>4</v>
      </c>
      <c r="T507" s="82">
        <f t="shared" si="192"/>
        <v>10</v>
      </c>
      <c r="U507" s="259">
        <f>VLOOKUP(B507,[2]COORD!$B$3:$I$734,8,FALSE)</f>
        <v>27</v>
      </c>
      <c r="V507" s="92">
        <f t="shared" si="175"/>
        <v>4.25</v>
      </c>
      <c r="W507" s="292">
        <f>VLOOKUP(B507,[2]SOUP!$B$3:$F$734,5,FALSE)</f>
        <v>3</v>
      </c>
      <c r="X507" s="92">
        <f t="shared" si="176"/>
        <v>3.25</v>
      </c>
      <c r="Y507" s="292">
        <f>VLOOKUP(B507,[2]EQU!$B$3:$F$734,5,FALSE)</f>
        <v>7</v>
      </c>
      <c r="Z507" s="92">
        <f t="shared" si="177"/>
        <v>1.5</v>
      </c>
      <c r="AA507" s="82">
        <f t="shared" si="193"/>
        <v>9</v>
      </c>
      <c r="AB507" s="260">
        <f>VLOOKUP(B507,[2]Natation!$A$2:$E$610,5,FALSE)</f>
        <v>46.21</v>
      </c>
      <c r="AC507" s="92">
        <f t="shared" si="178"/>
        <v>7</v>
      </c>
      <c r="AD507" s="83">
        <f t="shared" si="187"/>
        <v>7</v>
      </c>
      <c r="AE507" s="294">
        <f t="shared" si="188"/>
        <v>9.6</v>
      </c>
      <c r="AF507" s="84">
        <v>9.6</v>
      </c>
      <c r="AG507" s="87">
        <f t="shared" si="179"/>
        <v>465</v>
      </c>
      <c r="AH507" s="75">
        <f>IFERROR(VLOOKUP(B507,'Notes écrit'!$A$3:$C$734,3,FALSE),"ABI")</f>
        <v>7.1109999999999998</v>
      </c>
      <c r="AI507" s="84">
        <v>7.1109999999999998</v>
      </c>
      <c r="AJ507" s="88">
        <f t="shared" si="180"/>
        <v>430</v>
      </c>
      <c r="AK507" s="136">
        <f t="shared" si="186"/>
        <v>8.3554999999999993</v>
      </c>
    </row>
    <row r="508" spans="1:37" s="96" customFormat="1" ht="16.5" customHeight="1" thickBot="1" x14ac:dyDescent="0.3">
      <c r="A508" s="110" t="s">
        <v>216</v>
      </c>
      <c r="B508" s="267">
        <v>22109794</v>
      </c>
      <c r="C508" s="266" t="s">
        <v>1183</v>
      </c>
      <c r="D508" s="266" t="s">
        <v>1184</v>
      </c>
      <c r="E508" s="292">
        <f>VLOOKUP(B508,[2]END!$B$3:$G$734,6,FALSE)</f>
        <v>20</v>
      </c>
      <c r="F508" s="91">
        <f t="shared" si="169"/>
        <v>19.5</v>
      </c>
      <c r="G508" s="92">
        <f t="shared" si="170"/>
        <v>17</v>
      </c>
      <c r="H508" s="82">
        <f t="shared" si="189"/>
        <v>17</v>
      </c>
      <c r="I508" s="292">
        <f>VLOOKUP(B508,[2]VIT!$B$3:$F$734,5,FALSE)</f>
        <v>3.04</v>
      </c>
      <c r="J508" s="92">
        <f t="shared" si="171"/>
        <v>20</v>
      </c>
      <c r="K508" s="292">
        <f>VLOOKUP(B508,[2]VIT!$B$3:$G$734,6,FALSE)</f>
        <v>6.5</v>
      </c>
      <c r="L508" s="92">
        <f t="shared" si="172"/>
        <v>13</v>
      </c>
      <c r="M508" s="82">
        <f t="shared" si="190"/>
        <v>16.5</v>
      </c>
      <c r="N508" s="258">
        <f>VLOOKUP(B508,[2]DVC!$B$3:$G$734,6,FALSE)</f>
        <v>69</v>
      </c>
      <c r="O508" s="297">
        <f>VLOOKUP(B508,'[2]Taille-Poids'!$B$3:$G$734,6,FALSE)</f>
        <v>67</v>
      </c>
      <c r="P508" s="93">
        <f t="shared" si="191"/>
        <v>1.0298507462686568</v>
      </c>
      <c r="Q508" s="92">
        <f t="shared" si="173"/>
        <v>5.5</v>
      </c>
      <c r="R508" s="258">
        <f>VLOOKUP(B508,[2]DV!$B$3:$H$735,7,FALSE)</f>
        <v>64.400000000000006</v>
      </c>
      <c r="S508" s="92">
        <f t="shared" si="174"/>
        <v>9</v>
      </c>
      <c r="T508" s="82">
        <f t="shared" si="192"/>
        <v>14.5</v>
      </c>
      <c r="U508" s="259">
        <f>VLOOKUP(B508,[2]COORD!$B$3:$I$734,8,FALSE)</f>
        <v>23.06</v>
      </c>
      <c r="V508" s="92">
        <f t="shared" si="175"/>
        <v>6.25</v>
      </c>
      <c r="W508" s="292">
        <f>VLOOKUP(B508,[2]SOUP!$B$3:$F$734,5,FALSE)</f>
        <v>-11</v>
      </c>
      <c r="X508" s="92">
        <f t="shared" si="176"/>
        <v>0.75</v>
      </c>
      <c r="Y508" s="292">
        <f>VLOOKUP(B508,[2]EQU!$B$3:$F$734,5,FALSE)</f>
        <v>0</v>
      </c>
      <c r="Z508" s="92">
        <f t="shared" si="177"/>
        <v>5</v>
      </c>
      <c r="AA508" s="82">
        <f t="shared" si="193"/>
        <v>12</v>
      </c>
      <c r="AB508" s="260">
        <f>VLOOKUP(B508,[2]Natation!$A$2:$E$610,5,FALSE)</f>
        <v>35.5</v>
      </c>
      <c r="AC508" s="92">
        <f t="shared" si="178"/>
        <v>13</v>
      </c>
      <c r="AD508" s="83">
        <f t="shared" si="187"/>
        <v>13</v>
      </c>
      <c r="AE508" s="294">
        <f t="shared" si="188"/>
        <v>14.6</v>
      </c>
      <c r="AF508" s="84">
        <v>14.6</v>
      </c>
      <c r="AG508" s="87">
        <f t="shared" si="179"/>
        <v>6</v>
      </c>
      <c r="AH508" s="75">
        <f>IFERROR(VLOOKUP(B508,'Notes écrit'!$A$3:$C$734,3,FALSE),"ABI")</f>
        <v>12</v>
      </c>
      <c r="AI508" s="84">
        <v>12</v>
      </c>
      <c r="AJ508" s="88">
        <f t="shared" si="180"/>
        <v>31</v>
      </c>
      <c r="AK508" s="136">
        <f t="shared" si="186"/>
        <v>13.3</v>
      </c>
    </row>
    <row r="509" spans="1:37" s="96" customFormat="1" ht="16.5" customHeight="1" thickBot="1" x14ac:dyDescent="0.3">
      <c r="A509" s="110" t="s">
        <v>216</v>
      </c>
      <c r="B509" s="267">
        <v>22109811</v>
      </c>
      <c r="C509" s="286" t="s">
        <v>551</v>
      </c>
      <c r="D509" s="286" t="s">
        <v>188</v>
      </c>
      <c r="E509" s="292">
        <f>VLOOKUP(B509,[2]END!$B$3:$G$734,6,FALSE)</f>
        <v>13</v>
      </c>
      <c r="F509" s="91">
        <f t="shared" si="169"/>
        <v>16</v>
      </c>
      <c r="G509" s="92">
        <f t="shared" si="170"/>
        <v>10</v>
      </c>
      <c r="H509" s="82">
        <f t="shared" si="189"/>
        <v>10</v>
      </c>
      <c r="I509" s="292">
        <f>VLOOKUP(B509,[2]VIT!$B$3:$F$734,5,FALSE)</f>
        <v>3.19</v>
      </c>
      <c r="J509" s="92">
        <f t="shared" si="171"/>
        <v>17</v>
      </c>
      <c r="K509" s="292">
        <f>VLOOKUP(B509,[2]VIT!$B$3:$G$734,6,FALSE)</f>
        <v>6.85</v>
      </c>
      <c r="L509" s="92">
        <f t="shared" si="172"/>
        <v>11</v>
      </c>
      <c r="M509" s="82">
        <f t="shared" si="190"/>
        <v>14</v>
      </c>
      <c r="N509" s="258">
        <f>VLOOKUP(B509,[2]DVC!$B$3:$G$734,6,FALSE)</f>
        <v>80</v>
      </c>
      <c r="O509" s="297">
        <f>VLOOKUP(B509,'[2]Taille-Poids'!$B$3:$G$734,6,FALSE)</f>
        <v>71</v>
      </c>
      <c r="P509" s="93">
        <f t="shared" si="191"/>
        <v>1.1267605633802817</v>
      </c>
      <c r="Q509" s="92">
        <f t="shared" si="173"/>
        <v>6</v>
      </c>
      <c r="R509" s="258">
        <f>VLOOKUP(B509,[2]DV!$B$3:$H$735,7,FALSE)</f>
        <v>38.6</v>
      </c>
      <c r="S509" s="92">
        <f t="shared" si="174"/>
        <v>2.5</v>
      </c>
      <c r="T509" s="82">
        <f t="shared" si="192"/>
        <v>8.5</v>
      </c>
      <c r="U509" s="259">
        <f>VLOOKUP(B509,[2]COORD!$B$3:$I$734,8,FALSE)</f>
        <v>22.15</v>
      </c>
      <c r="V509" s="92">
        <f t="shared" si="175"/>
        <v>6.75</v>
      </c>
      <c r="W509" s="292">
        <f>VLOOKUP(B509,[2]SOUP!$B$3:$F$734,5,FALSE)</f>
        <v>-19</v>
      </c>
      <c r="X509" s="92">
        <f t="shared" si="176"/>
        <v>0</v>
      </c>
      <c r="Y509" s="292">
        <f>VLOOKUP(B509,[2]EQU!$B$3:$F$734,5,FALSE)</f>
        <v>1</v>
      </c>
      <c r="Z509" s="92">
        <f t="shared" si="177"/>
        <v>4.5</v>
      </c>
      <c r="AA509" s="82">
        <f t="shared" si="193"/>
        <v>11.25</v>
      </c>
      <c r="AB509" s="260">
        <f>VLOOKUP(B509,[2]Natation!$A$2:$E$610,5,FALSE)</f>
        <v>43.67</v>
      </c>
      <c r="AC509" s="92">
        <f t="shared" si="178"/>
        <v>8</v>
      </c>
      <c r="AD509" s="83">
        <f t="shared" si="187"/>
        <v>8</v>
      </c>
      <c r="AE509" s="294">
        <f t="shared" si="188"/>
        <v>10.35</v>
      </c>
      <c r="AF509" s="84">
        <v>10.35</v>
      </c>
      <c r="AG509" s="87">
        <f t="shared" si="179"/>
        <v>396</v>
      </c>
      <c r="AH509" s="75">
        <f>IFERROR(VLOOKUP(B509,'Notes écrit'!$A$3:$C$734,3,FALSE),"ABI")</f>
        <v>10.222</v>
      </c>
      <c r="AI509" s="84">
        <v>10.222</v>
      </c>
      <c r="AJ509" s="88">
        <f t="shared" si="180"/>
        <v>123</v>
      </c>
      <c r="AK509" s="136">
        <f t="shared" si="186"/>
        <v>10.286</v>
      </c>
    </row>
    <row r="510" spans="1:37" s="96" customFormat="1" ht="16.5" customHeight="1" thickBot="1" x14ac:dyDescent="0.3">
      <c r="A510" s="110" t="s">
        <v>53</v>
      </c>
      <c r="B510" s="267">
        <v>22109831</v>
      </c>
      <c r="C510" s="266" t="s">
        <v>617</v>
      </c>
      <c r="D510" s="266" t="s">
        <v>412</v>
      </c>
      <c r="E510" s="292">
        <f>VLOOKUP(B510,[2]END!$B$3:$G$734,6,FALSE)</f>
        <v>10</v>
      </c>
      <c r="F510" s="91">
        <f t="shared" si="169"/>
        <v>14.5</v>
      </c>
      <c r="G510" s="92">
        <f t="shared" si="170"/>
        <v>10</v>
      </c>
      <c r="H510" s="82">
        <f t="shared" si="189"/>
        <v>10</v>
      </c>
      <c r="I510" s="292">
        <f>VLOOKUP(B510,[2]VIT!$B$3:$F$734,5,FALSE)</f>
        <v>3.45</v>
      </c>
      <c r="J510" s="92">
        <f t="shared" si="171"/>
        <v>17</v>
      </c>
      <c r="K510" s="292">
        <f>VLOOKUP(B510,[2]VIT!$B$3:$G$734,6,FALSE)</f>
        <v>7.59</v>
      </c>
      <c r="L510" s="92">
        <f t="shared" si="172"/>
        <v>12</v>
      </c>
      <c r="M510" s="82">
        <f t="shared" si="190"/>
        <v>14.5</v>
      </c>
      <c r="N510" s="258">
        <f>VLOOKUP(B510,[2]DVC!$B$3:$G$734,6,FALSE)</f>
        <v>27</v>
      </c>
      <c r="O510" s="297">
        <f>VLOOKUP(B510,'[2]Taille-Poids'!$B$3:$G$734,6,FALSE)</f>
        <v>44</v>
      </c>
      <c r="P510" s="93">
        <f t="shared" si="191"/>
        <v>0.61363636363636365</v>
      </c>
      <c r="Q510" s="92">
        <f t="shared" si="173"/>
        <v>6</v>
      </c>
      <c r="R510" s="258">
        <f>VLOOKUP(B510,[2]DV!$B$3:$H$735,7,FALSE)</f>
        <v>38</v>
      </c>
      <c r="S510" s="92">
        <f t="shared" si="174"/>
        <v>7</v>
      </c>
      <c r="T510" s="82">
        <f t="shared" si="192"/>
        <v>13</v>
      </c>
      <c r="U510" s="259">
        <f>VLOOKUP(B510,[2]COORD!$B$3:$I$734,8,FALSE)</f>
        <v>24.5</v>
      </c>
      <c r="V510" s="92">
        <f t="shared" si="175"/>
        <v>6.5</v>
      </c>
      <c r="W510" s="292">
        <f>VLOOKUP(B510,[2]SOUP!$B$3:$F$734,5,FALSE)</f>
        <v>0</v>
      </c>
      <c r="X510" s="92">
        <f t="shared" si="176"/>
        <v>2.5</v>
      </c>
      <c r="Y510" s="292">
        <f>VLOOKUP(B510,[2]EQU!$B$3:$F$734,5,FALSE)</f>
        <v>1</v>
      </c>
      <c r="Z510" s="92">
        <f t="shared" si="177"/>
        <v>4.5</v>
      </c>
      <c r="AA510" s="82">
        <f t="shared" si="193"/>
        <v>13.5</v>
      </c>
      <c r="AB510" s="260">
        <f>VLOOKUP(B510,[2]Natation!$A$2:$E$610,5,FALSE)</f>
        <v>55.38</v>
      </c>
      <c r="AC510" s="92">
        <f t="shared" si="178"/>
        <v>6</v>
      </c>
      <c r="AD510" s="83">
        <f t="shared" si="187"/>
        <v>6</v>
      </c>
      <c r="AE510" s="294">
        <f t="shared" si="188"/>
        <v>11.4</v>
      </c>
      <c r="AF510" s="84">
        <v>11.4</v>
      </c>
      <c r="AG510" s="87">
        <f t="shared" si="179"/>
        <v>270</v>
      </c>
      <c r="AH510" s="75">
        <f>IFERROR(VLOOKUP(B510,'Notes écrit'!$A$3:$C$734,3,FALSE),"ABI")</f>
        <v>7.1109999999999998</v>
      </c>
      <c r="AI510" s="84">
        <v>7.1109999999999998</v>
      </c>
      <c r="AJ510" s="88">
        <f t="shared" si="180"/>
        <v>430</v>
      </c>
      <c r="AK510" s="136">
        <f t="shared" si="186"/>
        <v>9.2554999999999996</v>
      </c>
    </row>
    <row r="511" spans="1:37" s="96" customFormat="1" ht="16.5" customHeight="1" thickBot="1" x14ac:dyDescent="0.3">
      <c r="A511" s="110" t="s">
        <v>216</v>
      </c>
      <c r="B511" s="267">
        <v>22109855</v>
      </c>
      <c r="C511" s="266" t="s">
        <v>75</v>
      </c>
      <c r="D511" s="266" t="s">
        <v>97</v>
      </c>
      <c r="E511" s="292">
        <f>VLOOKUP(B511,[2]END!$B$3:$G$734,6,FALSE)</f>
        <v>18</v>
      </c>
      <c r="F511" s="91">
        <f t="shared" si="169"/>
        <v>18.5</v>
      </c>
      <c r="G511" s="92">
        <f t="shared" si="170"/>
        <v>15</v>
      </c>
      <c r="H511" s="82">
        <f t="shared" si="189"/>
        <v>15</v>
      </c>
      <c r="I511" s="292">
        <f>VLOOKUP(B511,[2]VIT!$B$3:$F$734,5,FALSE)</f>
        <v>3.04</v>
      </c>
      <c r="J511" s="92">
        <f t="shared" si="171"/>
        <v>20</v>
      </c>
      <c r="K511" s="292">
        <f>VLOOKUP(B511,[2]VIT!$B$3:$G$734,6,FALSE)</f>
        <v>6.55</v>
      </c>
      <c r="L511" s="92">
        <f t="shared" si="172"/>
        <v>13</v>
      </c>
      <c r="M511" s="82">
        <f t="shared" si="190"/>
        <v>16.5</v>
      </c>
      <c r="N511" s="258">
        <f>VLOOKUP(B511,[2]DVC!$B$3:$G$734,6,FALSE)</f>
        <v>41</v>
      </c>
      <c r="O511" s="297">
        <f>VLOOKUP(B511,'[2]Taille-Poids'!$B$3:$G$734,6,FALSE)</f>
        <v>54</v>
      </c>
      <c r="P511" s="93">
        <f t="shared" si="191"/>
        <v>0.7592592592592593</v>
      </c>
      <c r="Q511" s="92">
        <f t="shared" si="173"/>
        <v>4</v>
      </c>
      <c r="R511" s="258">
        <f>VLOOKUP(B511,[2]DV!$B$3:$H$735,7,FALSE)</f>
        <v>44.7</v>
      </c>
      <c r="S511" s="92">
        <f t="shared" si="174"/>
        <v>4</v>
      </c>
      <c r="T511" s="82">
        <f t="shared" si="192"/>
        <v>8</v>
      </c>
      <c r="U511" s="259">
        <f>VLOOKUP(B511,[2]COORD!$B$3:$I$734,8,FALSE)</f>
        <v>30.25</v>
      </c>
      <c r="V511" s="92">
        <f t="shared" si="175"/>
        <v>2.75</v>
      </c>
      <c r="W511" s="292">
        <f>VLOOKUP(B511,[2]SOUP!$B$3:$F$734,5,FALSE)</f>
        <v>-14</v>
      </c>
      <c r="X511" s="92">
        <f t="shared" si="176"/>
        <v>0.25</v>
      </c>
      <c r="Y511" s="292">
        <f>VLOOKUP(B511,[2]EQU!$B$3:$F$734,5,FALSE)</f>
        <v>6</v>
      </c>
      <c r="Z511" s="92">
        <f t="shared" si="177"/>
        <v>2</v>
      </c>
      <c r="AA511" s="82">
        <f t="shared" si="193"/>
        <v>5</v>
      </c>
      <c r="AB511" s="260" t="s">
        <v>215</v>
      </c>
      <c r="AC511" s="92" t="str">
        <f t="shared" si="178"/>
        <v>DSP</v>
      </c>
      <c r="AD511" s="83" t="str">
        <f t="shared" si="187"/>
        <v>DSP</v>
      </c>
      <c r="AE511" s="294">
        <f t="shared" si="188"/>
        <v>11.125</v>
      </c>
      <c r="AF511" s="84">
        <v>11.125</v>
      </c>
      <c r="AG511" s="87">
        <f t="shared" si="179"/>
        <v>308</v>
      </c>
      <c r="AH511" s="75">
        <f>IFERROR(VLOOKUP(B511,'Notes écrit'!$A$3:$C$734,3,FALSE),"ABI")</f>
        <v>9.7780000000000005</v>
      </c>
      <c r="AI511" s="84">
        <v>9.7780000000000005</v>
      </c>
      <c r="AJ511" s="88">
        <f t="shared" si="180"/>
        <v>162</v>
      </c>
      <c r="AK511" s="136">
        <f t="shared" si="186"/>
        <v>10.451499999999999</v>
      </c>
    </row>
    <row r="512" spans="1:37" s="96" customFormat="1" ht="16.5" customHeight="1" thickBot="1" x14ac:dyDescent="0.3">
      <c r="A512" s="110" t="s">
        <v>53</v>
      </c>
      <c r="B512" s="267">
        <v>22109908</v>
      </c>
      <c r="C512" s="266" t="s">
        <v>1176</v>
      </c>
      <c r="D512" s="266" t="s">
        <v>317</v>
      </c>
      <c r="E512" s="292">
        <f>VLOOKUP(B512,[2]END!$B$3:$G$734,6,FALSE)</f>
        <v>13</v>
      </c>
      <c r="F512" s="91">
        <f t="shared" si="169"/>
        <v>16</v>
      </c>
      <c r="G512" s="92">
        <f t="shared" si="170"/>
        <v>13</v>
      </c>
      <c r="H512" s="82">
        <f t="shared" si="189"/>
        <v>13</v>
      </c>
      <c r="I512" s="292">
        <f>VLOOKUP(B512,[2]VIT!$B$3:$F$734,5,FALSE)</f>
        <v>3.38</v>
      </c>
      <c r="J512" s="92">
        <f t="shared" si="171"/>
        <v>18</v>
      </c>
      <c r="K512" s="292">
        <f>VLOOKUP(B512,[2]VIT!$B$3:$G$734,6,FALSE)</f>
        <v>7.4</v>
      </c>
      <c r="L512" s="92">
        <f t="shared" si="172"/>
        <v>13</v>
      </c>
      <c r="M512" s="82">
        <f t="shared" si="190"/>
        <v>15.5</v>
      </c>
      <c r="N512" s="258">
        <f>VLOOKUP(B512,[2]DVC!$B$3:$G$734,6,FALSE)</f>
        <v>32.5</v>
      </c>
      <c r="O512" s="297">
        <f>VLOOKUP(B512,'[2]Taille-Poids'!$B$3:$G$734,6,FALSE)</f>
        <v>55</v>
      </c>
      <c r="P512" s="93">
        <f t="shared" si="191"/>
        <v>0.59090909090909094</v>
      </c>
      <c r="Q512" s="92">
        <f t="shared" si="173"/>
        <v>5.5</v>
      </c>
      <c r="R512" s="258">
        <f>VLOOKUP(B512,[2]DV!$B$3:$H$735,7,FALSE)</f>
        <v>37.5</v>
      </c>
      <c r="S512" s="92">
        <f t="shared" si="174"/>
        <v>6.5</v>
      </c>
      <c r="T512" s="82">
        <f t="shared" si="192"/>
        <v>12</v>
      </c>
      <c r="U512" s="259">
        <f>VLOOKUP(B512,[2]COORD!$B$3:$I$734,8,FALSE)</f>
        <v>25.63</v>
      </c>
      <c r="V512" s="92">
        <f t="shared" si="175"/>
        <v>6</v>
      </c>
      <c r="W512" s="292">
        <f>VLOOKUP(B512,[2]SOUP!$B$3:$F$734,5,FALSE)</f>
        <v>2</v>
      </c>
      <c r="X512" s="92">
        <f t="shared" si="176"/>
        <v>3</v>
      </c>
      <c r="Y512" s="292">
        <f>VLOOKUP(B512,[2]EQU!$B$3:$F$734,5,FALSE)</f>
        <v>1</v>
      </c>
      <c r="Z512" s="92">
        <f t="shared" si="177"/>
        <v>4.5</v>
      </c>
      <c r="AA512" s="82">
        <f t="shared" si="193"/>
        <v>13.5</v>
      </c>
      <c r="AB512" s="260">
        <f>VLOOKUP(B512,[2]Natation!$A$2:$E$610,5,FALSE)</f>
        <v>42.22</v>
      </c>
      <c r="AC512" s="92">
        <f t="shared" si="178"/>
        <v>12</v>
      </c>
      <c r="AD512" s="83">
        <f t="shared" si="187"/>
        <v>12</v>
      </c>
      <c r="AE512" s="294">
        <f t="shared" si="188"/>
        <v>13.2</v>
      </c>
      <c r="AF512" s="84">
        <v>13.2</v>
      </c>
      <c r="AG512" s="87">
        <f t="shared" si="179"/>
        <v>62</v>
      </c>
      <c r="AH512" s="75">
        <f>IFERROR(VLOOKUP(B512,'Notes écrit'!$A$3:$C$734,3,FALSE),"ABI")</f>
        <v>8.8889999999999993</v>
      </c>
      <c r="AI512" s="84">
        <v>8.8889999999999993</v>
      </c>
      <c r="AJ512" s="88">
        <f t="shared" si="180"/>
        <v>231</v>
      </c>
      <c r="AK512" s="136">
        <f t="shared" si="186"/>
        <v>11.044499999999999</v>
      </c>
    </row>
    <row r="513" spans="1:37" s="96" customFormat="1" ht="16.5" customHeight="1" thickBot="1" x14ac:dyDescent="0.3">
      <c r="A513" s="110" t="s">
        <v>216</v>
      </c>
      <c r="B513" s="267">
        <v>22109909</v>
      </c>
      <c r="C513" s="266" t="s">
        <v>562</v>
      </c>
      <c r="D513" s="266" t="s">
        <v>404</v>
      </c>
      <c r="E513" s="292">
        <f>VLOOKUP(B513,[2]END!$B$3:$G$734,6,FALSE)</f>
        <v>16</v>
      </c>
      <c r="F513" s="91">
        <f t="shared" si="169"/>
        <v>17.5</v>
      </c>
      <c r="G513" s="92">
        <f t="shared" si="170"/>
        <v>13</v>
      </c>
      <c r="H513" s="82">
        <f t="shared" si="189"/>
        <v>13</v>
      </c>
      <c r="I513" s="292">
        <f>VLOOKUP(B513,[2]VIT!$B$3:$F$734,5,FALSE)</f>
        <v>3.17</v>
      </c>
      <c r="J513" s="92">
        <f t="shared" si="171"/>
        <v>17</v>
      </c>
      <c r="K513" s="292">
        <f>VLOOKUP(B513,[2]VIT!$B$3:$G$734,6,FALSE)</f>
        <v>6.79</v>
      </c>
      <c r="L513" s="92">
        <f t="shared" si="172"/>
        <v>11</v>
      </c>
      <c r="M513" s="82">
        <f t="shared" si="190"/>
        <v>14</v>
      </c>
      <c r="N513" s="258">
        <f>VLOOKUP(B513,[2]DVC!$B$3:$G$734,6,FALSE)</f>
        <v>56</v>
      </c>
      <c r="O513" s="297">
        <f>VLOOKUP(B513,'[2]Taille-Poids'!$B$3:$G$734,6,FALSE)</f>
        <v>74</v>
      </c>
      <c r="P513" s="93">
        <f t="shared" si="191"/>
        <v>0.7567567567567568</v>
      </c>
      <c r="Q513" s="92">
        <f t="shared" si="173"/>
        <v>4</v>
      </c>
      <c r="R513" s="258">
        <f>VLOOKUP(B513,[2]DV!$B$3:$H$735,7,FALSE)</f>
        <v>43.3</v>
      </c>
      <c r="S513" s="92">
        <f t="shared" si="174"/>
        <v>4</v>
      </c>
      <c r="T513" s="82">
        <f t="shared" si="192"/>
        <v>8</v>
      </c>
      <c r="U513" s="259">
        <f>VLOOKUP(B513,[2]COORD!$B$3:$I$734,8,FALSE)</f>
        <v>22.2</v>
      </c>
      <c r="V513" s="92">
        <f t="shared" si="175"/>
        <v>6.75</v>
      </c>
      <c r="W513" s="292">
        <f>VLOOKUP(B513,[2]SOUP!$B$3:$F$734,5,FALSE)</f>
        <v>0</v>
      </c>
      <c r="X513" s="92">
        <f t="shared" si="176"/>
        <v>2.5</v>
      </c>
      <c r="Y513" s="292">
        <f>VLOOKUP(B513,[2]EQU!$B$3:$F$734,5,FALSE)</f>
        <v>6</v>
      </c>
      <c r="Z513" s="92">
        <f t="shared" si="177"/>
        <v>2</v>
      </c>
      <c r="AA513" s="82">
        <f t="shared" si="193"/>
        <v>11.25</v>
      </c>
      <c r="AB513" s="260" t="s">
        <v>215</v>
      </c>
      <c r="AC513" s="92" t="str">
        <f t="shared" si="178"/>
        <v>DSP</v>
      </c>
      <c r="AD513" s="83" t="str">
        <f t="shared" si="187"/>
        <v>DSP</v>
      </c>
      <c r="AE513" s="294">
        <f t="shared" si="188"/>
        <v>11.5625</v>
      </c>
      <c r="AF513" s="84">
        <v>11.5625</v>
      </c>
      <c r="AG513" s="87">
        <f t="shared" si="179"/>
        <v>250</v>
      </c>
      <c r="AH513" s="75">
        <f>IFERROR(VLOOKUP(B513,'Notes écrit'!$A$3:$C$734,3,FALSE),"ABI")</f>
        <v>10.667</v>
      </c>
      <c r="AI513" s="84">
        <v>10.667</v>
      </c>
      <c r="AJ513" s="88">
        <f t="shared" si="180"/>
        <v>85</v>
      </c>
      <c r="AK513" s="136">
        <f t="shared" si="186"/>
        <v>11.114750000000001</v>
      </c>
    </row>
    <row r="514" spans="1:37" s="96" customFormat="1" ht="16.5" customHeight="1" thickBot="1" x14ac:dyDescent="0.3">
      <c r="A514" s="110" t="s">
        <v>53</v>
      </c>
      <c r="B514" s="267">
        <v>22109926</v>
      </c>
      <c r="C514" s="266" t="s">
        <v>384</v>
      </c>
      <c r="D514" s="266" t="s">
        <v>743</v>
      </c>
      <c r="E514" s="292">
        <f>VLOOKUP(B514,[2]END!$B$3:$G$734,6,FALSE)</f>
        <v>10</v>
      </c>
      <c r="F514" s="91">
        <f t="shared" si="169"/>
        <v>14.5</v>
      </c>
      <c r="G514" s="92">
        <f t="shared" si="170"/>
        <v>10</v>
      </c>
      <c r="H514" s="82">
        <f t="shared" si="189"/>
        <v>10</v>
      </c>
      <c r="I514" s="292">
        <f>VLOOKUP(B514,[2]VIT!$B$3:$F$734,5,FALSE)</f>
        <v>3.4</v>
      </c>
      <c r="J514" s="92">
        <f t="shared" si="171"/>
        <v>18</v>
      </c>
      <c r="K514" s="292">
        <f>VLOOKUP(B514,[2]VIT!$B$3:$G$734,6,FALSE)</f>
        <v>7.55</v>
      </c>
      <c r="L514" s="92">
        <f t="shared" si="172"/>
        <v>12</v>
      </c>
      <c r="M514" s="82">
        <f t="shared" si="190"/>
        <v>15</v>
      </c>
      <c r="N514" s="258">
        <f>VLOOKUP(B514,[2]DVC!$B$3:$G$734,6,FALSE)</f>
        <v>23.5</v>
      </c>
      <c r="O514" s="297">
        <f>VLOOKUP(B514,'[2]Taille-Poids'!$B$3:$G$734,6,FALSE)</f>
        <v>53</v>
      </c>
      <c r="P514" s="93">
        <f t="shared" si="191"/>
        <v>0.44339622641509435</v>
      </c>
      <c r="Q514" s="92">
        <f t="shared" si="173"/>
        <v>4</v>
      </c>
      <c r="R514" s="258">
        <f>VLOOKUP(B514,[2]DV!$B$3:$H$735,7,FALSE)</f>
        <v>29.3</v>
      </c>
      <c r="S514" s="92">
        <f t="shared" si="174"/>
        <v>4.5</v>
      </c>
      <c r="T514" s="82">
        <f t="shared" si="192"/>
        <v>8.5</v>
      </c>
      <c r="U514" s="259">
        <f>VLOOKUP(B514,[2]COORD!$B$3:$I$734,8,FALSE)</f>
        <v>29.1</v>
      </c>
      <c r="V514" s="92">
        <f t="shared" si="175"/>
        <v>4.25</v>
      </c>
      <c r="W514" s="292">
        <f>VLOOKUP(B514,[2]SOUP!$B$3:$F$734,5,FALSE)</f>
        <v>-6</v>
      </c>
      <c r="X514" s="92">
        <f t="shared" si="176"/>
        <v>1.25</v>
      </c>
      <c r="Y514" s="292">
        <f>VLOOKUP(B514,[2]EQU!$B$3:$F$734,5,FALSE)</f>
        <v>10</v>
      </c>
      <c r="Z514" s="92">
        <f t="shared" si="177"/>
        <v>0</v>
      </c>
      <c r="AA514" s="82">
        <f t="shared" si="193"/>
        <v>5.5</v>
      </c>
      <c r="AB514" s="260" t="s">
        <v>215</v>
      </c>
      <c r="AC514" s="92" t="str">
        <f t="shared" si="178"/>
        <v>DSP</v>
      </c>
      <c r="AD514" s="83" t="str">
        <f t="shared" si="187"/>
        <v>DSP</v>
      </c>
      <c r="AE514" s="294">
        <f t="shared" si="188"/>
        <v>9.75</v>
      </c>
      <c r="AF514" s="84">
        <v>9.75</v>
      </c>
      <c r="AG514" s="87">
        <f t="shared" si="179"/>
        <v>454</v>
      </c>
      <c r="AH514" s="75">
        <f>IFERROR(VLOOKUP(B514,'Notes écrit'!$A$3:$C$734,3,FALSE),"ABI")</f>
        <v>6.6669999999999998</v>
      </c>
      <c r="AI514" s="84">
        <v>6.6669999999999998</v>
      </c>
      <c r="AJ514" s="88">
        <f t="shared" si="180"/>
        <v>483</v>
      </c>
      <c r="AK514" s="136">
        <f t="shared" si="186"/>
        <v>8.2085000000000008</v>
      </c>
    </row>
    <row r="515" spans="1:37" s="96" customFormat="1" ht="16.5" customHeight="1" thickBot="1" x14ac:dyDescent="0.3">
      <c r="A515" s="110" t="s">
        <v>53</v>
      </c>
      <c r="B515" s="267">
        <v>22109973</v>
      </c>
      <c r="C515" s="266" t="s">
        <v>1146</v>
      </c>
      <c r="D515" s="266" t="s">
        <v>1147</v>
      </c>
      <c r="E515" s="292">
        <f>VLOOKUP(B515,[2]END!$B$3:$G$734,6,FALSE)</f>
        <v>10</v>
      </c>
      <c r="F515" s="91">
        <f t="shared" ref="F515:F578" si="194">IF(E515="ABJ", "ABJ",IF(E515="ABI","ABI",IF(E515="DSP","DSP",IF(E515="VAL","VAL",(VLOOKUP(E515,tpstest,2))))))</f>
        <v>14.5</v>
      </c>
      <c r="G515" s="92">
        <f t="shared" ref="G515:G578" si="195">IF(F515="ABJ","ABJ",IF(F515="ABI",0,IF(F515="DSP","DSP",IF(F515="VAL","VAL",(IF(A515="F",VLOOKUP(F515,endurfille,2),VLOOKUP(F515,endurgarçon,2)))))))</f>
        <v>10</v>
      </c>
      <c r="H515" s="82">
        <f t="shared" si="189"/>
        <v>10</v>
      </c>
      <c r="I515" s="292">
        <f>VLOOKUP(B515,[2]VIT!$B$3:$F$734,5,FALSE)</f>
        <v>3.56</v>
      </c>
      <c r="J515" s="92">
        <f t="shared" ref="J515:J578" si="196">IF(I515="ABJ","ABJ",IF(I515="ABI",0,IF(I515="DSP","DSP",IF(I515="VAL","VAL",(IF(A515="F",VLOOKUP(I515,VIT20MF,2),VLOOKUP(I515,Vit20MG,2)))))))</f>
        <v>15</v>
      </c>
      <c r="K515" s="292">
        <f>VLOOKUP(B515,[2]VIT!$B$3:$G$734,6,FALSE)</f>
        <v>8.0500000000000007</v>
      </c>
      <c r="L515" s="92">
        <f t="shared" ref="L515:L578" si="197">IF(K515="ABJ","ABJ",IF(K515="ABI",0,IF(K515="DSP","DSP",IF(K515="VAL","VAL",(IF(A515="F",VLOOKUP(K515,vit50mf,2),VLOOKUP(K515,vit50mg,2)))))))</f>
        <v>9</v>
      </c>
      <c r="M515" s="82">
        <f t="shared" si="190"/>
        <v>12</v>
      </c>
      <c r="N515" s="258">
        <f>VLOOKUP(B515,[2]DVC!$B$3:$G$734,6,FALSE)</f>
        <v>37</v>
      </c>
      <c r="O515" s="297">
        <f>VLOOKUP(B515,'[2]Taille-Poids'!$B$3:$G$734,6,FALSE)</f>
        <v>68</v>
      </c>
      <c r="P515" s="93">
        <f t="shared" si="191"/>
        <v>0.54411764705882348</v>
      </c>
      <c r="Q515" s="92">
        <f t="shared" ref="Q515:Q578" si="198">IF(N515="ABJ","ABJ",IF(N515="DSP","DSP",IF(N515="ABI",0,IF(P515="POIDS",0,IF(N515="VAL","VAL",IF(A515="F",VLOOKUP(P515,forcefille,2),VLOOKUP(P515,forcegarçon,2)))))))</f>
        <v>5</v>
      </c>
      <c r="R515" s="258">
        <f>VLOOKUP(B515,[2]DV!$B$3:$H$735,7,FALSE)</f>
        <v>32.9</v>
      </c>
      <c r="S515" s="92">
        <f t="shared" ref="S515:S578" si="199">IF(R515="ABJ","ABJ",IF(R515="ABI",0,IF(R515="DSP","DSP",IF(R515="VAL","VAL",IF(A515="F",VLOOKUP(R515,détfille,2),VLOOKUP(R515,détgarçon,2))))))</f>
        <v>5.5</v>
      </c>
      <c r="T515" s="82">
        <f t="shared" si="192"/>
        <v>10.5</v>
      </c>
      <c r="U515" s="259">
        <f>VLOOKUP(B515,[2]COORD!$B$3:$I$734,8,FALSE)</f>
        <v>25.3</v>
      </c>
      <c r="V515" s="92">
        <f t="shared" ref="V515:V578" si="200">IF(U515="ABJ","ABJ",IF(U515="ABI",0,IF(U515="DSP","DSP",IF(U515="VAL","VAL",IF(A515="F",VLOOKUP(U515,coorfille,2),VLOOKUP(U515,coorgarçon,2))))))</f>
        <v>6.25</v>
      </c>
      <c r="W515" s="292">
        <f>VLOOKUP(B515,[2]SOUP!$B$3:$F$734,5,FALSE)</f>
        <v>3</v>
      </c>
      <c r="X515" s="92">
        <f t="shared" ref="X515:X578" si="201">IF(W515="ABJ","ABJ",IF(W515="ABI",0,IF(W515="DSP","DSP",IF(W515="VAL","VAL",IF(A515="F",VLOOKUP(W515,SouplesseFille,2),VLOOKUP(W515,SouplesseGarçon,2))))))</f>
        <v>3.25</v>
      </c>
      <c r="Y515" s="292">
        <f>VLOOKUP(B515,[2]EQU!$B$3:$F$734,5,FALSE)</f>
        <v>3</v>
      </c>
      <c r="Z515" s="92">
        <f t="shared" ref="Z515:Z578" si="202">IF(Y515="ABJ","ABJ",IF(Y515="ABI",0,IF(Y515="DSP","DSP",IF(Y515="VAL","VAL",IF(A515="F",VLOOKUP(Y515,eqfille,2),VLOOKUP(Y515,eqgarçon,2))))))</f>
        <v>3.5</v>
      </c>
      <c r="AA515" s="82">
        <f t="shared" si="193"/>
        <v>13</v>
      </c>
      <c r="AB515" s="260">
        <f>VLOOKUP(B515,[2]Natation!$A$2:$E$610,5,FALSE)</f>
        <v>39.119999999999997</v>
      </c>
      <c r="AC515" s="92">
        <f t="shared" ref="AC515:AC578" si="203">IF(AB515="ABJ","ABJ",IF(AB515="ABI",0,IF(AB515="DNF",0,IF(AB515="DSP","DSP",IF(AB515="VAL","VAL",(IF(A515="F",VLOOKUP(AB515,nagefille,2),VLOOKUP(AB515,nagegarçon,2))))))))</f>
        <v>14</v>
      </c>
      <c r="AD515" s="83">
        <f t="shared" si="187"/>
        <v>14</v>
      </c>
      <c r="AE515" s="294">
        <f t="shared" si="188"/>
        <v>11.9</v>
      </c>
      <c r="AF515" s="84">
        <v>11.9</v>
      </c>
      <c r="AG515" s="87">
        <f t="shared" ref="AG515:AG578" si="204">IFERROR(RANK(AF515,$AF$3:$AF$734,0),611)</f>
        <v>206</v>
      </c>
      <c r="AH515" s="75">
        <f>IFERROR(VLOOKUP(B515,'Notes écrit'!$A$3:$C$734,3,FALSE),"ABI")</f>
        <v>8.4440000000000008</v>
      </c>
      <c r="AI515" s="84">
        <v>8.4440000000000008</v>
      </c>
      <c r="AJ515" s="88">
        <f t="shared" ref="AJ515:AJ578" si="205">IFERROR(RANK(AI515,$AI$3:$AI$734,0),599)</f>
        <v>274</v>
      </c>
      <c r="AK515" s="136">
        <f t="shared" si="186"/>
        <v>10.172000000000001</v>
      </c>
    </row>
    <row r="516" spans="1:37" s="96" customFormat="1" ht="16.5" customHeight="1" thickBot="1" x14ac:dyDescent="0.3">
      <c r="A516" s="110" t="s">
        <v>216</v>
      </c>
      <c r="B516" s="267">
        <v>22109975</v>
      </c>
      <c r="C516" s="266" t="s">
        <v>616</v>
      </c>
      <c r="D516" s="266" t="s">
        <v>144</v>
      </c>
      <c r="E516" s="292">
        <f>VLOOKUP(B516,[2]END!$B$3:$G$734,6,FALSE)</f>
        <v>20</v>
      </c>
      <c r="F516" s="91">
        <f t="shared" si="194"/>
        <v>19.5</v>
      </c>
      <c r="G516" s="92">
        <f t="shared" si="195"/>
        <v>17</v>
      </c>
      <c r="H516" s="82">
        <f t="shared" si="189"/>
        <v>17</v>
      </c>
      <c r="I516" s="292">
        <f>VLOOKUP(B516,[2]VIT!$B$3:$F$734,5,FALSE)</f>
        <v>3.09</v>
      </c>
      <c r="J516" s="92">
        <f t="shared" si="196"/>
        <v>19</v>
      </c>
      <c r="K516" s="292">
        <f>VLOOKUP(B516,[2]VIT!$B$3:$G$734,6,FALSE)</f>
        <v>6.5</v>
      </c>
      <c r="L516" s="92">
        <f t="shared" si="197"/>
        <v>13</v>
      </c>
      <c r="M516" s="82">
        <f t="shared" si="190"/>
        <v>16</v>
      </c>
      <c r="N516" s="258">
        <f>VLOOKUP(B516,[2]DVC!$B$3:$G$734,6,FALSE)</f>
        <v>58</v>
      </c>
      <c r="O516" s="297">
        <f>VLOOKUP(B516,'[2]Taille-Poids'!$B$3:$G$734,6,FALSE)</f>
        <v>65</v>
      </c>
      <c r="P516" s="93">
        <f t="shared" si="191"/>
        <v>0.89230769230769236</v>
      </c>
      <c r="Q516" s="92">
        <f t="shared" si="198"/>
        <v>4.5</v>
      </c>
      <c r="R516" s="258">
        <f>VLOOKUP(B516,[2]DV!$B$3:$H$735,7,FALSE)</f>
        <v>47.6</v>
      </c>
      <c r="S516" s="92">
        <f t="shared" si="199"/>
        <v>5</v>
      </c>
      <c r="T516" s="82">
        <f t="shared" si="192"/>
        <v>9.5</v>
      </c>
      <c r="U516" s="259">
        <f>VLOOKUP(B516,[2]COORD!$B$3:$I$734,8,FALSE)</f>
        <v>22.45</v>
      </c>
      <c r="V516" s="92">
        <f t="shared" si="200"/>
        <v>6.75</v>
      </c>
      <c r="W516" s="292">
        <f>VLOOKUP(B516,[2]SOUP!$B$3:$F$734,5,FALSE)</f>
        <v>-10</v>
      </c>
      <c r="X516" s="92">
        <f t="shared" si="201"/>
        <v>0.75</v>
      </c>
      <c r="Y516" s="292">
        <f>VLOOKUP(B516,[2]EQU!$B$3:$F$734,5,FALSE)</f>
        <v>9</v>
      </c>
      <c r="Z516" s="92">
        <f t="shared" si="202"/>
        <v>0.5</v>
      </c>
      <c r="AA516" s="82">
        <f t="shared" si="193"/>
        <v>8</v>
      </c>
      <c r="AB516" s="260">
        <f>VLOOKUP(B516,[2]Natation!$A$2:$E$610,5,FALSE)</f>
        <v>37.54</v>
      </c>
      <c r="AC516" s="92">
        <f t="shared" si="203"/>
        <v>12</v>
      </c>
      <c r="AD516" s="83">
        <f t="shared" si="187"/>
        <v>12</v>
      </c>
      <c r="AE516" s="294">
        <f t="shared" si="188"/>
        <v>12.5</v>
      </c>
      <c r="AF516" s="84">
        <v>12.5</v>
      </c>
      <c r="AG516" s="87">
        <f t="shared" si="204"/>
        <v>129</v>
      </c>
      <c r="AH516" s="75">
        <f>IFERROR(VLOOKUP(B516,'Notes écrit'!$A$3:$C$734,3,FALSE),"ABI")</f>
        <v>9.3330000000000002</v>
      </c>
      <c r="AI516" s="84">
        <v>9.3330000000000002</v>
      </c>
      <c r="AJ516" s="88">
        <f t="shared" si="205"/>
        <v>194</v>
      </c>
      <c r="AK516" s="136">
        <f t="shared" si="186"/>
        <v>10.916499999999999</v>
      </c>
    </row>
    <row r="517" spans="1:37" s="96" customFormat="1" ht="16.5" customHeight="1" thickBot="1" x14ac:dyDescent="0.3">
      <c r="A517" s="110" t="s">
        <v>53</v>
      </c>
      <c r="B517" s="267">
        <v>22109998</v>
      </c>
      <c r="C517" s="266" t="s">
        <v>626</v>
      </c>
      <c r="D517" s="266" t="s">
        <v>627</v>
      </c>
      <c r="E517" s="293" t="s">
        <v>215</v>
      </c>
      <c r="F517" s="91" t="str">
        <f t="shared" si="194"/>
        <v>DSP</v>
      </c>
      <c r="G517" s="92" t="str">
        <f t="shared" si="195"/>
        <v>DSP</v>
      </c>
      <c r="H517" s="82" t="str">
        <f t="shared" si="189"/>
        <v>DSP</v>
      </c>
      <c r="I517" s="293" t="s">
        <v>215</v>
      </c>
      <c r="J517" s="92" t="str">
        <f t="shared" si="196"/>
        <v>DSP</v>
      </c>
      <c r="K517" s="293" t="s">
        <v>215</v>
      </c>
      <c r="L517" s="92" t="str">
        <f t="shared" si="197"/>
        <v>DSP</v>
      </c>
      <c r="M517" s="82" t="str">
        <f t="shared" si="190"/>
        <v>DSP</v>
      </c>
      <c r="N517" s="258">
        <f>VLOOKUP(B517,[2]DVC!$B$3:$G$734,6,FALSE)</f>
        <v>36</v>
      </c>
      <c r="O517" s="297">
        <f>VLOOKUP(B517,'[2]Taille-Poids'!$B$3:$G$734,6,FALSE)</f>
        <v>56</v>
      </c>
      <c r="P517" s="93">
        <f t="shared" si="191"/>
        <v>0.6428571428571429</v>
      </c>
      <c r="Q517" s="92">
        <f t="shared" si="198"/>
        <v>6</v>
      </c>
      <c r="R517" s="293" t="s">
        <v>215</v>
      </c>
      <c r="S517" s="92" t="str">
        <f t="shared" si="199"/>
        <v>DSP</v>
      </c>
      <c r="T517" s="82">
        <f t="shared" si="192"/>
        <v>12</v>
      </c>
      <c r="U517" s="293" t="s">
        <v>215</v>
      </c>
      <c r="V517" s="92" t="str">
        <f t="shared" si="200"/>
        <v>DSP</v>
      </c>
      <c r="W517" s="293" t="s">
        <v>215</v>
      </c>
      <c r="X517" s="92" t="str">
        <f t="shared" si="201"/>
        <v>DSP</v>
      </c>
      <c r="Y517" s="293" t="s">
        <v>215</v>
      </c>
      <c r="Z517" s="92" t="str">
        <f t="shared" si="202"/>
        <v>DSP</v>
      </c>
      <c r="AA517" s="82" t="str">
        <f t="shared" si="193"/>
        <v>DSP</v>
      </c>
      <c r="AB517" s="293" t="s">
        <v>215</v>
      </c>
      <c r="AC517" s="92" t="str">
        <f t="shared" si="203"/>
        <v>DSP</v>
      </c>
      <c r="AD517" s="83" t="str">
        <f t="shared" si="187"/>
        <v>DSP</v>
      </c>
      <c r="AE517" s="294">
        <f t="shared" si="188"/>
        <v>12</v>
      </c>
      <c r="AF517" s="84">
        <v>12</v>
      </c>
      <c r="AG517" s="87">
        <f t="shared" si="204"/>
        <v>194</v>
      </c>
      <c r="AH517" s="75">
        <f>IFERROR(VLOOKUP(B517,'Notes écrit'!$A$3:$C$734,3,FALSE),"ABI")</f>
        <v>11.555999999999999</v>
      </c>
      <c r="AI517" s="84">
        <v>11.555999999999999</v>
      </c>
      <c r="AJ517" s="88">
        <f t="shared" si="205"/>
        <v>45</v>
      </c>
      <c r="AK517" s="136">
        <f t="shared" si="186"/>
        <v>11.777999999999999</v>
      </c>
    </row>
    <row r="518" spans="1:37" s="96" customFormat="1" ht="16.5" customHeight="1" thickBot="1" x14ac:dyDescent="0.3">
      <c r="A518" s="110" t="s">
        <v>216</v>
      </c>
      <c r="B518" s="267">
        <v>22110121</v>
      </c>
      <c r="C518" s="266" t="s">
        <v>744</v>
      </c>
      <c r="D518" s="266" t="s">
        <v>31</v>
      </c>
      <c r="E518" s="292">
        <f>VLOOKUP(B518,[2]END!$B$3:$G$734,6,FALSE)</f>
        <v>17</v>
      </c>
      <c r="F518" s="91">
        <f t="shared" si="194"/>
        <v>18</v>
      </c>
      <c r="G518" s="92">
        <f t="shared" si="195"/>
        <v>14</v>
      </c>
      <c r="H518" s="82">
        <f t="shared" si="189"/>
        <v>14</v>
      </c>
      <c r="I518" s="292">
        <f>VLOOKUP(B518,[2]VIT!$B$3:$F$734,5,FALSE)</f>
        <v>2.96</v>
      </c>
      <c r="J518" s="92">
        <f t="shared" si="196"/>
        <v>20</v>
      </c>
      <c r="K518" s="292">
        <f>VLOOKUP(B518,[2]VIT!$B$3:$G$734,6,FALSE)</f>
        <v>6.38</v>
      </c>
      <c r="L518" s="92">
        <f t="shared" si="197"/>
        <v>14</v>
      </c>
      <c r="M518" s="82">
        <f t="shared" si="190"/>
        <v>17</v>
      </c>
      <c r="N518" s="258">
        <f>VLOOKUP(B518,[2]DVC!$B$3:$G$734,6,FALSE)</f>
        <v>55</v>
      </c>
      <c r="O518" s="297">
        <f>VLOOKUP(B518,'[2]Taille-Poids'!$B$3:$G$734,6,FALSE)</f>
        <v>62</v>
      </c>
      <c r="P518" s="93">
        <f t="shared" si="191"/>
        <v>0.88709677419354838</v>
      </c>
      <c r="Q518" s="92">
        <f t="shared" si="198"/>
        <v>4.5</v>
      </c>
      <c r="R518" s="258">
        <f>VLOOKUP(B518,[2]DV!$B$3:$H$735,7,FALSE)</f>
        <v>42.1</v>
      </c>
      <c r="S518" s="92">
        <f t="shared" si="199"/>
        <v>3.5</v>
      </c>
      <c r="T518" s="82">
        <f t="shared" si="192"/>
        <v>8</v>
      </c>
      <c r="U518" s="259">
        <f>VLOOKUP(B518,[2]COORD!$B$3:$I$734,8,FALSE)</f>
        <v>23.72</v>
      </c>
      <c r="V518" s="92">
        <f t="shared" si="200"/>
        <v>6</v>
      </c>
      <c r="W518" s="292">
        <f>VLOOKUP(B518,[2]SOUP!$B$3:$F$734,5,FALSE)</f>
        <v>0</v>
      </c>
      <c r="X518" s="92">
        <f t="shared" si="201"/>
        <v>2.5</v>
      </c>
      <c r="Y518" s="292">
        <f>VLOOKUP(B518,[2]EQU!$B$3:$F$734,5,FALSE)</f>
        <v>6</v>
      </c>
      <c r="Z518" s="92">
        <f t="shared" si="202"/>
        <v>2</v>
      </c>
      <c r="AA518" s="82">
        <f t="shared" si="193"/>
        <v>10.5</v>
      </c>
      <c r="AB518" s="260">
        <f>VLOOKUP(B518,[2]Natation!$A$2:$E$610,5,FALSE)</f>
        <v>46.21</v>
      </c>
      <c r="AC518" s="92">
        <f t="shared" si="203"/>
        <v>7</v>
      </c>
      <c r="AD518" s="83">
        <f t="shared" si="187"/>
        <v>7</v>
      </c>
      <c r="AE518" s="294">
        <f t="shared" si="188"/>
        <v>11.3</v>
      </c>
      <c r="AF518" s="84">
        <v>11.3</v>
      </c>
      <c r="AG518" s="87">
        <f t="shared" si="204"/>
        <v>287</v>
      </c>
      <c r="AH518" s="75">
        <f>IFERROR(VLOOKUP(B518,'Notes écrit'!$A$3:$C$734,3,FALSE),"ABI")</f>
        <v>9.3330000000000002</v>
      </c>
      <c r="AI518" s="84">
        <v>9.3330000000000002</v>
      </c>
      <c r="AJ518" s="88">
        <f t="shared" si="205"/>
        <v>194</v>
      </c>
      <c r="AK518" s="136">
        <f t="shared" si="186"/>
        <v>10.316500000000001</v>
      </c>
    </row>
    <row r="519" spans="1:37" s="96" customFormat="1" ht="16.5" customHeight="1" thickBot="1" x14ac:dyDescent="0.3">
      <c r="A519" s="110" t="s">
        <v>216</v>
      </c>
      <c r="B519" s="267">
        <v>22110132</v>
      </c>
      <c r="C519" s="266" t="s">
        <v>1111</v>
      </c>
      <c r="D519" s="266" t="s">
        <v>1112</v>
      </c>
      <c r="E519" s="292" t="str">
        <f>VLOOKUP(B519,[2]END!$B$3:$G$734,6,FALSE)</f>
        <v>ABI</v>
      </c>
      <c r="F519" s="91" t="str">
        <f t="shared" si="194"/>
        <v>ABI</v>
      </c>
      <c r="G519" s="92">
        <f t="shared" si="195"/>
        <v>0</v>
      </c>
      <c r="H519" s="82">
        <f t="shared" si="189"/>
        <v>0</v>
      </c>
      <c r="I519" s="292" t="str">
        <f>VLOOKUP(B519,[2]VIT!$B$3:$F$734,5,FALSE)</f>
        <v>ABI</v>
      </c>
      <c r="J519" s="92">
        <f t="shared" si="196"/>
        <v>0</v>
      </c>
      <c r="K519" s="292" t="str">
        <f>VLOOKUP(B519,[2]VIT!$B$3:$G$734,6,FALSE)</f>
        <v>ABI</v>
      </c>
      <c r="L519" s="92">
        <f t="shared" si="197"/>
        <v>0</v>
      </c>
      <c r="M519" s="82">
        <f t="shared" si="190"/>
        <v>0</v>
      </c>
      <c r="N519" s="258" t="str">
        <f>VLOOKUP(B519,[2]DVC!$B$3:$G$734,6,FALSE)</f>
        <v>ABI</v>
      </c>
      <c r="O519" s="297" t="str">
        <f>VLOOKUP(B519,'[2]Taille-Poids'!$B$3:$G$734,6,FALSE)</f>
        <v>ABI</v>
      </c>
      <c r="P519" s="93" t="str">
        <f t="shared" si="191"/>
        <v>POIDS</v>
      </c>
      <c r="Q519" s="92">
        <f t="shared" si="198"/>
        <v>0</v>
      </c>
      <c r="R519" s="258" t="str">
        <f>VLOOKUP(B519,[2]DV!$B$3:$H$735,7,FALSE)</f>
        <v>ABI</v>
      </c>
      <c r="S519" s="92">
        <f t="shared" si="199"/>
        <v>0</v>
      </c>
      <c r="T519" s="82">
        <f t="shared" si="192"/>
        <v>0</v>
      </c>
      <c r="U519" s="259" t="str">
        <f>VLOOKUP(B519,[2]COORD!$B$3:$I$734,8,FALSE)</f>
        <v>ABI</v>
      </c>
      <c r="V519" s="92">
        <f t="shared" si="200"/>
        <v>0</v>
      </c>
      <c r="W519" s="292" t="str">
        <f>VLOOKUP(B519,[2]SOUP!$B$3:$F$734,5,FALSE)</f>
        <v>ABI</v>
      </c>
      <c r="X519" s="92">
        <f t="shared" si="201"/>
        <v>0</v>
      </c>
      <c r="Y519" s="292" t="str">
        <f>VLOOKUP(B519,[2]EQU!$B$3:$F$734,5,FALSE)</f>
        <v>ABI</v>
      </c>
      <c r="Z519" s="92">
        <f t="shared" si="202"/>
        <v>0</v>
      </c>
      <c r="AA519" s="82">
        <f t="shared" si="193"/>
        <v>0</v>
      </c>
      <c r="AB519" s="260" t="str">
        <f>VLOOKUP(B519,[2]Natation!$A$2:$E$610,5,FALSE)</f>
        <v>ABI</v>
      </c>
      <c r="AC519" s="92">
        <f t="shared" si="203"/>
        <v>0</v>
      </c>
      <c r="AD519" s="83">
        <f t="shared" si="187"/>
        <v>0</v>
      </c>
      <c r="AE519" s="294">
        <f t="shared" si="188"/>
        <v>0</v>
      </c>
      <c r="AF519" s="84">
        <v>0</v>
      </c>
      <c r="AG519" s="87">
        <f t="shared" si="204"/>
        <v>621</v>
      </c>
      <c r="AH519" s="75" t="str">
        <f>IFERROR(VLOOKUP(B519,'Notes écrit'!$A$3:$C$734,3,FALSE),"ABI")</f>
        <v>ABI</v>
      </c>
      <c r="AI519" s="84" t="s">
        <v>157</v>
      </c>
      <c r="AJ519" s="88">
        <f t="shared" si="205"/>
        <v>599</v>
      </c>
      <c r="AK519" s="136" t="str">
        <f t="shared" si="186"/>
        <v>DEF</v>
      </c>
    </row>
    <row r="520" spans="1:37" s="96" customFormat="1" ht="16.5" customHeight="1" thickBot="1" x14ac:dyDescent="0.3">
      <c r="A520" s="110" t="s">
        <v>216</v>
      </c>
      <c r="B520" s="267">
        <v>22110148</v>
      </c>
      <c r="C520" s="266" t="s">
        <v>597</v>
      </c>
      <c r="D520" s="266" t="s">
        <v>71</v>
      </c>
      <c r="E520" s="292">
        <f>VLOOKUP(B520,[2]END!$B$3:$G$734,6,FALSE)</f>
        <v>16</v>
      </c>
      <c r="F520" s="91">
        <f t="shared" si="194"/>
        <v>17.5</v>
      </c>
      <c r="G520" s="92">
        <f t="shared" si="195"/>
        <v>13</v>
      </c>
      <c r="H520" s="82">
        <f t="shared" si="189"/>
        <v>13</v>
      </c>
      <c r="I520" s="292">
        <f>VLOOKUP(B520,[2]VIT!$B$3:$F$734,5,FALSE)</f>
        <v>3.14</v>
      </c>
      <c r="J520" s="92">
        <f t="shared" si="196"/>
        <v>18</v>
      </c>
      <c r="K520" s="292">
        <f>VLOOKUP(B520,[2]VIT!$B$3:$G$734,6,FALSE)</f>
        <v>6.62</v>
      </c>
      <c r="L520" s="92">
        <f t="shared" si="197"/>
        <v>12</v>
      </c>
      <c r="M520" s="82">
        <f t="shared" si="190"/>
        <v>15</v>
      </c>
      <c r="N520" s="258">
        <f>VLOOKUP(B520,[2]DVC!$B$3:$G$734,6,FALSE)</f>
        <v>79</v>
      </c>
      <c r="O520" s="297">
        <f>VLOOKUP(B520,'[2]Taille-Poids'!$B$3:$G$734,6,FALSE)</f>
        <v>72</v>
      </c>
      <c r="P520" s="93">
        <f t="shared" si="191"/>
        <v>1.0972222222222223</v>
      </c>
      <c r="Q520" s="92">
        <f t="shared" si="198"/>
        <v>5.5</v>
      </c>
      <c r="R520" s="258">
        <f>VLOOKUP(B520,[2]DV!$B$3:$H$735,7,FALSE)</f>
        <v>46.4</v>
      </c>
      <c r="S520" s="92">
        <f t="shared" si="199"/>
        <v>4.5</v>
      </c>
      <c r="T520" s="82">
        <f t="shared" si="192"/>
        <v>10</v>
      </c>
      <c r="U520" s="259">
        <f>VLOOKUP(B520,[2]COORD!$B$3:$I$734,8,FALSE)</f>
        <v>24.55</v>
      </c>
      <c r="V520" s="92">
        <f t="shared" si="200"/>
        <v>5.5</v>
      </c>
      <c r="W520" s="292">
        <f>VLOOKUP(B520,[2]SOUP!$B$3:$F$734,5,FALSE)</f>
        <v>-17</v>
      </c>
      <c r="X520" s="92">
        <f t="shared" si="201"/>
        <v>0</v>
      </c>
      <c r="Y520" s="292">
        <f>VLOOKUP(B520,[2]EQU!$B$3:$F$734,5,FALSE)</f>
        <v>6</v>
      </c>
      <c r="Z520" s="92">
        <f t="shared" si="202"/>
        <v>2</v>
      </c>
      <c r="AA520" s="82">
        <f t="shared" si="193"/>
        <v>7.5</v>
      </c>
      <c r="AB520" s="260">
        <f>VLOOKUP(B520,[2]Natation!$A$2:$E$610,5,FALSE)</f>
        <v>33.799999999999997</v>
      </c>
      <c r="AC520" s="92">
        <f t="shared" si="203"/>
        <v>14</v>
      </c>
      <c r="AD520" s="83">
        <f t="shared" si="187"/>
        <v>14</v>
      </c>
      <c r="AE520" s="294">
        <f t="shared" si="188"/>
        <v>11.9</v>
      </c>
      <c r="AF520" s="84">
        <v>11.9</v>
      </c>
      <c r="AG520" s="87">
        <f t="shared" si="204"/>
        <v>206</v>
      </c>
      <c r="AH520" s="75">
        <f>IFERROR(VLOOKUP(B520,'Notes écrit'!$A$3:$C$734,3,FALSE),"ABI")</f>
        <v>6.6669999999999998</v>
      </c>
      <c r="AI520" s="84">
        <v>6.6669999999999998</v>
      </c>
      <c r="AJ520" s="88">
        <f t="shared" si="205"/>
        <v>483</v>
      </c>
      <c r="AK520" s="136">
        <f t="shared" si="186"/>
        <v>9.2835000000000001</v>
      </c>
    </row>
    <row r="521" spans="1:37" s="96" customFormat="1" ht="16.5" customHeight="1" thickBot="1" x14ac:dyDescent="0.3">
      <c r="A521" s="110" t="s">
        <v>216</v>
      </c>
      <c r="B521" s="267">
        <v>22110151</v>
      </c>
      <c r="C521" s="266" t="s">
        <v>1211</v>
      </c>
      <c r="D521" s="266" t="s">
        <v>32</v>
      </c>
      <c r="E521" s="292">
        <f>VLOOKUP(B521,[2]END!$B$3:$G$734,6,FALSE)</f>
        <v>13</v>
      </c>
      <c r="F521" s="91">
        <f t="shared" si="194"/>
        <v>16</v>
      </c>
      <c r="G521" s="92">
        <f t="shared" si="195"/>
        <v>10</v>
      </c>
      <c r="H521" s="82">
        <f t="shared" si="189"/>
        <v>10</v>
      </c>
      <c r="I521" s="292">
        <f>VLOOKUP(B521,[2]VIT!$B$3:$F$734,5,FALSE)</f>
        <v>3.21</v>
      </c>
      <c r="J521" s="92">
        <f t="shared" si="196"/>
        <v>17</v>
      </c>
      <c r="K521" s="292">
        <f>VLOOKUP(B521,[2]VIT!$B$3:$G$734,6,FALSE)</f>
        <v>7.08</v>
      </c>
      <c r="L521" s="92">
        <f t="shared" si="197"/>
        <v>9</v>
      </c>
      <c r="M521" s="82">
        <f t="shared" si="190"/>
        <v>13</v>
      </c>
      <c r="N521" s="258">
        <f>VLOOKUP(B521,[2]DVC!$B$3:$G$734,6,FALSE)</f>
        <v>58</v>
      </c>
      <c r="O521" s="297">
        <f>VLOOKUP(B521,'[2]Taille-Poids'!$B$3:$G$734,6,FALSE)</f>
        <v>79</v>
      </c>
      <c r="P521" s="93">
        <f t="shared" si="191"/>
        <v>0.73417721518987344</v>
      </c>
      <c r="Q521" s="92">
        <f t="shared" si="198"/>
        <v>4</v>
      </c>
      <c r="R521" s="258">
        <f>VLOOKUP(B521,[2]DV!$B$3:$H$735,7,FALSE)</f>
        <v>41</v>
      </c>
      <c r="S521" s="92">
        <f t="shared" si="199"/>
        <v>3.5</v>
      </c>
      <c r="T521" s="82">
        <f t="shared" si="192"/>
        <v>7.5</v>
      </c>
      <c r="U521" s="259">
        <f>VLOOKUP(B521,[2]COORD!$B$3:$I$734,8,FALSE)</f>
        <v>27.3</v>
      </c>
      <c r="V521" s="92">
        <f t="shared" si="200"/>
        <v>4.25</v>
      </c>
      <c r="W521" s="292">
        <f>VLOOKUP(B521,[2]SOUP!$B$3:$F$734,5,FALSE)</f>
        <v>0</v>
      </c>
      <c r="X521" s="92">
        <f t="shared" si="201"/>
        <v>2.5</v>
      </c>
      <c r="Y521" s="292">
        <f>VLOOKUP(B521,[2]EQU!$B$3:$F$734,5,FALSE)</f>
        <v>9</v>
      </c>
      <c r="Z521" s="92">
        <f t="shared" si="202"/>
        <v>0.5</v>
      </c>
      <c r="AA521" s="82">
        <f t="shared" si="193"/>
        <v>7.25</v>
      </c>
      <c r="AB521" s="260">
        <f>VLOOKUP(B521,[2]Natation!$A$2:$E$610,5,FALSE)</f>
        <v>44.29</v>
      </c>
      <c r="AC521" s="92">
        <f t="shared" si="203"/>
        <v>8</v>
      </c>
      <c r="AD521" s="83">
        <f t="shared" si="187"/>
        <v>8</v>
      </c>
      <c r="AE521" s="294">
        <f t="shared" si="188"/>
        <v>9.15</v>
      </c>
      <c r="AF521" s="84">
        <v>9.15</v>
      </c>
      <c r="AG521" s="87">
        <f t="shared" si="204"/>
        <v>503</v>
      </c>
      <c r="AH521" s="75">
        <f>IFERROR(VLOOKUP(B521,'Notes écrit'!$A$3:$C$734,3,FALSE),"ABI")</f>
        <v>8</v>
      </c>
      <c r="AI521" s="84">
        <v>8</v>
      </c>
      <c r="AJ521" s="88">
        <f t="shared" si="205"/>
        <v>331</v>
      </c>
      <c r="AK521" s="136">
        <f t="shared" si="186"/>
        <v>8.5749999999999993</v>
      </c>
    </row>
    <row r="522" spans="1:37" s="96" customFormat="1" ht="16.5" customHeight="1" thickBot="1" x14ac:dyDescent="0.3">
      <c r="A522" s="110" t="s">
        <v>53</v>
      </c>
      <c r="B522" s="267">
        <v>22110172</v>
      </c>
      <c r="C522" s="266" t="s">
        <v>639</v>
      </c>
      <c r="D522" s="266" t="s">
        <v>640</v>
      </c>
      <c r="E522" s="292">
        <f>VLOOKUP(B522,[2]END!$B$3:$G$734,6,FALSE)</f>
        <v>12</v>
      </c>
      <c r="F522" s="91">
        <f t="shared" si="194"/>
        <v>15.5</v>
      </c>
      <c r="G522" s="92">
        <f t="shared" si="195"/>
        <v>12</v>
      </c>
      <c r="H522" s="82">
        <f t="shared" si="189"/>
        <v>12</v>
      </c>
      <c r="I522" s="292">
        <f>VLOOKUP(B522,[2]VIT!$B$3:$F$734,5,FALSE)</f>
        <v>3.52</v>
      </c>
      <c r="J522" s="92">
        <f t="shared" si="196"/>
        <v>16</v>
      </c>
      <c r="K522" s="292">
        <f>VLOOKUP(B522,[2]VIT!$B$3:$G$734,6,FALSE)</f>
        <v>7.83</v>
      </c>
      <c r="L522" s="92">
        <f t="shared" si="197"/>
        <v>10</v>
      </c>
      <c r="M522" s="82">
        <f t="shared" si="190"/>
        <v>13</v>
      </c>
      <c r="N522" s="258">
        <f>VLOOKUP(B522,[2]DVC!$B$3:$G$734,6,FALSE)</f>
        <v>46</v>
      </c>
      <c r="O522" s="297">
        <f>VLOOKUP(B522,'[2]Taille-Poids'!$B$3:$G$734,6,FALSE)</f>
        <v>69</v>
      </c>
      <c r="P522" s="93">
        <f t="shared" si="191"/>
        <v>0.66666666666666663</v>
      </c>
      <c r="Q522" s="92">
        <f t="shared" si="198"/>
        <v>6</v>
      </c>
      <c r="R522" s="258">
        <f>VLOOKUP(B522,[2]DV!$B$3:$H$735,7,FALSE)</f>
        <v>33.1</v>
      </c>
      <c r="S522" s="92">
        <f t="shared" si="199"/>
        <v>5.5</v>
      </c>
      <c r="T522" s="82">
        <f t="shared" si="192"/>
        <v>11.5</v>
      </c>
      <c r="U522" s="259">
        <f>VLOOKUP(B522,[2]COORD!$B$3:$I$734,8,FALSE)</f>
        <v>25.4</v>
      </c>
      <c r="V522" s="92">
        <f t="shared" si="200"/>
        <v>6.25</v>
      </c>
      <c r="W522" s="292">
        <f>VLOOKUP(B522,[2]SOUP!$B$3:$F$734,5,FALSE)</f>
        <v>7</v>
      </c>
      <c r="X522" s="92">
        <f t="shared" si="201"/>
        <v>3.75</v>
      </c>
      <c r="Y522" s="292">
        <f>VLOOKUP(B522,[2]EQU!$B$3:$F$734,5,FALSE)</f>
        <v>8</v>
      </c>
      <c r="Z522" s="92">
        <f t="shared" si="202"/>
        <v>1</v>
      </c>
      <c r="AA522" s="82">
        <f t="shared" si="193"/>
        <v>11</v>
      </c>
      <c r="AB522" s="260">
        <f>VLOOKUP(B522,[2]Natation!$A$2:$E$610,5,FALSE)</f>
        <v>44.06</v>
      </c>
      <c r="AC522" s="92">
        <f t="shared" si="203"/>
        <v>11</v>
      </c>
      <c r="AD522" s="83">
        <f t="shared" si="187"/>
        <v>11</v>
      </c>
      <c r="AE522" s="294">
        <f t="shared" si="188"/>
        <v>11.7</v>
      </c>
      <c r="AF522" s="84">
        <v>11.7</v>
      </c>
      <c r="AG522" s="87">
        <f t="shared" si="204"/>
        <v>233</v>
      </c>
      <c r="AH522" s="75">
        <f>IFERROR(VLOOKUP(B522,'Notes écrit'!$A$3:$C$734,3,FALSE),"ABI")</f>
        <v>10.222</v>
      </c>
      <c r="AI522" s="84">
        <v>10.222</v>
      </c>
      <c r="AJ522" s="88">
        <f t="shared" si="205"/>
        <v>123</v>
      </c>
      <c r="AK522" s="136">
        <f t="shared" si="186"/>
        <v>10.960999999999999</v>
      </c>
    </row>
    <row r="523" spans="1:37" s="96" customFormat="1" ht="16.5" customHeight="1" thickBot="1" x14ac:dyDescent="0.3">
      <c r="A523" s="110" t="s">
        <v>216</v>
      </c>
      <c r="B523" s="267">
        <v>22110212</v>
      </c>
      <c r="C523" s="266" t="s">
        <v>490</v>
      </c>
      <c r="D523" s="266" t="s">
        <v>485</v>
      </c>
      <c r="E523" s="292">
        <f>VLOOKUP(B523,[2]END!$B$3:$G$734,6,FALSE)</f>
        <v>16</v>
      </c>
      <c r="F523" s="91">
        <f t="shared" si="194"/>
        <v>17.5</v>
      </c>
      <c r="G523" s="92">
        <f t="shared" si="195"/>
        <v>13</v>
      </c>
      <c r="H523" s="82">
        <f t="shared" si="189"/>
        <v>13</v>
      </c>
      <c r="I523" s="292">
        <f>VLOOKUP(B523,[2]VIT!$B$3:$F$734,5,FALSE)</f>
        <v>3.13</v>
      </c>
      <c r="J523" s="92">
        <f t="shared" si="196"/>
        <v>18</v>
      </c>
      <c r="K523" s="292">
        <f>VLOOKUP(B523,[2]VIT!$B$3:$G$734,6,FALSE)</f>
        <v>6.74</v>
      </c>
      <c r="L523" s="92">
        <f t="shared" si="197"/>
        <v>12</v>
      </c>
      <c r="M523" s="82">
        <f t="shared" si="190"/>
        <v>15</v>
      </c>
      <c r="N523" s="258">
        <f>VLOOKUP(B523,[2]DVC!$B$3:$G$734,6,FALSE)</f>
        <v>58</v>
      </c>
      <c r="O523" s="297">
        <f>VLOOKUP(B523,'[2]Taille-Poids'!$B$3:$G$734,6,FALSE)</f>
        <v>78</v>
      </c>
      <c r="P523" s="93">
        <f t="shared" si="191"/>
        <v>0.74358974358974361</v>
      </c>
      <c r="Q523" s="92">
        <f t="shared" si="198"/>
        <v>4</v>
      </c>
      <c r="R523" s="258">
        <f>VLOOKUP(B523,[2]DV!$B$3:$H$735,7,FALSE)</f>
        <v>37.200000000000003</v>
      </c>
      <c r="S523" s="92">
        <f t="shared" si="199"/>
        <v>2.5</v>
      </c>
      <c r="T523" s="82">
        <f t="shared" si="192"/>
        <v>6.5</v>
      </c>
      <c r="U523" s="259">
        <f>VLOOKUP(B523,[2]COORD!$B$3:$I$734,8,FALSE)</f>
        <v>25.2</v>
      </c>
      <c r="V523" s="92">
        <f t="shared" si="200"/>
        <v>5.25</v>
      </c>
      <c r="W523" s="292">
        <f>VLOOKUP(B523,[2]SOUP!$B$3:$F$734,5,FALSE)</f>
        <v>-12</v>
      </c>
      <c r="X523" s="92">
        <f t="shared" si="201"/>
        <v>0.5</v>
      </c>
      <c r="Y523" s="292">
        <f>VLOOKUP(B523,[2]EQU!$B$3:$F$734,5,FALSE)</f>
        <v>3</v>
      </c>
      <c r="Z523" s="92">
        <f t="shared" si="202"/>
        <v>3.5</v>
      </c>
      <c r="AA523" s="82">
        <f t="shared" si="193"/>
        <v>9.25</v>
      </c>
      <c r="AB523" s="260">
        <f>VLOOKUP(B523,[2]Natation!$A$2:$E$610,5,FALSE)</f>
        <v>41.78</v>
      </c>
      <c r="AC523" s="92">
        <f t="shared" si="203"/>
        <v>9</v>
      </c>
      <c r="AD523" s="83">
        <f t="shared" si="187"/>
        <v>9</v>
      </c>
      <c r="AE523" s="294">
        <f t="shared" si="188"/>
        <v>10.55</v>
      </c>
      <c r="AF523" s="84">
        <v>10.55</v>
      </c>
      <c r="AG523" s="87">
        <f t="shared" si="204"/>
        <v>373</v>
      </c>
      <c r="AH523" s="75">
        <f>IFERROR(VLOOKUP(B523,'Notes écrit'!$A$3:$C$734,3,FALSE),"ABI")</f>
        <v>5.3330000000000002</v>
      </c>
      <c r="AI523" s="84">
        <v>5.3330000000000002</v>
      </c>
      <c r="AJ523" s="88">
        <f t="shared" si="205"/>
        <v>568</v>
      </c>
      <c r="AK523" s="136">
        <f t="shared" si="186"/>
        <v>7.9415000000000004</v>
      </c>
    </row>
    <row r="524" spans="1:37" s="96" customFormat="1" ht="16.5" customHeight="1" thickBot="1" x14ac:dyDescent="0.3">
      <c r="A524" s="110" t="s">
        <v>216</v>
      </c>
      <c r="B524" s="267">
        <v>22110242</v>
      </c>
      <c r="C524" s="266" t="s">
        <v>422</v>
      </c>
      <c r="D524" s="266" t="s">
        <v>31</v>
      </c>
      <c r="E524" s="292">
        <f>VLOOKUP(B524,[2]END!$B$3:$G$734,6,FALSE)</f>
        <v>16</v>
      </c>
      <c r="F524" s="91">
        <f t="shared" si="194"/>
        <v>17.5</v>
      </c>
      <c r="G524" s="92">
        <f t="shared" si="195"/>
        <v>13</v>
      </c>
      <c r="H524" s="82">
        <f t="shared" si="189"/>
        <v>13</v>
      </c>
      <c r="I524" s="292">
        <f>VLOOKUP(B524,[2]VIT!$B$3:$F$734,5,FALSE)</f>
        <v>3.46</v>
      </c>
      <c r="J524" s="92">
        <f t="shared" si="196"/>
        <v>13</v>
      </c>
      <c r="K524" s="292">
        <f>VLOOKUP(B524,[2]VIT!$B$3:$G$734,6,FALSE)</f>
        <v>7.63</v>
      </c>
      <c r="L524" s="92">
        <f t="shared" si="197"/>
        <v>5</v>
      </c>
      <c r="M524" s="82">
        <f t="shared" si="190"/>
        <v>9</v>
      </c>
      <c r="N524" s="258">
        <f>VLOOKUP(B524,[2]DVC!$B$3:$G$734,6,FALSE)</f>
        <v>55</v>
      </c>
      <c r="O524" s="297">
        <f>VLOOKUP(B524,'[2]Taille-Poids'!$B$3:$G$734,6,FALSE)</f>
        <v>66</v>
      </c>
      <c r="P524" s="93">
        <f t="shared" si="191"/>
        <v>0.83333333333333337</v>
      </c>
      <c r="Q524" s="92">
        <f t="shared" si="198"/>
        <v>4.5</v>
      </c>
      <c r="R524" s="258">
        <f>VLOOKUP(B524,[2]DV!$B$3:$H$735,7,FALSE)</f>
        <v>35.5</v>
      </c>
      <c r="S524" s="92">
        <f t="shared" si="199"/>
        <v>2</v>
      </c>
      <c r="T524" s="82">
        <f t="shared" si="192"/>
        <v>6.5</v>
      </c>
      <c r="U524" s="259">
        <f>VLOOKUP(B524,[2]COORD!$B$3:$I$734,8,FALSE)</f>
        <v>28.54</v>
      </c>
      <c r="V524" s="92">
        <f t="shared" si="200"/>
        <v>3.5</v>
      </c>
      <c r="W524" s="292">
        <f>VLOOKUP(B524,[2]SOUP!$B$3:$F$734,5,FALSE)</f>
        <v>-9</v>
      </c>
      <c r="X524" s="92">
        <f t="shared" si="201"/>
        <v>1</v>
      </c>
      <c r="Y524" s="292">
        <f>VLOOKUP(B524,[2]EQU!$B$3:$F$734,5,FALSE)</f>
        <v>9</v>
      </c>
      <c r="Z524" s="92">
        <f t="shared" si="202"/>
        <v>0.5</v>
      </c>
      <c r="AA524" s="82">
        <f t="shared" si="193"/>
        <v>5</v>
      </c>
      <c r="AB524" s="260">
        <f>VLOOKUP(B524,[2]Natation!$A$2:$E$610,5,FALSE)</f>
        <v>49.02</v>
      </c>
      <c r="AC524" s="92">
        <f t="shared" si="203"/>
        <v>6</v>
      </c>
      <c r="AD524" s="83">
        <f t="shared" si="187"/>
        <v>6</v>
      </c>
      <c r="AE524" s="294">
        <f t="shared" si="188"/>
        <v>7.9</v>
      </c>
      <c r="AF524" s="84">
        <v>7.9</v>
      </c>
      <c r="AG524" s="87">
        <f t="shared" si="204"/>
        <v>563</v>
      </c>
      <c r="AH524" s="75">
        <f>IFERROR(VLOOKUP(B524,'Notes écrit'!$A$3:$C$734,3,FALSE),"ABI")</f>
        <v>7.1109999999999998</v>
      </c>
      <c r="AI524" s="84">
        <v>7.1109999999999998</v>
      </c>
      <c r="AJ524" s="88">
        <f t="shared" si="205"/>
        <v>430</v>
      </c>
      <c r="AK524" s="136">
        <f t="shared" si="186"/>
        <v>7.5054999999999996</v>
      </c>
    </row>
    <row r="525" spans="1:37" s="96" customFormat="1" ht="16.5" customHeight="1" thickBot="1" x14ac:dyDescent="0.3">
      <c r="A525" s="110" t="s">
        <v>216</v>
      </c>
      <c r="B525" s="267">
        <v>22110278</v>
      </c>
      <c r="C525" s="266" t="s">
        <v>606</v>
      </c>
      <c r="D525" s="266" t="s">
        <v>80</v>
      </c>
      <c r="E525" s="292" t="str">
        <f>VLOOKUP(B525,[2]END!$B$3:$G$734,6,FALSE)</f>
        <v>ABI</v>
      </c>
      <c r="F525" s="91" t="str">
        <f t="shared" si="194"/>
        <v>ABI</v>
      </c>
      <c r="G525" s="92">
        <f t="shared" si="195"/>
        <v>0</v>
      </c>
      <c r="H525" s="82">
        <f t="shared" si="189"/>
        <v>0</v>
      </c>
      <c r="I525" s="292" t="str">
        <f>VLOOKUP(B525,[2]VIT!$B$3:$F$734,5,FALSE)</f>
        <v>ABI</v>
      </c>
      <c r="J525" s="92">
        <f t="shared" si="196"/>
        <v>0</v>
      </c>
      <c r="K525" s="292" t="str">
        <f>VLOOKUP(B525,[2]VIT!$B$3:$G$734,6,FALSE)</f>
        <v>ABI</v>
      </c>
      <c r="L525" s="92">
        <f t="shared" si="197"/>
        <v>0</v>
      </c>
      <c r="M525" s="82">
        <f t="shared" si="190"/>
        <v>0</v>
      </c>
      <c r="N525" s="258" t="str">
        <f>VLOOKUP(B525,[2]DVC!$B$3:$G$734,6,FALSE)</f>
        <v>ABI</v>
      </c>
      <c r="O525" s="297" t="str">
        <f>VLOOKUP(B525,'[2]Taille-Poids'!$B$3:$G$734,6,FALSE)</f>
        <v>ABI</v>
      </c>
      <c r="P525" s="93" t="str">
        <f t="shared" si="191"/>
        <v>POIDS</v>
      </c>
      <c r="Q525" s="92">
        <f t="shared" si="198"/>
        <v>0</v>
      </c>
      <c r="R525" s="258" t="str">
        <f>VLOOKUP(B525,[2]DV!$B$3:$H$735,7,FALSE)</f>
        <v>ABI</v>
      </c>
      <c r="S525" s="92">
        <f t="shared" si="199"/>
        <v>0</v>
      </c>
      <c r="T525" s="82">
        <f t="shared" si="192"/>
        <v>0</v>
      </c>
      <c r="U525" s="259" t="str">
        <f>VLOOKUP(B525,[2]COORD!$B$3:$I$734,8,FALSE)</f>
        <v>ABI</v>
      </c>
      <c r="V525" s="92">
        <f t="shared" si="200"/>
        <v>0</v>
      </c>
      <c r="W525" s="292" t="str">
        <f>VLOOKUP(B525,[2]SOUP!$B$3:$F$734,5,FALSE)</f>
        <v>ABI</v>
      </c>
      <c r="X525" s="92">
        <f t="shared" si="201"/>
        <v>0</v>
      </c>
      <c r="Y525" s="292" t="str">
        <f>VLOOKUP(B525,[2]EQU!$B$3:$F$734,5,FALSE)</f>
        <v>ABI</v>
      </c>
      <c r="Z525" s="92">
        <f t="shared" si="202"/>
        <v>0</v>
      </c>
      <c r="AA525" s="82">
        <f t="shared" si="193"/>
        <v>0</v>
      </c>
      <c r="AB525" s="260" t="str">
        <f>VLOOKUP(B525,[2]Natation!$A$2:$E$610,5,FALSE)</f>
        <v>ABI</v>
      </c>
      <c r="AC525" s="92">
        <f t="shared" si="203"/>
        <v>0</v>
      </c>
      <c r="AD525" s="83">
        <f t="shared" si="187"/>
        <v>0</v>
      </c>
      <c r="AE525" s="294">
        <f t="shared" si="188"/>
        <v>0</v>
      </c>
      <c r="AF525" s="84">
        <v>0</v>
      </c>
      <c r="AG525" s="87">
        <f t="shared" si="204"/>
        <v>621</v>
      </c>
      <c r="AH525" s="75" t="str">
        <f>IFERROR(VLOOKUP(B525,'Notes écrit'!$A$3:$C$734,3,FALSE),"ABI")</f>
        <v>ABI</v>
      </c>
      <c r="AI525" s="84" t="s">
        <v>157</v>
      </c>
      <c r="AJ525" s="88">
        <f t="shared" si="205"/>
        <v>599</v>
      </c>
      <c r="AK525" s="136" t="str">
        <f t="shared" si="186"/>
        <v>DEF</v>
      </c>
    </row>
    <row r="526" spans="1:37" s="96" customFormat="1" ht="16.5" customHeight="1" thickBot="1" x14ac:dyDescent="0.3">
      <c r="A526" s="110" t="s">
        <v>216</v>
      </c>
      <c r="B526" s="267">
        <v>22110279</v>
      </c>
      <c r="C526" s="266" t="s">
        <v>1058</v>
      </c>
      <c r="D526" s="266" t="s">
        <v>146</v>
      </c>
      <c r="E526" s="292">
        <f>VLOOKUP(B526,[2]END!$B$3:$G$734,6,FALSE)</f>
        <v>17</v>
      </c>
      <c r="F526" s="91">
        <f t="shared" si="194"/>
        <v>18</v>
      </c>
      <c r="G526" s="92">
        <f t="shared" si="195"/>
        <v>14</v>
      </c>
      <c r="H526" s="82">
        <f t="shared" si="189"/>
        <v>14</v>
      </c>
      <c r="I526" s="292">
        <f>VLOOKUP(B526,[2]VIT!$B$3:$F$734,5,FALSE)</f>
        <v>2.98</v>
      </c>
      <c r="J526" s="92">
        <f t="shared" si="196"/>
        <v>20</v>
      </c>
      <c r="K526" s="292">
        <f>VLOOKUP(B526,[2]VIT!$B$3:$G$734,6,FALSE)</f>
        <v>6.65</v>
      </c>
      <c r="L526" s="92">
        <f t="shared" si="197"/>
        <v>12</v>
      </c>
      <c r="M526" s="82">
        <f t="shared" si="190"/>
        <v>16</v>
      </c>
      <c r="N526" s="258">
        <f>VLOOKUP(B526,[2]DVC!$B$3:$G$734,6,FALSE)</f>
        <v>51</v>
      </c>
      <c r="O526" s="297">
        <f>VLOOKUP(B526,'[2]Taille-Poids'!$B$3:$G$734,6,FALSE)</f>
        <v>57</v>
      </c>
      <c r="P526" s="93">
        <f t="shared" si="191"/>
        <v>0.89473684210526316</v>
      </c>
      <c r="Q526" s="92">
        <f t="shared" si="198"/>
        <v>4.5</v>
      </c>
      <c r="R526" s="258">
        <f>VLOOKUP(B526,[2]DV!$B$3:$H$735,7,FALSE)</f>
        <v>48.7</v>
      </c>
      <c r="S526" s="92">
        <f t="shared" si="199"/>
        <v>5</v>
      </c>
      <c r="T526" s="82">
        <f t="shared" si="192"/>
        <v>9.5</v>
      </c>
      <c r="U526" s="259">
        <f>VLOOKUP(B526,[2]COORD!$B$3:$I$734,8,FALSE)</f>
        <v>27.2</v>
      </c>
      <c r="V526" s="92">
        <f t="shared" si="200"/>
        <v>4.25</v>
      </c>
      <c r="W526" s="292">
        <f>VLOOKUP(B526,[2]SOUP!$B$3:$F$734,5,FALSE)</f>
        <v>-1</v>
      </c>
      <c r="X526" s="92">
        <f t="shared" si="201"/>
        <v>2.25</v>
      </c>
      <c r="Y526" s="292">
        <f>VLOOKUP(B526,[2]EQU!$B$3:$F$734,5,FALSE)</f>
        <v>5</v>
      </c>
      <c r="Z526" s="92">
        <f t="shared" si="202"/>
        <v>2.5</v>
      </c>
      <c r="AA526" s="82">
        <f t="shared" si="193"/>
        <v>9</v>
      </c>
      <c r="AB526" s="260" t="s">
        <v>215</v>
      </c>
      <c r="AC526" s="92" t="str">
        <f t="shared" si="203"/>
        <v>DSP</v>
      </c>
      <c r="AD526" s="83" t="str">
        <f t="shared" si="187"/>
        <v>DSP</v>
      </c>
      <c r="AE526" s="294">
        <f t="shared" si="188"/>
        <v>12.125</v>
      </c>
      <c r="AF526" s="84">
        <v>12.125</v>
      </c>
      <c r="AG526" s="87">
        <f t="shared" si="204"/>
        <v>179</v>
      </c>
      <c r="AH526" s="75">
        <f>IFERROR(VLOOKUP(B526,'Notes écrit'!$A$3:$C$734,3,FALSE),"ABI")</f>
        <v>7.556</v>
      </c>
      <c r="AI526" s="84">
        <v>7.556</v>
      </c>
      <c r="AJ526" s="88">
        <f t="shared" si="205"/>
        <v>384</v>
      </c>
      <c r="AK526" s="136">
        <f t="shared" si="186"/>
        <v>9.8405000000000005</v>
      </c>
    </row>
    <row r="527" spans="1:37" s="96" customFormat="1" ht="16.5" customHeight="1" thickBot="1" x14ac:dyDescent="0.3">
      <c r="A527" s="110" t="s">
        <v>216</v>
      </c>
      <c r="B527" s="267">
        <v>22110337</v>
      </c>
      <c r="C527" s="286" t="s">
        <v>831</v>
      </c>
      <c r="D527" s="286" t="s">
        <v>715</v>
      </c>
      <c r="E527" s="292">
        <f>VLOOKUP(B527,[2]END!$B$3:$G$734,6,FALSE)</f>
        <v>15</v>
      </c>
      <c r="F527" s="91">
        <f t="shared" si="194"/>
        <v>17</v>
      </c>
      <c r="G527" s="92">
        <f t="shared" si="195"/>
        <v>12</v>
      </c>
      <c r="H527" s="82">
        <f t="shared" si="189"/>
        <v>12</v>
      </c>
      <c r="I527" s="292">
        <f>VLOOKUP(B527,[2]VIT!$B$3:$F$734,5,FALSE)</f>
        <v>3.54</v>
      </c>
      <c r="J527" s="92">
        <f t="shared" si="196"/>
        <v>11</v>
      </c>
      <c r="K527" s="292">
        <f>VLOOKUP(B527,[2]VIT!$B$3:$G$734,6,FALSE)</f>
        <v>7.01</v>
      </c>
      <c r="L527" s="92">
        <f t="shared" si="197"/>
        <v>10</v>
      </c>
      <c r="M527" s="82">
        <f t="shared" si="190"/>
        <v>10.5</v>
      </c>
      <c r="N527" s="258">
        <f>VLOOKUP(B527,[2]DVC!$B$3:$G$734,6,FALSE)</f>
        <v>67</v>
      </c>
      <c r="O527" s="297" t="str">
        <f>VLOOKUP(B527,'[2]Taille-Poids'!$B$3:$G$734,6,FALSE)</f>
        <v>ABI</v>
      </c>
      <c r="P527" s="93" t="str">
        <f t="shared" si="191"/>
        <v>POIDS</v>
      </c>
      <c r="Q527" s="92">
        <f t="shared" si="198"/>
        <v>0</v>
      </c>
      <c r="R527" s="258">
        <f>VLOOKUP(B527,[2]DV!$B$3:$H$735,7,FALSE)</f>
        <v>39.799999999999997</v>
      </c>
      <c r="S527" s="92">
        <f t="shared" si="199"/>
        <v>3</v>
      </c>
      <c r="T527" s="82">
        <f t="shared" si="192"/>
        <v>3</v>
      </c>
      <c r="U527" s="259">
        <f>VLOOKUP(B527,[2]COORD!$B$3:$I$734,8,FALSE)</f>
        <v>26.48</v>
      </c>
      <c r="V527" s="92">
        <f t="shared" si="200"/>
        <v>4.75</v>
      </c>
      <c r="W527" s="292">
        <f>VLOOKUP(B527,[2]SOUP!$B$3:$F$734,5,FALSE)</f>
        <v>-24</v>
      </c>
      <c r="X527" s="92">
        <f t="shared" si="201"/>
        <v>0</v>
      </c>
      <c r="Y527" s="292">
        <f>VLOOKUP(B527,[2]EQU!$B$3:$F$734,5,FALSE)</f>
        <v>10</v>
      </c>
      <c r="Z527" s="92">
        <f t="shared" si="202"/>
        <v>0</v>
      </c>
      <c r="AA527" s="82">
        <f t="shared" si="193"/>
        <v>4.75</v>
      </c>
      <c r="AB527" s="260" t="str">
        <f>VLOOKUP(B527,[2]Natation!$A$2:$E$610,5,FALSE)</f>
        <v>ABI</v>
      </c>
      <c r="AC527" s="92">
        <f t="shared" si="203"/>
        <v>0</v>
      </c>
      <c r="AD527" s="83">
        <f t="shared" si="187"/>
        <v>0</v>
      </c>
      <c r="AE527" s="294">
        <f t="shared" si="188"/>
        <v>6.05</v>
      </c>
      <c r="AF527" s="84">
        <v>6.05</v>
      </c>
      <c r="AG527" s="87">
        <f t="shared" si="204"/>
        <v>608</v>
      </c>
      <c r="AH527" s="75">
        <f>IFERROR(VLOOKUP(B527,'Notes écrit'!$A$3:$C$734,3,FALSE),"ABI")</f>
        <v>7.556</v>
      </c>
      <c r="AI527" s="84">
        <v>7.556</v>
      </c>
      <c r="AJ527" s="88">
        <f t="shared" si="205"/>
        <v>384</v>
      </c>
      <c r="AK527" s="136">
        <f t="shared" si="186"/>
        <v>6.8029999999999999</v>
      </c>
    </row>
    <row r="528" spans="1:37" s="96" customFormat="1" ht="16.5" customHeight="1" thickBot="1" x14ac:dyDescent="0.3">
      <c r="A528" s="110" t="s">
        <v>216</v>
      </c>
      <c r="B528" s="267">
        <v>22110341</v>
      </c>
      <c r="C528" s="266" t="s">
        <v>1086</v>
      </c>
      <c r="D528" s="266" t="s">
        <v>1087</v>
      </c>
      <c r="E528" s="292">
        <f>VLOOKUP(B528,[2]END!$B$3:$G$734,6,FALSE)</f>
        <v>16</v>
      </c>
      <c r="F528" s="91">
        <f t="shared" si="194"/>
        <v>17.5</v>
      </c>
      <c r="G528" s="92">
        <f t="shared" si="195"/>
        <v>13</v>
      </c>
      <c r="H528" s="82">
        <f t="shared" si="189"/>
        <v>13</v>
      </c>
      <c r="I528" s="292" t="str">
        <f>VLOOKUP(B528,[2]VIT!$B$3:$F$734,5,FALSE)</f>
        <v>ABI</v>
      </c>
      <c r="J528" s="92">
        <f t="shared" si="196"/>
        <v>0</v>
      </c>
      <c r="K528" s="292" t="str">
        <f>VLOOKUP(B528,[2]VIT!$B$3:$G$734,6,FALSE)</f>
        <v>ABI</v>
      </c>
      <c r="L528" s="92">
        <f t="shared" si="197"/>
        <v>0</v>
      </c>
      <c r="M528" s="82">
        <f t="shared" si="190"/>
        <v>0</v>
      </c>
      <c r="N528" s="258" t="str">
        <f>VLOOKUP(B528,[2]DVC!$B$3:$G$734,6,FALSE)</f>
        <v>ABI</v>
      </c>
      <c r="O528" s="297" t="str">
        <f>VLOOKUP(B528,'[2]Taille-Poids'!$B$3:$G$734,6,FALSE)</f>
        <v>ABI</v>
      </c>
      <c r="P528" s="93" t="str">
        <f t="shared" si="191"/>
        <v>POIDS</v>
      </c>
      <c r="Q528" s="92">
        <f t="shared" si="198"/>
        <v>0</v>
      </c>
      <c r="R528" s="258">
        <f>VLOOKUP(B528,[2]DV!$B$3:$H$735,7,FALSE)</f>
        <v>0</v>
      </c>
      <c r="S528" s="92">
        <f t="shared" si="199"/>
        <v>0</v>
      </c>
      <c r="T528" s="82">
        <f t="shared" si="192"/>
        <v>0</v>
      </c>
      <c r="U528" s="259" t="str">
        <f>VLOOKUP(B528,[2]COORD!$B$3:$I$734,8,FALSE)</f>
        <v>ABI</v>
      </c>
      <c r="V528" s="92">
        <f t="shared" si="200"/>
        <v>0</v>
      </c>
      <c r="W528" s="292" t="str">
        <f>VLOOKUP(B528,[2]SOUP!$B$3:$F$734,5,FALSE)</f>
        <v>ABI</v>
      </c>
      <c r="X528" s="92">
        <f t="shared" si="201"/>
        <v>0</v>
      </c>
      <c r="Y528" s="292" t="str">
        <f>VLOOKUP(B528,[2]EQU!$B$3:$F$734,5,FALSE)</f>
        <v>ABI</v>
      </c>
      <c r="Z528" s="92">
        <f t="shared" si="202"/>
        <v>0</v>
      </c>
      <c r="AA528" s="82">
        <f t="shared" si="193"/>
        <v>0</v>
      </c>
      <c r="AB528" s="260" t="str">
        <f>VLOOKUP(B528,[2]Natation!$A$2:$E$610,5,FALSE)</f>
        <v>ABI</v>
      </c>
      <c r="AC528" s="92">
        <f t="shared" si="203"/>
        <v>0</v>
      </c>
      <c r="AD528" s="83">
        <f t="shared" si="187"/>
        <v>0</v>
      </c>
      <c r="AE528" s="294">
        <f t="shared" si="188"/>
        <v>2.6</v>
      </c>
      <c r="AF528" s="84">
        <v>2.6</v>
      </c>
      <c r="AG528" s="87">
        <f t="shared" si="204"/>
        <v>620</v>
      </c>
      <c r="AH528" s="75" t="str">
        <f>IFERROR(VLOOKUP(B528,'Notes écrit'!$A$3:$C$734,3,FALSE),"ABI")</f>
        <v>ABI</v>
      </c>
      <c r="AI528" s="84" t="s">
        <v>157</v>
      </c>
      <c r="AJ528" s="88">
        <f t="shared" si="205"/>
        <v>599</v>
      </c>
      <c r="AK528" s="136" t="str">
        <f t="shared" si="186"/>
        <v>DEF</v>
      </c>
    </row>
    <row r="529" spans="1:37" s="96" customFormat="1" ht="16.5" customHeight="1" thickBot="1" x14ac:dyDescent="0.3">
      <c r="A529" s="110" t="s">
        <v>216</v>
      </c>
      <c r="B529" s="267">
        <v>22110343</v>
      </c>
      <c r="C529" s="266" t="s">
        <v>946</v>
      </c>
      <c r="D529" s="266" t="s">
        <v>947</v>
      </c>
      <c r="E529" s="292">
        <f>VLOOKUP(B529,[2]END!$B$3:$G$734,6,FALSE)</f>
        <v>17</v>
      </c>
      <c r="F529" s="91">
        <f t="shared" si="194"/>
        <v>18</v>
      </c>
      <c r="G529" s="92">
        <f t="shared" si="195"/>
        <v>14</v>
      </c>
      <c r="H529" s="82">
        <f t="shared" si="189"/>
        <v>14</v>
      </c>
      <c r="I529" s="292">
        <f>VLOOKUP(B529,[2]VIT!$B$3:$F$734,5,FALSE)</f>
        <v>3.26</v>
      </c>
      <c r="J529" s="92">
        <f t="shared" si="196"/>
        <v>16</v>
      </c>
      <c r="K529" s="292">
        <f>VLOOKUP(B529,[2]VIT!$B$3:$G$734,6,FALSE)</f>
        <v>6.97</v>
      </c>
      <c r="L529" s="92">
        <f t="shared" si="197"/>
        <v>10</v>
      </c>
      <c r="M529" s="82">
        <f t="shared" si="190"/>
        <v>13</v>
      </c>
      <c r="N529" s="258">
        <f>VLOOKUP(B529,[2]DVC!$B$3:$G$734,6,FALSE)</f>
        <v>52</v>
      </c>
      <c r="O529" s="297">
        <f>VLOOKUP(B529,'[2]Taille-Poids'!$B$3:$G$734,6,FALSE)</f>
        <v>77</v>
      </c>
      <c r="P529" s="93">
        <f t="shared" si="191"/>
        <v>0.67532467532467533</v>
      </c>
      <c r="Q529" s="92">
        <f t="shared" si="198"/>
        <v>3.5</v>
      </c>
      <c r="R529" s="258">
        <f>VLOOKUP(B529,[2]DV!$B$3:$H$735,7,FALSE)</f>
        <v>34.700000000000003</v>
      </c>
      <c r="S529" s="92">
        <f t="shared" si="199"/>
        <v>1.5</v>
      </c>
      <c r="T529" s="82">
        <f t="shared" si="192"/>
        <v>5</v>
      </c>
      <c r="U529" s="259">
        <f>VLOOKUP(B529,[2]COORD!$B$3:$I$734,8,FALSE)</f>
        <v>24.65</v>
      </c>
      <c r="V529" s="92">
        <f t="shared" si="200"/>
        <v>5.5</v>
      </c>
      <c r="W529" s="292">
        <f>VLOOKUP(B529,[2]SOUP!$B$3:$F$734,5,FALSE)</f>
        <v>2</v>
      </c>
      <c r="X529" s="92">
        <f t="shared" si="201"/>
        <v>3</v>
      </c>
      <c r="Y529" s="292">
        <f>VLOOKUP(B529,[2]EQU!$B$3:$F$734,5,FALSE)</f>
        <v>10</v>
      </c>
      <c r="Z529" s="92">
        <f t="shared" si="202"/>
        <v>0</v>
      </c>
      <c r="AA529" s="82">
        <f t="shared" si="193"/>
        <v>8.5</v>
      </c>
      <c r="AB529" s="260">
        <f>VLOOKUP(B529,[2]Natation!$A$2:$E$610,5,FALSE)</f>
        <v>40.28</v>
      </c>
      <c r="AC529" s="92">
        <f t="shared" si="203"/>
        <v>10</v>
      </c>
      <c r="AD529" s="83">
        <f t="shared" si="187"/>
        <v>10</v>
      </c>
      <c r="AE529" s="294">
        <f t="shared" si="188"/>
        <v>10.1</v>
      </c>
      <c r="AF529" s="84">
        <v>10.1</v>
      </c>
      <c r="AG529" s="87">
        <f t="shared" si="204"/>
        <v>419</v>
      </c>
      <c r="AH529" s="75">
        <f>IFERROR(VLOOKUP(B529,'Notes écrit'!$A$3:$C$734,3,FALSE),"ABI")</f>
        <v>7.1109999999999998</v>
      </c>
      <c r="AI529" s="84">
        <v>7.1109999999999998</v>
      </c>
      <c r="AJ529" s="88">
        <f t="shared" si="205"/>
        <v>430</v>
      </c>
      <c r="AK529" s="136">
        <f t="shared" si="186"/>
        <v>8.6054999999999993</v>
      </c>
    </row>
    <row r="530" spans="1:37" s="96" customFormat="1" ht="17.25" customHeight="1" thickBot="1" x14ac:dyDescent="0.3">
      <c r="A530" s="110" t="s">
        <v>216</v>
      </c>
      <c r="B530" s="267">
        <v>22110358</v>
      </c>
      <c r="C530" s="266" t="s">
        <v>1170</v>
      </c>
      <c r="D530" s="266" t="s">
        <v>1171</v>
      </c>
      <c r="E530" s="292">
        <f>VLOOKUP(B530,[2]END!$B$3:$G$734,6,FALSE)</f>
        <v>15</v>
      </c>
      <c r="F530" s="91">
        <f t="shared" si="194"/>
        <v>17</v>
      </c>
      <c r="G530" s="92">
        <f t="shared" si="195"/>
        <v>12</v>
      </c>
      <c r="H530" s="82">
        <f t="shared" si="189"/>
        <v>12</v>
      </c>
      <c r="I530" s="292">
        <f>VLOOKUP(B530,[2]VIT!$B$3:$F$734,5,FALSE)</f>
        <v>3.11</v>
      </c>
      <c r="J530" s="92">
        <f t="shared" si="196"/>
        <v>18</v>
      </c>
      <c r="K530" s="292">
        <f>VLOOKUP(B530,[2]VIT!$B$3:$G$734,6,FALSE)</f>
        <v>6.62</v>
      </c>
      <c r="L530" s="92">
        <f t="shared" si="197"/>
        <v>12</v>
      </c>
      <c r="M530" s="82">
        <f t="shared" si="190"/>
        <v>15</v>
      </c>
      <c r="N530" s="258">
        <f>VLOOKUP(B530,[2]DVC!$B$3:$G$734,6,FALSE)</f>
        <v>41</v>
      </c>
      <c r="O530" s="297">
        <f>VLOOKUP(B530,'[2]Taille-Poids'!$B$3:$G$734,6,FALSE)</f>
        <v>59</v>
      </c>
      <c r="P530" s="93">
        <f t="shared" si="191"/>
        <v>0.69491525423728817</v>
      </c>
      <c r="Q530" s="92">
        <f t="shared" si="198"/>
        <v>3.5</v>
      </c>
      <c r="R530" s="258">
        <f>VLOOKUP(B530,[2]DV!$B$3:$H$735,7,FALSE)</f>
        <v>47</v>
      </c>
      <c r="S530" s="92">
        <f t="shared" si="199"/>
        <v>5</v>
      </c>
      <c r="T530" s="82">
        <f t="shared" si="192"/>
        <v>8.5</v>
      </c>
      <c r="U530" s="259">
        <f>VLOOKUP(B530,[2]COORD!$B$3:$I$734,8,FALSE)</f>
        <v>25.5</v>
      </c>
      <c r="V530" s="92">
        <f t="shared" si="200"/>
        <v>5</v>
      </c>
      <c r="W530" s="292">
        <f>VLOOKUP(B530,[2]SOUP!$B$3:$F$734,5,FALSE)</f>
        <v>-37</v>
      </c>
      <c r="X530" s="92">
        <f t="shared" si="201"/>
        <v>0</v>
      </c>
      <c r="Y530" s="292">
        <f>VLOOKUP(B530,[2]EQU!$B$3:$F$734,5,FALSE)</f>
        <v>8</v>
      </c>
      <c r="Z530" s="92">
        <f t="shared" si="202"/>
        <v>1</v>
      </c>
      <c r="AA530" s="82">
        <f t="shared" si="193"/>
        <v>6</v>
      </c>
      <c r="AB530" s="260">
        <f>VLOOKUP(B530,[2]Natation!$A$2:$E$610,5,FALSE)</f>
        <v>47.44</v>
      </c>
      <c r="AC530" s="92">
        <f t="shared" si="203"/>
        <v>6</v>
      </c>
      <c r="AD530" s="83">
        <f t="shared" si="187"/>
        <v>6</v>
      </c>
      <c r="AE530" s="294">
        <f t="shared" si="188"/>
        <v>9.5</v>
      </c>
      <c r="AF530" s="84">
        <v>9.5</v>
      </c>
      <c r="AG530" s="87">
        <f t="shared" si="204"/>
        <v>476</v>
      </c>
      <c r="AH530" s="75" t="str">
        <f>IFERROR(VLOOKUP(B530,'Notes écrit'!$A$3:$C$734,3,FALSE),"ABI")</f>
        <v>ABI</v>
      </c>
      <c r="AI530" s="84" t="s">
        <v>157</v>
      </c>
      <c r="AJ530" s="88">
        <f t="shared" si="205"/>
        <v>599</v>
      </c>
      <c r="AK530" s="136" t="str">
        <f t="shared" si="186"/>
        <v>DEF</v>
      </c>
    </row>
    <row r="531" spans="1:37" s="96" customFormat="1" ht="16.5" customHeight="1" thickBot="1" x14ac:dyDescent="0.3">
      <c r="A531" s="110" t="s">
        <v>216</v>
      </c>
      <c r="B531" s="267">
        <v>22110402</v>
      </c>
      <c r="C531" s="266" t="s">
        <v>650</v>
      </c>
      <c r="D531" s="266" t="s">
        <v>507</v>
      </c>
      <c r="E531" s="292">
        <f>VLOOKUP(B531,[2]END!$B$3:$G$734,6,FALSE)</f>
        <v>22</v>
      </c>
      <c r="F531" s="91">
        <f t="shared" si="194"/>
        <v>20.5</v>
      </c>
      <c r="G531" s="92">
        <f t="shared" si="195"/>
        <v>19</v>
      </c>
      <c r="H531" s="82">
        <f t="shared" si="189"/>
        <v>19</v>
      </c>
      <c r="I531" s="292">
        <f>VLOOKUP(B531,[2]VIT!$B$3:$F$734,5,FALSE)</f>
        <v>3.28</v>
      </c>
      <c r="J531" s="92">
        <f t="shared" si="196"/>
        <v>16</v>
      </c>
      <c r="K531" s="292">
        <f>VLOOKUP(B531,[2]VIT!$B$3:$G$734,6,FALSE)</f>
        <v>6.91</v>
      </c>
      <c r="L531" s="92">
        <f t="shared" si="197"/>
        <v>10</v>
      </c>
      <c r="M531" s="82">
        <f t="shared" si="190"/>
        <v>13</v>
      </c>
      <c r="N531" s="258">
        <f>VLOOKUP(B531,[2]DVC!$B$3:$G$734,6,FALSE)</f>
        <v>58</v>
      </c>
      <c r="O531" s="297">
        <f>VLOOKUP(B531,'[2]Taille-Poids'!$B$3:$G$734,6,FALSE)</f>
        <v>63</v>
      </c>
      <c r="P531" s="93">
        <f t="shared" si="191"/>
        <v>0.92063492063492058</v>
      </c>
      <c r="Q531" s="92">
        <f t="shared" si="198"/>
        <v>5</v>
      </c>
      <c r="R531" s="258">
        <f>VLOOKUP(B531,[2]DV!$B$3:$H$735,7,FALSE)</f>
        <v>42.7</v>
      </c>
      <c r="S531" s="92">
        <f t="shared" si="199"/>
        <v>3.5</v>
      </c>
      <c r="T531" s="82">
        <f t="shared" si="192"/>
        <v>8.5</v>
      </c>
      <c r="U531" s="259">
        <f>VLOOKUP(B531,[2]COORD!$B$3:$I$734,8,FALSE)</f>
        <v>24.15</v>
      </c>
      <c r="V531" s="92">
        <f t="shared" si="200"/>
        <v>5.75</v>
      </c>
      <c r="W531" s="292">
        <f>VLOOKUP(B531,[2]SOUP!$B$3:$F$734,5,FALSE)</f>
        <v>9</v>
      </c>
      <c r="X531" s="92">
        <f t="shared" si="201"/>
        <v>4</v>
      </c>
      <c r="Y531" s="292">
        <f>VLOOKUP(B531,[2]EQU!$B$3:$F$734,5,FALSE)</f>
        <v>2</v>
      </c>
      <c r="Z531" s="92">
        <f t="shared" si="202"/>
        <v>4</v>
      </c>
      <c r="AA531" s="82">
        <f t="shared" si="193"/>
        <v>13.75</v>
      </c>
      <c r="AB531" s="260">
        <f>VLOOKUP(B531,[2]Natation!$A$2:$E$610,5,FALSE)</f>
        <v>43.33</v>
      </c>
      <c r="AC531" s="92">
        <f t="shared" si="203"/>
        <v>8</v>
      </c>
      <c r="AD531" s="83">
        <f t="shared" si="187"/>
        <v>8</v>
      </c>
      <c r="AE531" s="294">
        <f t="shared" si="188"/>
        <v>12.45</v>
      </c>
      <c r="AF531" s="84">
        <v>12.45</v>
      </c>
      <c r="AG531" s="87">
        <f t="shared" si="204"/>
        <v>135</v>
      </c>
      <c r="AH531" s="75">
        <f>IFERROR(VLOOKUP(B531,'Notes écrit'!$A$3:$C$734,3,FALSE),"ABI")</f>
        <v>10.222</v>
      </c>
      <c r="AI531" s="84">
        <v>10.222</v>
      </c>
      <c r="AJ531" s="88">
        <f t="shared" si="205"/>
        <v>123</v>
      </c>
      <c r="AK531" s="136">
        <f t="shared" si="186"/>
        <v>11.335999999999999</v>
      </c>
    </row>
    <row r="532" spans="1:37" s="96" customFormat="1" ht="16.5" customHeight="1" thickBot="1" x14ac:dyDescent="0.3">
      <c r="A532" s="110" t="s">
        <v>216</v>
      </c>
      <c r="B532" s="267">
        <v>22110444</v>
      </c>
      <c r="C532" s="266" t="s">
        <v>833</v>
      </c>
      <c r="D532" s="266" t="s">
        <v>183</v>
      </c>
      <c r="E532" s="292">
        <f>VLOOKUP(B532,[2]END!$B$3:$G$734,6,FALSE)</f>
        <v>17</v>
      </c>
      <c r="F532" s="91">
        <f t="shared" si="194"/>
        <v>18</v>
      </c>
      <c r="G532" s="92">
        <f t="shared" si="195"/>
        <v>14</v>
      </c>
      <c r="H532" s="82">
        <f t="shared" si="189"/>
        <v>14</v>
      </c>
      <c r="I532" s="292">
        <f>VLOOKUP(B532,[2]VIT!$B$3:$F$734,5,FALSE)</f>
        <v>3.77</v>
      </c>
      <c r="J532" s="92">
        <f t="shared" si="196"/>
        <v>7</v>
      </c>
      <c r="K532" s="292">
        <f>VLOOKUP(B532,[2]VIT!$B$3:$G$734,6,FALSE)</f>
        <v>7.72</v>
      </c>
      <c r="L532" s="92">
        <f t="shared" si="197"/>
        <v>5</v>
      </c>
      <c r="M532" s="82">
        <f t="shared" si="190"/>
        <v>6</v>
      </c>
      <c r="N532" s="258">
        <f>VLOOKUP(B532,[2]DVC!$B$3:$G$734,6,FALSE)</f>
        <v>58</v>
      </c>
      <c r="O532" s="297">
        <f>VLOOKUP(B532,'[2]Taille-Poids'!$B$3:$G$734,6,FALSE)</f>
        <v>75</v>
      </c>
      <c r="P532" s="93">
        <f t="shared" si="191"/>
        <v>0.77333333333333332</v>
      </c>
      <c r="Q532" s="92">
        <f t="shared" si="198"/>
        <v>4</v>
      </c>
      <c r="R532" s="258">
        <f>VLOOKUP(B532,[2]DV!$B$3:$H$735,7,FALSE)</f>
        <v>48</v>
      </c>
      <c r="S532" s="92">
        <f t="shared" si="199"/>
        <v>5</v>
      </c>
      <c r="T532" s="82">
        <f t="shared" si="192"/>
        <v>9</v>
      </c>
      <c r="U532" s="259">
        <f>VLOOKUP(B532,[2]COORD!$B$3:$I$734,8,FALSE)</f>
        <v>25.5</v>
      </c>
      <c r="V532" s="92">
        <f t="shared" si="200"/>
        <v>5</v>
      </c>
      <c r="W532" s="292">
        <f>VLOOKUP(B532,[2]SOUP!$B$3:$F$734,5,FALSE)</f>
        <v>2</v>
      </c>
      <c r="X532" s="92">
        <f t="shared" si="201"/>
        <v>3</v>
      </c>
      <c r="Y532" s="292">
        <f>VLOOKUP(B532,[2]EQU!$B$3:$F$734,5,FALSE)</f>
        <v>2</v>
      </c>
      <c r="Z532" s="92">
        <f t="shared" si="202"/>
        <v>4</v>
      </c>
      <c r="AA532" s="82">
        <f t="shared" si="193"/>
        <v>12</v>
      </c>
      <c r="AB532" s="260">
        <f>VLOOKUP(B532,[2]Natation!$A$2:$E$610,5,FALSE)</f>
        <v>31.41</v>
      </c>
      <c r="AC532" s="92">
        <f t="shared" si="203"/>
        <v>16</v>
      </c>
      <c r="AD532" s="83">
        <f t="shared" si="187"/>
        <v>16</v>
      </c>
      <c r="AE532" s="294">
        <f t="shared" si="188"/>
        <v>11.4</v>
      </c>
      <c r="AF532" s="84">
        <v>11.4</v>
      </c>
      <c r="AG532" s="87">
        <f t="shared" si="204"/>
        <v>270</v>
      </c>
      <c r="AH532" s="75">
        <f>IFERROR(VLOOKUP(B532,'Notes écrit'!$A$3:$C$734,3,FALSE),"ABI")</f>
        <v>10.222</v>
      </c>
      <c r="AI532" s="84">
        <v>10.222</v>
      </c>
      <c r="AJ532" s="88">
        <f t="shared" si="205"/>
        <v>123</v>
      </c>
      <c r="AK532" s="136">
        <f t="shared" si="186"/>
        <v>10.811</v>
      </c>
    </row>
    <row r="533" spans="1:37" s="96" customFormat="1" ht="16.5" customHeight="1" thickBot="1" x14ac:dyDescent="0.3">
      <c r="A533" s="110" t="s">
        <v>216</v>
      </c>
      <c r="B533" s="267">
        <v>22110450</v>
      </c>
      <c r="C533" s="266" t="s">
        <v>35</v>
      </c>
      <c r="D533" s="266" t="s">
        <v>1097</v>
      </c>
      <c r="E533" s="292">
        <f>VLOOKUP(B533,[2]END!$B$3:$G$734,6,FALSE)</f>
        <v>20</v>
      </c>
      <c r="F533" s="91">
        <f t="shared" si="194"/>
        <v>19.5</v>
      </c>
      <c r="G533" s="92">
        <f t="shared" si="195"/>
        <v>17</v>
      </c>
      <c r="H533" s="82">
        <f t="shared" ref="H533:H560" si="206">IF(G533="VAL","VALIDÉ",G533)</f>
        <v>17</v>
      </c>
      <c r="I533" s="292">
        <f>VLOOKUP(B533,[2]VIT!$B$3:$F$734,5,FALSE)</f>
        <v>3.21</v>
      </c>
      <c r="J533" s="92">
        <f t="shared" si="196"/>
        <v>17</v>
      </c>
      <c r="K533" s="292">
        <f>VLOOKUP(B533,[2]VIT!$B$3:$G$734,6,FALSE)</f>
        <v>6.74</v>
      </c>
      <c r="L533" s="92">
        <f t="shared" si="197"/>
        <v>12</v>
      </c>
      <c r="M533" s="82">
        <f t="shared" ref="M533:M560" si="207">IF(OR(J533="ABJ",L533="ABJ"),"ABJ",IF(OR(J533="DSP",L533="DSP"),"DSP",IF(L533="VAL","VALIDÉ",(J533+L533)/2)))</f>
        <v>14.5</v>
      </c>
      <c r="N533" s="258">
        <f>VLOOKUP(B533,[2]DVC!$B$3:$G$734,6,FALSE)</f>
        <v>99</v>
      </c>
      <c r="O533" s="297">
        <f>VLOOKUP(B533,'[2]Taille-Poids'!$B$3:$G$734,6,FALSE)</f>
        <v>75</v>
      </c>
      <c r="P533" s="93">
        <f t="shared" ref="P533:P560" si="208">IF(O533="ABI", "POIDS",IF(N533="COVID","COVID",IF(OR(N533="DSP",N533="ABI",N533="VAL",N533=0),0,N533/O533)))</f>
        <v>1.32</v>
      </c>
      <c r="Q533" s="92">
        <f t="shared" si="198"/>
        <v>7</v>
      </c>
      <c r="R533" s="258">
        <f>VLOOKUP(B533,[2]DV!$B$3:$H$735,7,FALSE)</f>
        <v>46.2</v>
      </c>
      <c r="S533" s="92">
        <f t="shared" si="199"/>
        <v>4.5</v>
      </c>
      <c r="T533" s="82">
        <f t="shared" ref="T533:T560" si="209">IF(OR(Q533="ABJ",S533="ABJ"),"ABJ",IF(OR(Q533="VAL",S533="VAL"),"VALIDÉ",IF(AND(Q533="DSP",S533="DSP"),"DSP",IF(Q533="DSP",S533*2,IF(S533="DSP",Q533*2,(Q533+S533))))))</f>
        <v>11.5</v>
      </c>
      <c r="U533" s="259">
        <f>VLOOKUP(B533,[2]COORD!$B$3:$I$734,8,FALSE)</f>
        <v>28.16</v>
      </c>
      <c r="V533" s="92">
        <f t="shared" si="200"/>
        <v>3.75</v>
      </c>
      <c r="W533" s="292">
        <f>VLOOKUP(B533,[2]SOUP!$B$3:$F$734,5,FALSE)</f>
        <v>0</v>
      </c>
      <c r="X533" s="92">
        <f t="shared" si="201"/>
        <v>2.5</v>
      </c>
      <c r="Y533" s="292">
        <f>VLOOKUP(B533,[2]EQU!$B$3:$F$734,5,FALSE)</f>
        <v>8</v>
      </c>
      <c r="Z533" s="92">
        <f t="shared" si="202"/>
        <v>1</v>
      </c>
      <c r="AA533" s="82">
        <f t="shared" ref="AA533:AA560" si="210">IF(OR(V533="ABJ",X533="ABJ",Z533="ABJ"),"ABJ",IF(AND(V533="DSP",X533="DSP",Z533="DSP"),"DSP",IF(AND(V533="DSP",X533="DSP"),Z533*4,IF(AND(V533="DSP",Z533="DSP"),X533*4,IF(AND(X533="DSP",Z533="DSP"),V533*2,IF(V533="DSP",(X533+Z533)*2,IF(X533="DSP",V533+Z533*2,IF(Z533="DSP",V533+X533*2,IF(Z533="VAL","VALIDÉ",V533+X533+Z533)))))))))</f>
        <v>7.25</v>
      </c>
      <c r="AB533" s="260">
        <f>VLOOKUP(B533,[2]Natation!$A$2:$E$610,5,FALSE)</f>
        <v>35.1</v>
      </c>
      <c r="AC533" s="92">
        <f t="shared" si="203"/>
        <v>13</v>
      </c>
      <c r="AD533" s="83">
        <f t="shared" si="187"/>
        <v>13</v>
      </c>
      <c r="AE533" s="294">
        <f t="shared" si="188"/>
        <v>12.65</v>
      </c>
      <c r="AF533" s="84">
        <v>12.65</v>
      </c>
      <c r="AG533" s="87">
        <f t="shared" si="204"/>
        <v>109</v>
      </c>
      <c r="AH533" s="75">
        <f>IFERROR(VLOOKUP(B533,'Notes écrit'!$A$3:$C$734,3,FALSE),"ABI")</f>
        <v>8</v>
      </c>
      <c r="AI533" s="84">
        <v>8</v>
      </c>
      <c r="AJ533" s="88">
        <f t="shared" si="205"/>
        <v>331</v>
      </c>
      <c r="AK533" s="136">
        <f t="shared" si="186"/>
        <v>10.324999999999999</v>
      </c>
    </row>
    <row r="534" spans="1:37" s="96" customFormat="1" ht="16.5" customHeight="1" thickBot="1" x14ac:dyDescent="0.3">
      <c r="A534" s="110" t="s">
        <v>216</v>
      </c>
      <c r="B534" s="267">
        <v>22110453</v>
      </c>
      <c r="C534" s="266" t="s">
        <v>1134</v>
      </c>
      <c r="D534" s="266" t="s">
        <v>1135</v>
      </c>
      <c r="E534" s="292">
        <f>VLOOKUP(B534,[2]END!$B$3:$G$734,6,FALSE)</f>
        <v>19</v>
      </c>
      <c r="F534" s="91">
        <f t="shared" si="194"/>
        <v>19</v>
      </c>
      <c r="G534" s="92">
        <f t="shared" si="195"/>
        <v>16</v>
      </c>
      <c r="H534" s="82">
        <f t="shared" si="206"/>
        <v>16</v>
      </c>
      <c r="I534" s="292">
        <f>VLOOKUP(B534,[2]VIT!$B$3:$F$734,5,FALSE)</f>
        <v>3.18</v>
      </c>
      <c r="J534" s="92">
        <f t="shared" si="196"/>
        <v>17</v>
      </c>
      <c r="K534" s="292">
        <f>VLOOKUP(B534,[2]VIT!$B$3:$G$734,6,FALSE)</f>
        <v>6.94</v>
      </c>
      <c r="L534" s="92">
        <f t="shared" si="197"/>
        <v>10</v>
      </c>
      <c r="M534" s="82">
        <f t="shared" si="207"/>
        <v>13.5</v>
      </c>
      <c r="N534" s="258">
        <f>VLOOKUP(B534,[2]DVC!$B$3:$G$734,6,FALSE)</f>
        <v>70</v>
      </c>
      <c r="O534" s="297">
        <f>VLOOKUP(B534,'[2]Taille-Poids'!$B$3:$G$734,6,FALSE)</f>
        <v>85</v>
      </c>
      <c r="P534" s="93">
        <f t="shared" si="208"/>
        <v>0.82352941176470584</v>
      </c>
      <c r="Q534" s="92">
        <f t="shared" si="198"/>
        <v>4.5</v>
      </c>
      <c r="R534" s="258">
        <f>VLOOKUP(B534,[2]DV!$B$3:$H$735,7,FALSE)</f>
        <v>52</v>
      </c>
      <c r="S534" s="92">
        <f t="shared" si="199"/>
        <v>6</v>
      </c>
      <c r="T534" s="82">
        <f t="shared" si="209"/>
        <v>10.5</v>
      </c>
      <c r="U534" s="259">
        <f>VLOOKUP(B534,[2]COORD!$B$3:$I$734,8,FALSE)</f>
        <v>25.1</v>
      </c>
      <c r="V534" s="92">
        <f t="shared" si="200"/>
        <v>5.25</v>
      </c>
      <c r="W534" s="292">
        <f>VLOOKUP(B534,[2]SOUP!$B$3:$F$734,5,FALSE)</f>
        <v>-15</v>
      </c>
      <c r="X534" s="92">
        <f t="shared" si="201"/>
        <v>0.25</v>
      </c>
      <c r="Y534" s="292">
        <f>VLOOKUP(B534,[2]EQU!$B$3:$F$734,5,FALSE)</f>
        <v>10</v>
      </c>
      <c r="Z534" s="92">
        <f t="shared" si="202"/>
        <v>0</v>
      </c>
      <c r="AA534" s="82">
        <f t="shared" si="210"/>
        <v>5.5</v>
      </c>
      <c r="AB534" s="260">
        <f>VLOOKUP(B534,[2]Natation!$A$2:$E$610,5,FALSE)</f>
        <v>58.97</v>
      </c>
      <c r="AC534" s="92">
        <f t="shared" si="203"/>
        <v>2</v>
      </c>
      <c r="AD534" s="83">
        <f t="shared" si="187"/>
        <v>2</v>
      </c>
      <c r="AE534" s="294">
        <f t="shared" si="188"/>
        <v>9.5</v>
      </c>
      <c r="AF534" s="84">
        <v>9.5</v>
      </c>
      <c r="AG534" s="87">
        <f t="shared" si="204"/>
        <v>476</v>
      </c>
      <c r="AH534" s="75">
        <f>IFERROR(VLOOKUP(B534,'Notes écrit'!$A$3:$C$734,3,FALSE),"ABI")</f>
        <v>7.556</v>
      </c>
      <c r="AI534" s="84">
        <v>7.556</v>
      </c>
      <c r="AJ534" s="88">
        <f t="shared" si="205"/>
        <v>384</v>
      </c>
      <c r="AK534" s="136">
        <f t="shared" si="186"/>
        <v>8.5280000000000005</v>
      </c>
    </row>
    <row r="535" spans="1:37" s="96" customFormat="1" ht="16.5" customHeight="1" thickBot="1" x14ac:dyDescent="0.3">
      <c r="A535" s="110" t="s">
        <v>216</v>
      </c>
      <c r="B535" s="267">
        <v>22110487</v>
      </c>
      <c r="C535" s="266" t="s">
        <v>632</v>
      </c>
      <c r="D535" s="266" t="s">
        <v>36</v>
      </c>
      <c r="E535" s="292">
        <f>VLOOKUP(B535,[2]END!$B$3:$G$734,6,FALSE)</f>
        <v>16</v>
      </c>
      <c r="F535" s="91">
        <f t="shared" si="194"/>
        <v>17.5</v>
      </c>
      <c r="G535" s="92">
        <f t="shared" si="195"/>
        <v>13</v>
      </c>
      <c r="H535" s="82">
        <f t="shared" si="206"/>
        <v>13</v>
      </c>
      <c r="I535" s="292">
        <f>VLOOKUP(B535,[2]VIT!$B$3:$F$734,5,FALSE)</f>
        <v>3.33</v>
      </c>
      <c r="J535" s="92">
        <f t="shared" si="196"/>
        <v>15</v>
      </c>
      <c r="K535" s="292">
        <f>VLOOKUP(B535,[2]VIT!$B$3:$G$734,6,FALSE)</f>
        <v>6.99</v>
      </c>
      <c r="L535" s="92">
        <f t="shared" si="197"/>
        <v>10</v>
      </c>
      <c r="M535" s="82">
        <f t="shared" si="207"/>
        <v>12.5</v>
      </c>
      <c r="N535" s="258">
        <f>VLOOKUP(B535,[2]DVC!$B$3:$G$734,6,FALSE)</f>
        <v>46</v>
      </c>
      <c r="O535" s="297">
        <f>VLOOKUP(B535,'[2]Taille-Poids'!$B$3:$G$734,6,FALSE)</f>
        <v>60</v>
      </c>
      <c r="P535" s="93">
        <f t="shared" si="208"/>
        <v>0.76666666666666672</v>
      </c>
      <c r="Q535" s="92">
        <f t="shared" si="198"/>
        <v>4</v>
      </c>
      <c r="R535" s="258">
        <f>VLOOKUP(B535,[2]DV!$B$3:$H$735,7,FALSE)</f>
        <v>37.6</v>
      </c>
      <c r="S535" s="92">
        <f t="shared" si="199"/>
        <v>2.5</v>
      </c>
      <c r="T535" s="82">
        <f t="shared" si="209"/>
        <v>6.5</v>
      </c>
      <c r="U535" s="259">
        <f>VLOOKUP(B535,[2]COORD!$B$3:$I$734,8,FALSE)</f>
        <v>25.05</v>
      </c>
      <c r="V535" s="92">
        <f t="shared" si="200"/>
        <v>5.25</v>
      </c>
      <c r="W535" s="292">
        <f>VLOOKUP(B535,[2]SOUP!$B$3:$F$734,5,FALSE)</f>
        <v>5</v>
      </c>
      <c r="X535" s="92">
        <f t="shared" si="201"/>
        <v>3.5</v>
      </c>
      <c r="Y535" s="292">
        <f>VLOOKUP(B535,[2]EQU!$B$3:$F$734,5,FALSE)</f>
        <v>10</v>
      </c>
      <c r="Z535" s="92">
        <f t="shared" si="202"/>
        <v>0</v>
      </c>
      <c r="AA535" s="82">
        <f t="shared" si="210"/>
        <v>8.75</v>
      </c>
      <c r="AB535" s="260">
        <f>VLOOKUP(B535,[2]Natation!$A$2:$E$610,5,FALSE)</f>
        <v>61.84</v>
      </c>
      <c r="AC535" s="92">
        <f t="shared" si="203"/>
        <v>1</v>
      </c>
      <c r="AD535" s="83">
        <f t="shared" si="187"/>
        <v>1</v>
      </c>
      <c r="AE535" s="294">
        <f t="shared" si="188"/>
        <v>8.35</v>
      </c>
      <c r="AF535" s="84">
        <v>8.35</v>
      </c>
      <c r="AG535" s="87">
        <f t="shared" si="204"/>
        <v>542</v>
      </c>
      <c r="AH535" s="75">
        <f>IFERROR(VLOOKUP(B535,'Notes écrit'!$A$3:$C$734,3,FALSE),"ABI")</f>
        <v>10.222</v>
      </c>
      <c r="AI535" s="84">
        <v>10.222</v>
      </c>
      <c r="AJ535" s="88">
        <f t="shared" si="205"/>
        <v>123</v>
      </c>
      <c r="AK535" s="136">
        <f t="shared" si="186"/>
        <v>9.2859999999999996</v>
      </c>
    </row>
    <row r="536" spans="1:37" s="96" customFormat="1" ht="16.5" customHeight="1" thickBot="1" x14ac:dyDescent="0.3">
      <c r="A536" s="110" t="s">
        <v>216</v>
      </c>
      <c r="B536" s="267">
        <v>22110511</v>
      </c>
      <c r="C536" s="266" t="s">
        <v>213</v>
      </c>
      <c r="D536" s="266" t="s">
        <v>947</v>
      </c>
      <c r="E536" s="292">
        <f>VLOOKUP(B536,[2]END!$B$3:$G$734,6,FALSE)</f>
        <v>19</v>
      </c>
      <c r="F536" s="91">
        <f t="shared" si="194"/>
        <v>19</v>
      </c>
      <c r="G536" s="92">
        <f t="shared" si="195"/>
        <v>16</v>
      </c>
      <c r="H536" s="82">
        <f t="shared" si="206"/>
        <v>16</v>
      </c>
      <c r="I536" s="292">
        <f>VLOOKUP(B536,[2]VIT!$B$3:$F$734,5,FALSE)</f>
        <v>3.19</v>
      </c>
      <c r="J536" s="92">
        <f t="shared" si="196"/>
        <v>17</v>
      </c>
      <c r="K536" s="292">
        <f>VLOOKUP(B536,[2]VIT!$B$3:$G$734,6,FALSE)</f>
        <v>6.71</v>
      </c>
      <c r="L536" s="92">
        <f t="shared" si="197"/>
        <v>12</v>
      </c>
      <c r="M536" s="82">
        <f t="shared" si="207"/>
        <v>14.5</v>
      </c>
      <c r="N536" s="258">
        <f>VLOOKUP(B536,[2]DVC!$B$3:$G$734,6,FALSE)</f>
        <v>93</v>
      </c>
      <c r="O536" s="297">
        <f>VLOOKUP(B536,'[2]Taille-Poids'!$B$3:$G$734,6,FALSE)</f>
        <v>87</v>
      </c>
      <c r="P536" s="93">
        <f t="shared" si="208"/>
        <v>1.0689655172413792</v>
      </c>
      <c r="Q536" s="92">
        <f t="shared" si="198"/>
        <v>5.5</v>
      </c>
      <c r="R536" s="258">
        <f>VLOOKUP(B536,[2]DV!$B$3:$H$735,7,FALSE)</f>
        <v>47.4</v>
      </c>
      <c r="S536" s="92">
        <f t="shared" si="199"/>
        <v>5</v>
      </c>
      <c r="T536" s="82">
        <f t="shared" si="209"/>
        <v>10.5</v>
      </c>
      <c r="U536" s="259">
        <f>VLOOKUP(B536,[2]COORD!$B$3:$I$734,8,FALSE)</f>
        <v>22.56</v>
      </c>
      <c r="V536" s="92">
        <f t="shared" si="200"/>
        <v>6.5</v>
      </c>
      <c r="W536" s="292">
        <f>VLOOKUP(B536,[2]SOUP!$B$3:$F$734,5,FALSE)</f>
        <v>5</v>
      </c>
      <c r="X536" s="92">
        <f t="shared" si="201"/>
        <v>3.5</v>
      </c>
      <c r="Y536" s="292">
        <f>VLOOKUP(B536,[2]EQU!$B$3:$F$734,5,FALSE)</f>
        <v>10</v>
      </c>
      <c r="Z536" s="92">
        <f t="shared" si="202"/>
        <v>0</v>
      </c>
      <c r="AA536" s="82">
        <f t="shared" si="210"/>
        <v>10</v>
      </c>
      <c r="AB536" s="260">
        <v>34.5</v>
      </c>
      <c r="AC536" s="92">
        <f t="shared" si="203"/>
        <v>14</v>
      </c>
      <c r="AD536" s="83">
        <f t="shared" si="187"/>
        <v>14</v>
      </c>
      <c r="AE536" s="294">
        <f t="shared" si="188"/>
        <v>13</v>
      </c>
      <c r="AF536" s="84">
        <v>13</v>
      </c>
      <c r="AG536" s="87">
        <f t="shared" si="204"/>
        <v>76</v>
      </c>
      <c r="AH536" s="75">
        <v>8.4440000000000008</v>
      </c>
      <c r="AI536" s="84">
        <v>8.4440000000000008</v>
      </c>
      <c r="AJ536" s="88">
        <f t="shared" si="205"/>
        <v>274</v>
      </c>
      <c r="AK536" s="136">
        <f t="shared" si="186"/>
        <v>10.722000000000001</v>
      </c>
    </row>
    <row r="537" spans="1:37" s="96" customFormat="1" ht="16.5" customHeight="1" thickBot="1" x14ac:dyDescent="0.3">
      <c r="A537" s="110" t="s">
        <v>216</v>
      </c>
      <c r="B537" s="267">
        <v>22110541</v>
      </c>
      <c r="C537" s="266" t="s">
        <v>592</v>
      </c>
      <c r="D537" s="266" t="s">
        <v>403</v>
      </c>
      <c r="E537" s="292">
        <f>VLOOKUP(B537,[2]END!$B$3:$G$734,6,FALSE)</f>
        <v>16</v>
      </c>
      <c r="F537" s="91">
        <f t="shared" si="194"/>
        <v>17.5</v>
      </c>
      <c r="G537" s="92">
        <f t="shared" si="195"/>
        <v>13</v>
      </c>
      <c r="H537" s="82">
        <f t="shared" si="206"/>
        <v>13</v>
      </c>
      <c r="I537" s="292">
        <f>VLOOKUP(B537,[2]VIT!$B$3:$F$734,5,FALSE)</f>
        <v>3.14</v>
      </c>
      <c r="J537" s="92">
        <f t="shared" si="196"/>
        <v>18</v>
      </c>
      <c r="K537" s="292">
        <f>VLOOKUP(B537,[2]VIT!$B$3:$G$734,6,FALSE)</f>
        <v>6.98</v>
      </c>
      <c r="L537" s="92">
        <f t="shared" si="197"/>
        <v>10</v>
      </c>
      <c r="M537" s="82">
        <f t="shared" si="207"/>
        <v>14</v>
      </c>
      <c r="N537" s="258">
        <f>VLOOKUP(B537,[2]DVC!$B$3:$G$734,6,FALSE)</f>
        <v>81</v>
      </c>
      <c r="O537" s="297">
        <f>VLOOKUP(B537,'[2]Taille-Poids'!$B$3:$G$734,6,FALSE)</f>
        <v>60</v>
      </c>
      <c r="P537" s="93">
        <f t="shared" si="208"/>
        <v>1.35</v>
      </c>
      <c r="Q537" s="92">
        <f t="shared" si="198"/>
        <v>7</v>
      </c>
      <c r="R537" s="258">
        <f>VLOOKUP(B537,[2]DV!$B$3:$H$735,7,FALSE)</f>
        <v>51.6</v>
      </c>
      <c r="S537" s="92">
        <f t="shared" si="199"/>
        <v>6</v>
      </c>
      <c r="T537" s="82">
        <f t="shared" si="209"/>
        <v>13</v>
      </c>
      <c r="U537" s="259">
        <f>VLOOKUP(B537,[2]COORD!$B$3:$I$734,8,FALSE)</f>
        <v>23.2</v>
      </c>
      <c r="V537" s="92">
        <f t="shared" si="200"/>
        <v>6.25</v>
      </c>
      <c r="W537" s="292">
        <f>VLOOKUP(B537,[2]SOUP!$B$3:$F$734,5,FALSE)</f>
        <v>-3</v>
      </c>
      <c r="X537" s="92">
        <f t="shared" si="201"/>
        <v>1.75</v>
      </c>
      <c r="Y537" s="292">
        <f>VLOOKUP(B537,[2]EQU!$B$3:$F$734,5,FALSE)</f>
        <v>4</v>
      </c>
      <c r="Z537" s="92">
        <f t="shared" si="202"/>
        <v>3</v>
      </c>
      <c r="AA537" s="82">
        <f t="shared" si="210"/>
        <v>11</v>
      </c>
      <c r="AB537" s="260" t="s">
        <v>215</v>
      </c>
      <c r="AC537" s="92" t="str">
        <f t="shared" si="203"/>
        <v>DSP</v>
      </c>
      <c r="AD537" s="83" t="str">
        <f t="shared" si="187"/>
        <v>DSP</v>
      </c>
      <c r="AE537" s="294">
        <f t="shared" si="188"/>
        <v>12.75</v>
      </c>
      <c r="AF537" s="84">
        <v>12.75</v>
      </c>
      <c r="AG537" s="87">
        <f t="shared" si="204"/>
        <v>99</v>
      </c>
      <c r="AH537" s="75">
        <f>IFERROR(VLOOKUP(B537,'Notes écrit'!$A$3:$C$734,3,FALSE),"ABI")</f>
        <v>13.778</v>
      </c>
      <c r="AI537" s="84">
        <v>13.778</v>
      </c>
      <c r="AJ537" s="88">
        <f t="shared" si="205"/>
        <v>8</v>
      </c>
      <c r="AK537" s="136">
        <f t="shared" si="186"/>
        <v>13.263999999999999</v>
      </c>
    </row>
    <row r="538" spans="1:37" s="96" customFormat="1" ht="16.5" customHeight="1" thickBot="1" x14ac:dyDescent="0.3">
      <c r="A538" s="110" t="s">
        <v>216</v>
      </c>
      <c r="B538" s="267">
        <v>22110611</v>
      </c>
      <c r="C538" s="266" t="s">
        <v>1067</v>
      </c>
      <c r="D538" s="266" t="s">
        <v>71</v>
      </c>
      <c r="E538" s="292">
        <f>VLOOKUP(B538,[2]END!$B$3:$G$734,6,FALSE)</f>
        <v>16</v>
      </c>
      <c r="F538" s="91">
        <f t="shared" si="194"/>
        <v>17.5</v>
      </c>
      <c r="G538" s="92">
        <f t="shared" si="195"/>
        <v>13</v>
      </c>
      <c r="H538" s="82">
        <f t="shared" si="206"/>
        <v>13</v>
      </c>
      <c r="I538" s="292">
        <f>VLOOKUP(B538,[2]VIT!$B$3:$F$734,5,FALSE)</f>
        <v>3.4</v>
      </c>
      <c r="J538" s="92">
        <f t="shared" si="196"/>
        <v>14</v>
      </c>
      <c r="K538" s="292">
        <f>VLOOKUP(B538,[2]VIT!$B$3:$G$734,6,FALSE)</f>
        <v>7.13</v>
      </c>
      <c r="L538" s="92">
        <f t="shared" si="197"/>
        <v>9</v>
      </c>
      <c r="M538" s="82">
        <f t="shared" si="207"/>
        <v>11.5</v>
      </c>
      <c r="N538" s="258">
        <f>VLOOKUP(B538,[2]DVC!$B$3:$G$734,6,FALSE)</f>
        <v>33.5</v>
      </c>
      <c r="O538" s="297">
        <f>VLOOKUP(B538,'[2]Taille-Poids'!$B$3:$G$734,6,FALSE)</f>
        <v>64</v>
      </c>
      <c r="P538" s="93">
        <f t="shared" si="208"/>
        <v>0.5234375</v>
      </c>
      <c r="Q538" s="92">
        <f t="shared" si="198"/>
        <v>3</v>
      </c>
      <c r="R538" s="258">
        <f>VLOOKUP(B538,[2]DV!$B$3:$H$735,7,FALSE)</f>
        <v>34.6</v>
      </c>
      <c r="S538" s="92">
        <f t="shared" si="199"/>
        <v>1.5</v>
      </c>
      <c r="T538" s="82">
        <f t="shared" si="209"/>
        <v>4.5</v>
      </c>
      <c r="U538" s="259">
        <f>VLOOKUP(B538,[2]COORD!$B$3:$I$734,8,FALSE)</f>
        <v>28.6</v>
      </c>
      <c r="V538" s="92">
        <f t="shared" si="200"/>
        <v>3.5</v>
      </c>
      <c r="W538" s="292">
        <f>VLOOKUP(B538,[2]SOUP!$B$3:$F$734,5,FALSE)</f>
        <v>-13</v>
      </c>
      <c r="X538" s="92">
        <f t="shared" si="201"/>
        <v>0.5</v>
      </c>
      <c r="Y538" s="292">
        <f>VLOOKUP(B538,[2]EQU!$B$3:$F$734,5,FALSE)</f>
        <v>6</v>
      </c>
      <c r="Z538" s="92">
        <f t="shared" si="202"/>
        <v>2</v>
      </c>
      <c r="AA538" s="82">
        <f t="shared" si="210"/>
        <v>6</v>
      </c>
      <c r="AB538" s="260">
        <f>VLOOKUP(B538,[2]Natation!$A$2:$E$610,5,FALSE)</f>
        <v>49.27</v>
      </c>
      <c r="AC538" s="92">
        <f t="shared" si="203"/>
        <v>6</v>
      </c>
      <c r="AD538" s="83">
        <f t="shared" si="187"/>
        <v>6</v>
      </c>
      <c r="AE538" s="294">
        <f t="shared" si="188"/>
        <v>8.1999999999999993</v>
      </c>
      <c r="AF538" s="84">
        <v>8.1999999999999993</v>
      </c>
      <c r="AG538" s="87">
        <f t="shared" si="204"/>
        <v>552</v>
      </c>
      <c r="AH538" s="75">
        <f>IFERROR(VLOOKUP(B538,'Notes écrit'!$A$3:$C$734,3,FALSE),"ABI")</f>
        <v>9.3330000000000002</v>
      </c>
      <c r="AI538" s="84">
        <v>9.3330000000000002</v>
      </c>
      <c r="AJ538" s="88">
        <f t="shared" si="205"/>
        <v>194</v>
      </c>
      <c r="AK538" s="136">
        <f t="shared" ref="AK538:AK601" si="211">IF(AH538="ABI","DEF",IF(AE538="DSP",AH538,AVERAGE(AE538,AH538)))</f>
        <v>8.7665000000000006</v>
      </c>
    </row>
    <row r="539" spans="1:37" s="96" customFormat="1" ht="16.5" customHeight="1" thickBot="1" x14ac:dyDescent="0.3">
      <c r="A539" s="110" t="s">
        <v>216</v>
      </c>
      <c r="B539" s="267">
        <v>22110624</v>
      </c>
      <c r="C539" s="266" t="s">
        <v>997</v>
      </c>
      <c r="D539" s="266" t="s">
        <v>998</v>
      </c>
      <c r="E539" s="292" t="str">
        <f>VLOOKUP(B539,[2]END!$B$3:$G$734,6,FALSE)</f>
        <v>ABI</v>
      </c>
      <c r="F539" s="91" t="str">
        <f t="shared" si="194"/>
        <v>ABI</v>
      </c>
      <c r="G539" s="92">
        <f t="shared" si="195"/>
        <v>0</v>
      </c>
      <c r="H539" s="82">
        <f t="shared" si="206"/>
        <v>0</v>
      </c>
      <c r="I539" s="292" t="str">
        <f>VLOOKUP(B539,[2]VIT!$B$3:$F$734,5,FALSE)</f>
        <v>ABI</v>
      </c>
      <c r="J539" s="92">
        <f t="shared" si="196"/>
        <v>0</v>
      </c>
      <c r="K539" s="292" t="str">
        <f>VLOOKUP(B539,[2]VIT!$B$3:$G$734,6,FALSE)</f>
        <v>ABI</v>
      </c>
      <c r="L539" s="92">
        <f t="shared" si="197"/>
        <v>0</v>
      </c>
      <c r="M539" s="82">
        <f t="shared" si="207"/>
        <v>0</v>
      </c>
      <c r="N539" s="258" t="str">
        <f>VLOOKUP(B539,[2]DVC!$B$3:$G$734,6,FALSE)</f>
        <v>ABI</v>
      </c>
      <c r="O539" s="297" t="str">
        <f>VLOOKUP(B539,'[2]Taille-Poids'!$B$3:$G$734,6,FALSE)</f>
        <v>ABI</v>
      </c>
      <c r="P539" s="93" t="str">
        <f t="shared" si="208"/>
        <v>POIDS</v>
      </c>
      <c r="Q539" s="92">
        <f t="shared" si="198"/>
        <v>0</v>
      </c>
      <c r="R539" s="258" t="str">
        <f>VLOOKUP(B539,[2]DV!$B$3:$H$735,7,FALSE)</f>
        <v>ABI</v>
      </c>
      <c r="S539" s="92">
        <f t="shared" si="199"/>
        <v>0</v>
      </c>
      <c r="T539" s="82">
        <f t="shared" si="209"/>
        <v>0</v>
      </c>
      <c r="U539" s="259" t="str">
        <f>VLOOKUP(B539,[2]COORD!$B$3:$I$734,8,FALSE)</f>
        <v>ABI</v>
      </c>
      <c r="V539" s="92">
        <f t="shared" si="200"/>
        <v>0</v>
      </c>
      <c r="W539" s="292" t="str">
        <f>VLOOKUP(B539,[2]SOUP!$B$3:$F$734,5,FALSE)</f>
        <v>ABI</v>
      </c>
      <c r="X539" s="92">
        <f t="shared" si="201"/>
        <v>0</v>
      </c>
      <c r="Y539" s="292" t="str">
        <f>VLOOKUP(B539,[2]EQU!$B$3:$F$734,5,FALSE)</f>
        <v>ABI</v>
      </c>
      <c r="Z539" s="92">
        <f t="shared" si="202"/>
        <v>0</v>
      </c>
      <c r="AA539" s="82">
        <f t="shared" si="210"/>
        <v>0</v>
      </c>
      <c r="AB539" s="260" t="str">
        <f>VLOOKUP(B539,[2]Natation!$A$2:$E$610,5,FALSE)</f>
        <v>ABI</v>
      </c>
      <c r="AC539" s="92">
        <f t="shared" si="203"/>
        <v>0</v>
      </c>
      <c r="AD539" s="83">
        <f t="shared" si="187"/>
        <v>0</v>
      </c>
      <c r="AE539" s="294">
        <f t="shared" si="188"/>
        <v>0</v>
      </c>
      <c r="AF539" s="84">
        <v>0</v>
      </c>
      <c r="AG539" s="87">
        <f t="shared" si="204"/>
        <v>621</v>
      </c>
      <c r="AH539" s="75" t="str">
        <f>IFERROR(VLOOKUP(B539,'Notes écrit'!$A$3:$C$734,3,FALSE),"ABI")</f>
        <v>ABI</v>
      </c>
      <c r="AI539" s="84" t="s">
        <v>157</v>
      </c>
      <c r="AJ539" s="88">
        <f t="shared" si="205"/>
        <v>599</v>
      </c>
      <c r="AK539" s="136" t="str">
        <f t="shared" si="211"/>
        <v>DEF</v>
      </c>
    </row>
    <row r="540" spans="1:37" s="96" customFormat="1" ht="16.5" customHeight="1" thickBot="1" x14ac:dyDescent="0.3">
      <c r="A540" s="110" t="s">
        <v>216</v>
      </c>
      <c r="B540" s="267">
        <v>22110637</v>
      </c>
      <c r="C540" s="266" t="s">
        <v>1130</v>
      </c>
      <c r="D540" s="266" t="s">
        <v>70</v>
      </c>
      <c r="E540" s="292">
        <f>VLOOKUP(B540,[2]END!$B$3:$G$734,6,FALSE)</f>
        <v>16</v>
      </c>
      <c r="F540" s="91">
        <f t="shared" si="194"/>
        <v>17.5</v>
      </c>
      <c r="G540" s="92">
        <f t="shared" si="195"/>
        <v>13</v>
      </c>
      <c r="H540" s="82">
        <f t="shared" si="206"/>
        <v>13</v>
      </c>
      <c r="I540" s="292">
        <f>VLOOKUP(B540,[2]VIT!$B$3:$F$734,5,FALSE)</f>
        <v>3.18</v>
      </c>
      <c r="J540" s="92">
        <f t="shared" si="196"/>
        <v>17</v>
      </c>
      <c r="K540" s="292">
        <f>VLOOKUP(B540,[2]VIT!$B$3:$G$734,6,FALSE)</f>
        <v>6.82</v>
      </c>
      <c r="L540" s="92">
        <f t="shared" si="197"/>
        <v>11</v>
      </c>
      <c r="M540" s="82">
        <f t="shared" si="207"/>
        <v>14</v>
      </c>
      <c r="N540" s="258">
        <f>VLOOKUP(B540,[2]DVC!$B$3:$G$734,6,FALSE)</f>
        <v>70</v>
      </c>
      <c r="O540" s="297">
        <f>VLOOKUP(B540,'[2]Taille-Poids'!$B$3:$G$734,6,FALSE)</f>
        <v>76</v>
      </c>
      <c r="P540" s="93">
        <f t="shared" si="208"/>
        <v>0.92105263157894735</v>
      </c>
      <c r="Q540" s="92">
        <f t="shared" si="198"/>
        <v>5</v>
      </c>
      <c r="R540" s="258">
        <f>VLOOKUP(B540,[2]DV!$B$3:$H$735,7,FALSE)</f>
        <v>41</v>
      </c>
      <c r="S540" s="92">
        <f t="shared" si="199"/>
        <v>3.5</v>
      </c>
      <c r="T540" s="82">
        <f t="shared" si="209"/>
        <v>8.5</v>
      </c>
      <c r="U540" s="259">
        <f>VLOOKUP(B540,[2]COORD!$B$3:$I$734,8,FALSE)</f>
        <v>25.7</v>
      </c>
      <c r="V540" s="92">
        <f t="shared" si="200"/>
        <v>5</v>
      </c>
      <c r="W540" s="292">
        <f>VLOOKUP(B540,[2]SOUP!$B$3:$F$734,5,FALSE)</f>
        <v>-1</v>
      </c>
      <c r="X540" s="92">
        <f t="shared" si="201"/>
        <v>2.25</v>
      </c>
      <c r="Y540" s="292">
        <f>VLOOKUP(B540,[2]EQU!$B$3:$F$734,5,FALSE)</f>
        <v>3</v>
      </c>
      <c r="Z540" s="92">
        <f t="shared" si="202"/>
        <v>3.5</v>
      </c>
      <c r="AA540" s="82">
        <f t="shared" si="210"/>
        <v>10.75</v>
      </c>
      <c r="AB540" s="260">
        <f>VLOOKUP(B540,[2]Natation!$A$2:$E$610,5,FALSE)</f>
        <v>42.14</v>
      </c>
      <c r="AC540" s="92">
        <f t="shared" si="203"/>
        <v>9</v>
      </c>
      <c r="AD540" s="83">
        <f t="shared" si="187"/>
        <v>9</v>
      </c>
      <c r="AE540" s="294">
        <f t="shared" si="188"/>
        <v>11.05</v>
      </c>
      <c r="AF540" s="84">
        <v>11.05</v>
      </c>
      <c r="AG540" s="87">
        <f t="shared" si="204"/>
        <v>312</v>
      </c>
      <c r="AH540" s="75">
        <f>IFERROR(VLOOKUP(B540,'Notes écrit'!$A$3:$C$734,3,FALSE),"ABI")</f>
        <v>8</v>
      </c>
      <c r="AI540" s="84">
        <v>8</v>
      </c>
      <c r="AJ540" s="88">
        <f t="shared" si="205"/>
        <v>331</v>
      </c>
      <c r="AK540" s="136">
        <f t="shared" si="211"/>
        <v>9.5250000000000004</v>
      </c>
    </row>
    <row r="541" spans="1:37" s="96" customFormat="1" ht="16.5" customHeight="1" thickBot="1" x14ac:dyDescent="0.3">
      <c r="A541" s="110" t="s">
        <v>216</v>
      </c>
      <c r="B541" s="267">
        <v>22110649</v>
      </c>
      <c r="C541" s="266" t="s">
        <v>1035</v>
      </c>
      <c r="D541" s="266" t="s">
        <v>1036</v>
      </c>
      <c r="E541" s="292">
        <f>VLOOKUP(B541,[2]END!$B$3:$G$734,6,FALSE)</f>
        <v>20</v>
      </c>
      <c r="F541" s="91">
        <f t="shared" si="194"/>
        <v>19.5</v>
      </c>
      <c r="G541" s="92">
        <f t="shared" si="195"/>
        <v>17</v>
      </c>
      <c r="H541" s="82">
        <f t="shared" si="206"/>
        <v>17</v>
      </c>
      <c r="I541" s="292">
        <f>VLOOKUP(B541,[2]VIT!$B$3:$F$734,5,FALSE)</f>
        <v>3.62</v>
      </c>
      <c r="J541" s="92">
        <f t="shared" si="196"/>
        <v>10</v>
      </c>
      <c r="K541" s="292">
        <f>VLOOKUP(B541,[2]VIT!$B$3:$G$734,6,FALSE)</f>
        <v>7.33</v>
      </c>
      <c r="L541" s="92">
        <f t="shared" si="197"/>
        <v>7</v>
      </c>
      <c r="M541" s="82">
        <f t="shared" si="207"/>
        <v>8.5</v>
      </c>
      <c r="N541" s="258">
        <f>VLOOKUP(B541,[2]DVC!$B$3:$G$734,6,FALSE)</f>
        <v>93</v>
      </c>
      <c r="O541" s="297">
        <f>VLOOKUP(B541,'[2]Taille-Poids'!$B$3:$G$734,6,FALSE)</f>
        <v>77</v>
      </c>
      <c r="P541" s="93">
        <f t="shared" si="208"/>
        <v>1.2077922077922079</v>
      </c>
      <c r="Q541" s="92">
        <f t="shared" si="198"/>
        <v>6.5</v>
      </c>
      <c r="R541" s="258">
        <f>VLOOKUP(B541,[2]DV!$B$3:$H$735,7,FALSE)</f>
        <v>45.5</v>
      </c>
      <c r="S541" s="92">
        <f t="shared" si="199"/>
        <v>4.5</v>
      </c>
      <c r="T541" s="82">
        <f t="shared" si="209"/>
        <v>11</v>
      </c>
      <c r="U541" s="259">
        <f>VLOOKUP(B541,[2]COORD!$B$3:$I$734,8,FALSE)</f>
        <v>26.7</v>
      </c>
      <c r="V541" s="92">
        <f t="shared" si="200"/>
        <v>4.5</v>
      </c>
      <c r="W541" s="292">
        <f>VLOOKUP(B541,[2]SOUP!$B$3:$F$734,5,FALSE)</f>
        <v>-10</v>
      </c>
      <c r="X541" s="92">
        <f t="shared" si="201"/>
        <v>0.75</v>
      </c>
      <c r="Y541" s="292">
        <f>VLOOKUP(B541,[2]EQU!$B$3:$F$734,5,FALSE)</f>
        <v>3</v>
      </c>
      <c r="Z541" s="92">
        <f t="shared" si="202"/>
        <v>3.5</v>
      </c>
      <c r="AA541" s="82">
        <f t="shared" si="210"/>
        <v>8.75</v>
      </c>
      <c r="AB541" s="260" t="s">
        <v>215</v>
      </c>
      <c r="AC541" s="92" t="str">
        <f t="shared" si="203"/>
        <v>DSP</v>
      </c>
      <c r="AD541" s="83" t="str">
        <f t="shared" si="187"/>
        <v>DSP</v>
      </c>
      <c r="AE541" s="294">
        <f t="shared" si="188"/>
        <v>11.3125</v>
      </c>
      <c r="AF541" s="84">
        <v>11.3125</v>
      </c>
      <c r="AG541" s="87">
        <f t="shared" si="204"/>
        <v>285</v>
      </c>
      <c r="AH541" s="75">
        <f>IFERROR(VLOOKUP(B541,'Notes écrit'!$A$3:$C$734,3,FALSE),"ABI")</f>
        <v>7.1109999999999998</v>
      </c>
      <c r="AI541" s="84">
        <v>7.1109999999999998</v>
      </c>
      <c r="AJ541" s="88">
        <f t="shared" si="205"/>
        <v>430</v>
      </c>
      <c r="AK541" s="136">
        <f t="shared" si="211"/>
        <v>9.2117500000000003</v>
      </c>
    </row>
    <row r="542" spans="1:37" s="96" customFormat="1" ht="16.5" customHeight="1" thickBot="1" x14ac:dyDescent="0.3">
      <c r="A542" s="110" t="s">
        <v>216</v>
      </c>
      <c r="B542" s="267">
        <v>22110662</v>
      </c>
      <c r="C542" s="266" t="s">
        <v>542</v>
      </c>
      <c r="D542" s="266" t="s">
        <v>543</v>
      </c>
      <c r="E542" s="292">
        <f>VLOOKUP(B542,[2]END!$B$3:$G$734,6,FALSE)</f>
        <v>16</v>
      </c>
      <c r="F542" s="91">
        <f t="shared" si="194"/>
        <v>17.5</v>
      </c>
      <c r="G542" s="92">
        <f t="shared" si="195"/>
        <v>13</v>
      </c>
      <c r="H542" s="82">
        <f t="shared" si="206"/>
        <v>13</v>
      </c>
      <c r="I542" s="292">
        <f>VLOOKUP(B542,[2]VIT!$B$3:$F$734,5,FALSE)</f>
        <v>3.25</v>
      </c>
      <c r="J542" s="92">
        <f t="shared" si="196"/>
        <v>16</v>
      </c>
      <c r="K542" s="292">
        <f>VLOOKUP(B542,[2]VIT!$B$3:$G$734,6,FALSE)</f>
        <v>7.15</v>
      </c>
      <c r="L542" s="92">
        <f t="shared" si="197"/>
        <v>9</v>
      </c>
      <c r="M542" s="82">
        <f t="shared" si="207"/>
        <v>12.5</v>
      </c>
      <c r="N542" s="258">
        <f>VLOOKUP(B542,[2]DVC!$B$3:$G$734,6,FALSE)</f>
        <v>55</v>
      </c>
      <c r="O542" s="297">
        <f>VLOOKUP(B542,'[2]Taille-Poids'!$B$3:$G$734,6,FALSE)</f>
        <v>65</v>
      </c>
      <c r="P542" s="93">
        <f t="shared" si="208"/>
        <v>0.84615384615384615</v>
      </c>
      <c r="Q542" s="92">
        <f t="shared" si="198"/>
        <v>4.5</v>
      </c>
      <c r="R542" s="258">
        <f>VLOOKUP(B542,[2]DV!$B$3:$H$735,7,FALSE)</f>
        <v>44.3</v>
      </c>
      <c r="S542" s="92">
        <f t="shared" si="199"/>
        <v>4</v>
      </c>
      <c r="T542" s="82">
        <f t="shared" si="209"/>
        <v>8.5</v>
      </c>
      <c r="U542" s="259">
        <f>VLOOKUP(B542,[2]COORD!$B$3:$I$734,8,FALSE)</f>
        <v>24.7</v>
      </c>
      <c r="V542" s="92">
        <f t="shared" si="200"/>
        <v>5.5</v>
      </c>
      <c r="W542" s="292">
        <f>VLOOKUP(B542,[2]SOUP!$B$3:$F$734,5,FALSE)</f>
        <v>-15</v>
      </c>
      <c r="X542" s="92">
        <f t="shared" si="201"/>
        <v>0.25</v>
      </c>
      <c r="Y542" s="292">
        <f>VLOOKUP(B542,[2]EQU!$B$3:$F$734,5,FALSE)</f>
        <v>7</v>
      </c>
      <c r="Z542" s="92">
        <f t="shared" si="202"/>
        <v>1.5</v>
      </c>
      <c r="AA542" s="82">
        <f t="shared" si="210"/>
        <v>7.25</v>
      </c>
      <c r="AB542" s="260">
        <f>VLOOKUP(B542,[2]Natation!$A$2:$E$610,5,FALSE)</f>
        <v>36.659999999999997</v>
      </c>
      <c r="AC542" s="92">
        <f t="shared" si="203"/>
        <v>12</v>
      </c>
      <c r="AD542" s="83">
        <f t="shared" ref="AD542:AD605" si="212">IF(AC542="VAL","VALIDÉ",AC542)</f>
        <v>12</v>
      </c>
      <c r="AE542" s="294">
        <f t="shared" si="188"/>
        <v>10.65</v>
      </c>
      <c r="AF542" s="84">
        <v>10.65</v>
      </c>
      <c r="AG542" s="87">
        <f t="shared" si="204"/>
        <v>359</v>
      </c>
      <c r="AH542" s="75">
        <f>IFERROR(VLOOKUP(B542,'Notes écrit'!$A$3:$C$734,3,FALSE),"ABI")</f>
        <v>13.778</v>
      </c>
      <c r="AI542" s="84">
        <v>13.778</v>
      </c>
      <c r="AJ542" s="88">
        <f t="shared" si="205"/>
        <v>8</v>
      </c>
      <c r="AK542" s="136">
        <f t="shared" si="211"/>
        <v>12.214</v>
      </c>
    </row>
    <row r="543" spans="1:37" s="96" customFormat="1" ht="16.5" customHeight="1" thickBot="1" x14ac:dyDescent="0.3">
      <c r="A543" s="110" t="s">
        <v>216</v>
      </c>
      <c r="B543" s="267">
        <v>22110685</v>
      </c>
      <c r="C543" s="286" t="s">
        <v>659</v>
      </c>
      <c r="D543" s="286" t="s">
        <v>660</v>
      </c>
      <c r="E543" s="292">
        <f>VLOOKUP(B543,[2]END!$B$3:$G$734,6,FALSE)</f>
        <v>13</v>
      </c>
      <c r="F543" s="91">
        <f t="shared" si="194"/>
        <v>16</v>
      </c>
      <c r="G543" s="92">
        <f t="shared" si="195"/>
        <v>10</v>
      </c>
      <c r="H543" s="82">
        <f t="shared" si="206"/>
        <v>10</v>
      </c>
      <c r="I543" s="292">
        <f>VLOOKUP(B543,[2]VIT!$B$3:$F$734,5,FALSE)</f>
        <v>3.37</v>
      </c>
      <c r="J543" s="92">
        <f t="shared" si="196"/>
        <v>14</v>
      </c>
      <c r="K543" s="292">
        <f>VLOOKUP(B543,[2]VIT!$B$3:$G$734,6,FALSE)</f>
        <v>7.24</v>
      </c>
      <c r="L543" s="92">
        <f t="shared" si="197"/>
        <v>8</v>
      </c>
      <c r="M543" s="82">
        <f t="shared" si="207"/>
        <v>11</v>
      </c>
      <c r="N543" s="258">
        <f>VLOOKUP(B543,[2]DVC!$B$3:$G$734,6,FALSE)</f>
        <v>58</v>
      </c>
      <c r="O543" s="297">
        <f>VLOOKUP(B543,'[2]Taille-Poids'!$B$3:$G$734,6,FALSE)</f>
        <v>83</v>
      </c>
      <c r="P543" s="93">
        <f t="shared" si="208"/>
        <v>0.6987951807228916</v>
      </c>
      <c r="Q543" s="92">
        <f t="shared" si="198"/>
        <v>3.5</v>
      </c>
      <c r="R543" s="258">
        <f>VLOOKUP(B543,[2]DV!$B$3:$H$735,7,FALSE)</f>
        <v>37.4</v>
      </c>
      <c r="S543" s="92">
        <f t="shared" si="199"/>
        <v>2.5</v>
      </c>
      <c r="T543" s="82">
        <f t="shared" si="209"/>
        <v>6</v>
      </c>
      <c r="U543" s="259">
        <f>VLOOKUP(B543,[2]COORD!$B$3:$I$734,8,FALSE)</f>
        <v>25.1</v>
      </c>
      <c r="V543" s="92">
        <f t="shared" si="200"/>
        <v>5.25</v>
      </c>
      <c r="W543" s="292">
        <f>VLOOKUP(B543,[2]SOUP!$B$3:$F$734,5,FALSE)</f>
        <v>-5</v>
      </c>
      <c r="X543" s="92">
        <f t="shared" si="201"/>
        <v>1.5</v>
      </c>
      <c r="Y543" s="292">
        <f>VLOOKUP(B543,[2]EQU!$B$3:$F$734,5,FALSE)</f>
        <v>5</v>
      </c>
      <c r="Z543" s="92">
        <f t="shared" si="202"/>
        <v>2.5</v>
      </c>
      <c r="AA543" s="82">
        <f t="shared" si="210"/>
        <v>9.25</v>
      </c>
      <c r="AB543" s="260">
        <f>VLOOKUP(B543,[2]Natation!$A$2:$E$610,5,FALSE)</f>
        <v>65</v>
      </c>
      <c r="AC543" s="92">
        <f t="shared" si="203"/>
        <v>1</v>
      </c>
      <c r="AD543" s="83">
        <f t="shared" si="212"/>
        <v>1</v>
      </c>
      <c r="AE543" s="294">
        <f t="shared" si="188"/>
        <v>7.45</v>
      </c>
      <c r="AF543" s="84">
        <v>7.45</v>
      </c>
      <c r="AG543" s="87">
        <f t="shared" si="204"/>
        <v>579</v>
      </c>
      <c r="AH543" s="75">
        <f>IFERROR(VLOOKUP(B543,'Notes écrit'!$A$3:$C$734,3,FALSE),"ABI")</f>
        <v>6.6669999999999998</v>
      </c>
      <c r="AI543" s="84">
        <v>6.6669999999999998</v>
      </c>
      <c r="AJ543" s="88">
        <f t="shared" si="205"/>
        <v>483</v>
      </c>
      <c r="AK543" s="136">
        <f t="shared" si="211"/>
        <v>7.0585000000000004</v>
      </c>
    </row>
    <row r="544" spans="1:37" s="96" customFormat="1" ht="16.5" customHeight="1" thickBot="1" x14ac:dyDescent="0.3">
      <c r="A544" s="110" t="s">
        <v>53</v>
      </c>
      <c r="B544" s="267">
        <v>22110696</v>
      </c>
      <c r="C544" s="266" t="s">
        <v>742</v>
      </c>
      <c r="D544" s="266" t="s">
        <v>743</v>
      </c>
      <c r="E544" s="292">
        <f>VLOOKUP(B544,[2]END!$B$3:$G$734,6,FALSE)</f>
        <v>13</v>
      </c>
      <c r="F544" s="91">
        <f t="shared" si="194"/>
        <v>16</v>
      </c>
      <c r="G544" s="92">
        <f t="shared" si="195"/>
        <v>13</v>
      </c>
      <c r="H544" s="82">
        <f t="shared" si="206"/>
        <v>13</v>
      </c>
      <c r="I544" s="292">
        <f>VLOOKUP(B544,[2]VIT!$B$3:$F$734,5,FALSE)</f>
        <v>3.6</v>
      </c>
      <c r="J544" s="92">
        <f t="shared" si="196"/>
        <v>15</v>
      </c>
      <c r="K544" s="292">
        <f>VLOOKUP(B544,[2]VIT!$B$3:$G$734,6,FALSE)</f>
        <v>8.09</v>
      </c>
      <c r="L544" s="92">
        <f t="shared" si="197"/>
        <v>8</v>
      </c>
      <c r="M544" s="82">
        <f t="shared" si="207"/>
        <v>11.5</v>
      </c>
      <c r="N544" s="258">
        <f>VLOOKUP(B544,[2]DVC!$B$3:$G$734,6,FALSE)</f>
        <v>23.5</v>
      </c>
      <c r="O544" s="297">
        <f>VLOOKUP(B544,'[2]Taille-Poids'!$B$3:$G$734,6,FALSE)</f>
        <v>65</v>
      </c>
      <c r="P544" s="93">
        <f t="shared" si="208"/>
        <v>0.36153846153846153</v>
      </c>
      <c r="Q544" s="92">
        <f t="shared" si="198"/>
        <v>3.5</v>
      </c>
      <c r="R544" s="258">
        <f>VLOOKUP(B544,[2]DV!$B$3:$H$735,7,FALSE)</f>
        <v>24.4</v>
      </c>
      <c r="S544" s="92">
        <f t="shared" si="199"/>
        <v>3.5</v>
      </c>
      <c r="T544" s="82">
        <f t="shared" si="209"/>
        <v>7</v>
      </c>
      <c r="U544" s="259">
        <f>VLOOKUP(B544,[2]COORD!$B$3:$I$734,8,FALSE)</f>
        <v>28.1</v>
      </c>
      <c r="V544" s="92">
        <f t="shared" si="200"/>
        <v>4.75</v>
      </c>
      <c r="W544" s="292">
        <f>VLOOKUP(B544,[2]SOUP!$B$3:$F$734,5,FALSE)</f>
        <v>-8</v>
      </c>
      <c r="X544" s="92">
        <f t="shared" si="201"/>
        <v>1</v>
      </c>
      <c r="Y544" s="292">
        <f>VLOOKUP(B544,[2]EQU!$B$3:$F$734,5,FALSE)</f>
        <v>6</v>
      </c>
      <c r="Z544" s="92">
        <f t="shared" si="202"/>
        <v>2</v>
      </c>
      <c r="AA544" s="82">
        <f t="shared" si="210"/>
        <v>7.75</v>
      </c>
      <c r="AB544" s="260">
        <f>VLOOKUP(B544,[2]Natation!$A$2:$E$610,5,FALSE)</f>
        <v>48.12</v>
      </c>
      <c r="AC544" s="92">
        <f t="shared" si="203"/>
        <v>9</v>
      </c>
      <c r="AD544" s="83">
        <f t="shared" si="212"/>
        <v>9</v>
      </c>
      <c r="AE544" s="294">
        <f t="shared" si="188"/>
        <v>9.65</v>
      </c>
      <c r="AF544" s="84">
        <v>9.65</v>
      </c>
      <c r="AG544" s="87">
        <f t="shared" si="204"/>
        <v>459</v>
      </c>
      <c r="AH544" s="75">
        <f>IFERROR(VLOOKUP(B544,'Notes écrit'!$A$3:$C$734,3,FALSE),"ABI")</f>
        <v>10.222</v>
      </c>
      <c r="AI544" s="84">
        <v>10.222</v>
      </c>
      <c r="AJ544" s="88">
        <f t="shared" si="205"/>
        <v>123</v>
      </c>
      <c r="AK544" s="136">
        <f t="shared" si="211"/>
        <v>9.9359999999999999</v>
      </c>
    </row>
    <row r="545" spans="1:37" s="96" customFormat="1" ht="16.5" customHeight="1" thickBot="1" x14ac:dyDescent="0.3">
      <c r="A545" s="110" t="s">
        <v>216</v>
      </c>
      <c r="B545" s="287">
        <v>22110699</v>
      </c>
      <c r="C545" s="266" t="s">
        <v>1154</v>
      </c>
      <c r="D545" s="269" t="s">
        <v>68</v>
      </c>
      <c r="E545" s="292">
        <f>VLOOKUP(B545,[2]END!$B$3:$G$734,6,FALSE)</f>
        <v>14</v>
      </c>
      <c r="F545" s="91">
        <f t="shared" si="194"/>
        <v>16.5</v>
      </c>
      <c r="G545" s="92">
        <f t="shared" si="195"/>
        <v>11</v>
      </c>
      <c r="H545" s="82">
        <f t="shared" si="206"/>
        <v>11</v>
      </c>
      <c r="I545" s="292">
        <f>VLOOKUP(B545,[2]VIT!$B$3:$F$734,5,FALSE)</f>
        <v>3.2</v>
      </c>
      <c r="J545" s="92">
        <f t="shared" si="196"/>
        <v>17</v>
      </c>
      <c r="K545" s="292">
        <f>VLOOKUP(B545,[2]VIT!$B$3:$G$734,6,FALSE)</f>
        <v>6.85</v>
      </c>
      <c r="L545" s="92">
        <f t="shared" si="197"/>
        <v>11</v>
      </c>
      <c r="M545" s="82">
        <f t="shared" si="207"/>
        <v>14</v>
      </c>
      <c r="N545" s="258">
        <f>VLOOKUP(B545,[2]DVC!$B$3:$G$734,6,FALSE)</f>
        <v>103</v>
      </c>
      <c r="O545" s="297">
        <f>VLOOKUP(B545,'[2]Taille-Poids'!$B$3:$G$734,6,FALSE)</f>
        <v>85</v>
      </c>
      <c r="P545" s="93">
        <f t="shared" si="208"/>
        <v>1.2117647058823529</v>
      </c>
      <c r="Q545" s="92">
        <f t="shared" si="198"/>
        <v>6.5</v>
      </c>
      <c r="R545" s="258">
        <f>VLOOKUP(B545,[2]DV!$B$3:$H$735,7,FALSE)</f>
        <v>48.7</v>
      </c>
      <c r="S545" s="92">
        <f t="shared" si="199"/>
        <v>5</v>
      </c>
      <c r="T545" s="82">
        <f t="shared" si="209"/>
        <v>11.5</v>
      </c>
      <c r="U545" s="259">
        <f>VLOOKUP(B545,[2]COORD!$B$3:$I$734,8,FALSE)</f>
        <v>23.5</v>
      </c>
      <c r="V545" s="92">
        <f t="shared" si="200"/>
        <v>6</v>
      </c>
      <c r="W545" s="292">
        <f>VLOOKUP(B545,[2]SOUP!$B$3:$F$734,5,FALSE)</f>
        <v>8</v>
      </c>
      <c r="X545" s="92">
        <f t="shared" si="201"/>
        <v>3.75</v>
      </c>
      <c r="Y545" s="292">
        <f>VLOOKUP(B545,[2]EQU!$B$3:$F$734,5,FALSE)</f>
        <v>3</v>
      </c>
      <c r="Z545" s="92">
        <f t="shared" si="202"/>
        <v>3.5</v>
      </c>
      <c r="AA545" s="82">
        <f t="shared" si="210"/>
        <v>13.25</v>
      </c>
      <c r="AB545" s="260">
        <v>60.02</v>
      </c>
      <c r="AC545" s="92">
        <f t="shared" si="203"/>
        <v>1</v>
      </c>
      <c r="AD545" s="83">
        <f t="shared" si="212"/>
        <v>1</v>
      </c>
      <c r="AE545" s="294">
        <f t="shared" si="188"/>
        <v>10.15</v>
      </c>
      <c r="AF545" s="84">
        <v>10.15</v>
      </c>
      <c r="AG545" s="87">
        <f t="shared" si="204"/>
        <v>413</v>
      </c>
      <c r="AH545" s="75">
        <v>8</v>
      </c>
      <c r="AI545" s="84">
        <v>8</v>
      </c>
      <c r="AJ545" s="88">
        <f t="shared" si="205"/>
        <v>331</v>
      </c>
      <c r="AK545" s="136">
        <f t="shared" si="211"/>
        <v>9.0749999999999993</v>
      </c>
    </row>
    <row r="546" spans="1:37" s="96" customFormat="1" ht="16.5" customHeight="1" thickBot="1" x14ac:dyDescent="0.3">
      <c r="A546" s="110" t="s">
        <v>216</v>
      </c>
      <c r="B546" s="287">
        <v>22110712</v>
      </c>
      <c r="C546" s="266" t="s">
        <v>1039</v>
      </c>
      <c r="D546" s="269" t="s">
        <v>1040</v>
      </c>
      <c r="E546" s="292">
        <f>VLOOKUP(B546,[2]END!$B$3:$G$734,6,FALSE)</f>
        <v>19</v>
      </c>
      <c r="F546" s="91">
        <f t="shared" si="194"/>
        <v>19</v>
      </c>
      <c r="G546" s="92">
        <f t="shared" si="195"/>
        <v>16</v>
      </c>
      <c r="H546" s="82">
        <f t="shared" si="206"/>
        <v>16</v>
      </c>
      <c r="I546" s="292">
        <f>VLOOKUP(B546,[2]VIT!$B$3:$F$734,5,FALSE)</f>
        <v>2.98</v>
      </c>
      <c r="J546" s="92">
        <f t="shared" si="196"/>
        <v>20</v>
      </c>
      <c r="K546" s="292">
        <f>VLOOKUP(B546,[2]VIT!$B$3:$G$734,6,FALSE)</f>
        <v>6.24</v>
      </c>
      <c r="L546" s="92">
        <f t="shared" si="197"/>
        <v>15</v>
      </c>
      <c r="M546" s="82">
        <f t="shared" si="207"/>
        <v>17.5</v>
      </c>
      <c r="N546" s="258">
        <f>VLOOKUP(B546,[2]DVC!$B$3:$G$734,6,FALSE)</f>
        <v>87</v>
      </c>
      <c r="O546" s="297">
        <f>VLOOKUP(B546,'[2]Taille-Poids'!$B$3:$G$734,6,FALSE)</f>
        <v>71</v>
      </c>
      <c r="P546" s="93">
        <f t="shared" si="208"/>
        <v>1.2253521126760563</v>
      </c>
      <c r="Q546" s="92">
        <f t="shared" si="198"/>
        <v>6.5</v>
      </c>
      <c r="R546" s="258">
        <f>VLOOKUP(B546,[2]DV!$B$3:$H$735,7,FALSE)</f>
        <v>59.6</v>
      </c>
      <c r="S546" s="92">
        <f t="shared" si="199"/>
        <v>8</v>
      </c>
      <c r="T546" s="82">
        <f t="shared" si="209"/>
        <v>14.5</v>
      </c>
      <c r="U546" s="259">
        <f>VLOOKUP(B546,[2]COORD!$B$3:$I$734,8,FALSE)</f>
        <v>22.1</v>
      </c>
      <c r="V546" s="92">
        <f t="shared" si="200"/>
        <v>6.75</v>
      </c>
      <c r="W546" s="292">
        <f>VLOOKUP(B546,[2]SOUP!$B$3:$F$734,5,FALSE)</f>
        <v>-2</v>
      </c>
      <c r="X546" s="92">
        <f t="shared" si="201"/>
        <v>2</v>
      </c>
      <c r="Y546" s="292">
        <f>VLOOKUP(B546,[2]EQU!$B$3:$F$734,5,FALSE)</f>
        <v>3</v>
      </c>
      <c r="Z546" s="92">
        <f t="shared" si="202"/>
        <v>3.5</v>
      </c>
      <c r="AA546" s="82">
        <f t="shared" si="210"/>
        <v>12.25</v>
      </c>
      <c r="AB546" s="260">
        <f>VLOOKUP(B546,[2]Natation!$A$2:$E$610,5,FALSE)</f>
        <v>37.119999999999997</v>
      </c>
      <c r="AC546" s="92">
        <f t="shared" si="203"/>
        <v>12</v>
      </c>
      <c r="AD546" s="83">
        <f t="shared" si="212"/>
        <v>12</v>
      </c>
      <c r="AE546" s="294">
        <f t="shared" si="188"/>
        <v>14.45</v>
      </c>
      <c r="AF546" s="84">
        <v>14.45</v>
      </c>
      <c r="AG546" s="87">
        <f t="shared" si="204"/>
        <v>10</v>
      </c>
      <c r="AH546" s="75">
        <f>IFERROR(VLOOKUP(B546,'Notes écrit'!$A$3:$C$734,3,FALSE),"ABI")</f>
        <v>10.222</v>
      </c>
      <c r="AI546" s="84">
        <v>10.222</v>
      </c>
      <c r="AJ546" s="88">
        <f t="shared" si="205"/>
        <v>123</v>
      </c>
      <c r="AK546" s="136">
        <f t="shared" si="211"/>
        <v>12.335999999999999</v>
      </c>
    </row>
    <row r="547" spans="1:37" s="96" customFormat="1" ht="16.5" customHeight="1" thickBot="1" x14ac:dyDescent="0.3">
      <c r="A547" s="110" t="s">
        <v>216</v>
      </c>
      <c r="B547" s="287">
        <v>22110716</v>
      </c>
      <c r="C547" s="266" t="s">
        <v>327</v>
      </c>
      <c r="D547" s="269" t="s">
        <v>139</v>
      </c>
      <c r="E547" s="292">
        <f>VLOOKUP(B547,[2]END!$B$3:$G$734,6,FALSE)</f>
        <v>18</v>
      </c>
      <c r="F547" s="91">
        <f t="shared" si="194"/>
        <v>18.5</v>
      </c>
      <c r="G547" s="92">
        <f t="shared" si="195"/>
        <v>15</v>
      </c>
      <c r="H547" s="82">
        <f t="shared" si="206"/>
        <v>15</v>
      </c>
      <c r="I547" s="292">
        <f>VLOOKUP(B547,[2]VIT!$B$3:$F$734,5,FALSE)</f>
        <v>3.14</v>
      </c>
      <c r="J547" s="92">
        <f t="shared" si="196"/>
        <v>18</v>
      </c>
      <c r="K547" s="292">
        <f>VLOOKUP(B547,[2]VIT!$B$3:$G$734,6,FALSE)</f>
        <v>6.76</v>
      </c>
      <c r="L547" s="92">
        <f t="shared" si="197"/>
        <v>11</v>
      </c>
      <c r="M547" s="82">
        <f t="shared" si="207"/>
        <v>14.5</v>
      </c>
      <c r="N547" s="258">
        <f>VLOOKUP(B547,[2]DVC!$B$3:$G$734,6,FALSE)</f>
        <v>58</v>
      </c>
      <c r="O547" s="297">
        <f>VLOOKUP(B547,'[2]Taille-Poids'!$B$3:$G$734,6,FALSE)</f>
        <v>70</v>
      </c>
      <c r="P547" s="93">
        <f t="shared" si="208"/>
        <v>0.82857142857142863</v>
      </c>
      <c r="Q547" s="92">
        <f t="shared" si="198"/>
        <v>4.5</v>
      </c>
      <c r="R547" s="258">
        <f>VLOOKUP(B547,[2]DV!$B$3:$H$735,7,FALSE)</f>
        <v>45</v>
      </c>
      <c r="S547" s="92">
        <f t="shared" si="199"/>
        <v>4.5</v>
      </c>
      <c r="T547" s="82">
        <f t="shared" si="209"/>
        <v>9</v>
      </c>
      <c r="U547" s="259">
        <f>VLOOKUP(B547,[2]COORD!$B$3:$I$734,8,FALSE)</f>
        <v>24.2</v>
      </c>
      <c r="V547" s="92">
        <f t="shared" si="200"/>
        <v>5.75</v>
      </c>
      <c r="W547" s="292">
        <f>VLOOKUP(B547,[2]SOUP!$B$3:$F$734,5,FALSE)</f>
        <v>-16</v>
      </c>
      <c r="X547" s="92">
        <f t="shared" si="201"/>
        <v>0</v>
      </c>
      <c r="Y547" s="292">
        <f>VLOOKUP(B547,[2]EQU!$B$3:$F$734,5,FALSE)</f>
        <v>5</v>
      </c>
      <c r="Z547" s="92">
        <f t="shared" si="202"/>
        <v>2.5</v>
      </c>
      <c r="AA547" s="82">
        <f t="shared" si="210"/>
        <v>8.25</v>
      </c>
      <c r="AB547" s="260">
        <f>VLOOKUP(B547,[2]Natation!$A$2:$E$610,5,FALSE)</f>
        <v>39.090000000000003</v>
      </c>
      <c r="AC547" s="92">
        <f t="shared" si="203"/>
        <v>11</v>
      </c>
      <c r="AD547" s="83">
        <f t="shared" si="212"/>
        <v>11</v>
      </c>
      <c r="AE547" s="294">
        <f t="shared" si="188"/>
        <v>11.55</v>
      </c>
      <c r="AF547" s="84">
        <v>11.55</v>
      </c>
      <c r="AG547" s="87">
        <f t="shared" si="204"/>
        <v>251</v>
      </c>
      <c r="AH547" s="75">
        <f>IFERROR(VLOOKUP(B547,'Notes écrit'!$A$3:$C$734,3,FALSE),"ABI")</f>
        <v>8.8889999999999993</v>
      </c>
      <c r="AI547" s="84">
        <v>8.8889999999999993</v>
      </c>
      <c r="AJ547" s="88">
        <f t="shared" si="205"/>
        <v>231</v>
      </c>
      <c r="AK547" s="136">
        <f t="shared" si="211"/>
        <v>10.2195</v>
      </c>
    </row>
    <row r="548" spans="1:37" s="96" customFormat="1" ht="16.5" customHeight="1" thickBot="1" x14ac:dyDescent="0.3">
      <c r="A548" s="110" t="s">
        <v>216</v>
      </c>
      <c r="B548" s="287">
        <v>22110748</v>
      </c>
      <c r="C548" s="266" t="s">
        <v>604</v>
      </c>
      <c r="D548" s="269" t="s">
        <v>605</v>
      </c>
      <c r="E548" s="292">
        <f>VLOOKUP(B548,[2]END!$B$3:$G$734,6,FALSE)</f>
        <v>19</v>
      </c>
      <c r="F548" s="91">
        <f t="shared" si="194"/>
        <v>19</v>
      </c>
      <c r="G548" s="92">
        <f t="shared" si="195"/>
        <v>16</v>
      </c>
      <c r="H548" s="82">
        <f t="shared" si="206"/>
        <v>16</v>
      </c>
      <c r="I548" s="292">
        <f>VLOOKUP(B548,[2]VIT!$B$3:$F$734,5,FALSE)</f>
        <v>3.2</v>
      </c>
      <c r="J548" s="92">
        <f t="shared" si="196"/>
        <v>17</v>
      </c>
      <c r="K548" s="292">
        <f>VLOOKUP(B548,[2]VIT!$B$3:$G$734,6,FALSE)</f>
        <v>6.72</v>
      </c>
      <c r="L548" s="92">
        <f t="shared" si="197"/>
        <v>12</v>
      </c>
      <c r="M548" s="82">
        <f t="shared" si="207"/>
        <v>14.5</v>
      </c>
      <c r="N548" s="258">
        <f>VLOOKUP(B548,[2]DVC!$B$3:$G$734,6,FALSE)</f>
        <v>70</v>
      </c>
      <c r="O548" s="297">
        <f>VLOOKUP(B548,'[2]Taille-Poids'!$B$3:$G$734,6,FALSE)</f>
        <v>82</v>
      </c>
      <c r="P548" s="93">
        <f t="shared" si="208"/>
        <v>0.85365853658536583</v>
      </c>
      <c r="Q548" s="92">
        <f t="shared" si="198"/>
        <v>4.5</v>
      </c>
      <c r="R548" s="258">
        <f>VLOOKUP(B548,[2]DV!$B$3:$H$735,7,FALSE)</f>
        <v>32.9</v>
      </c>
      <c r="S548" s="92">
        <f t="shared" si="199"/>
        <v>1</v>
      </c>
      <c r="T548" s="82">
        <f t="shared" si="209"/>
        <v>5.5</v>
      </c>
      <c r="U548" s="259">
        <f>VLOOKUP(B548,[2]COORD!$B$3:$I$734,8,FALSE)</f>
        <v>22.8</v>
      </c>
      <c r="V548" s="92">
        <f t="shared" si="200"/>
        <v>6.5</v>
      </c>
      <c r="W548" s="292">
        <f>VLOOKUP(B548,[2]SOUP!$B$3:$F$734,5,FALSE)</f>
        <v>2</v>
      </c>
      <c r="X548" s="92">
        <f t="shared" si="201"/>
        <v>3</v>
      </c>
      <c r="Y548" s="292">
        <f>VLOOKUP(B548,[2]EQU!$B$3:$F$734,5,FALSE)</f>
        <v>3</v>
      </c>
      <c r="Z548" s="92">
        <f t="shared" si="202"/>
        <v>3.5</v>
      </c>
      <c r="AA548" s="82">
        <f t="shared" si="210"/>
        <v>13</v>
      </c>
      <c r="AB548" s="260">
        <f>VLOOKUP(B548,[2]Natation!$A$2:$E$610,5,FALSE)</f>
        <v>38.53</v>
      </c>
      <c r="AC548" s="92">
        <f t="shared" si="203"/>
        <v>11</v>
      </c>
      <c r="AD548" s="83">
        <f t="shared" si="212"/>
        <v>11</v>
      </c>
      <c r="AE548" s="294">
        <f t="shared" ref="AE548:AE611" si="213">IF(AND(H548="DSP",M548="DSP",T548="DSP",AA548="DSP",AD548="DSP"),"DSP",IF(AND(H548="DSP",M548="DSP",T548="DSP",AA548="DSP"),AD548,IF(AND(H548="DSP",M548="DSP",T548="DSP",AD548="DSP"),AA548,IF(AND(H548="DSP",M548="DSP",AA548="DSP",AD548="DSP"),T548,IF(AND(H548="DSP",T548="DSP",AA548="DSP",AD548="DSP"),M548,IF(AND(M548="DSP",T548="DSP",AA548="DSP",AD548="DSP"),H548,IF(AND(T548="DSP",AA548="DSP",AD548="DSP"),(H548+M548)/2,IF(AND(M548="DSP",AA548="DSP",AD548="DSP"),(H548+T548)/2,IF(AND(H548="DSP",AA548="DSP",AD548="DSP"),(M548+T548)/2,IF(AND(M548="DSP",T548="DSP",AD548="DSP"),(H548+AA548)/2,IF(AND(H548="DSP",T548="DSP",AD548="DSP"),(M548+AA548)/2,IF(AND(H548="DSP",M548="DSP",AD548="DSP"),(T548+AA548)/2,IF(AND(M548="DSP",T548="DSP",AA548="DSP"),(H548+AD548)/2,IF(AND(H548="DSP",T548="DSP",AA548="DSP"),(M548+AD548)/2,IF(AND(H548="DSP",M548="DSP",AA548="DSP"),(T548+AD548)/2,IF(AND(H548="DSP",M548="DSP",T548="DSP"),(AA548+AD548)/2,IF(AND(H548="DSP",M548="DSP"),(T548+AA548+AD548)/3,IF(AND(H548="DSP",T548="DSP"),(M548+AA548+AD548)/3,IF(AND(M548="DSP",T548="DSP"),(H548+AA548+AD548)/3,IF(AND(H548="DSP",AA548="DSP"),(M548+T548+AD548)/3,IF(AND(M548="DSP",AA548="DSP"),(H548+T548+AD548)/3,IF(AND(T548="DSP",AA548="DSP"),(H548+M548+AD548)/3,IF(AND(H548="DSP",AD548="DSP"),(M548+T548+AA548)/3,IF(AND(M548="DSP",AD548="DSP"),(H548+T548+AA548)/3,IF(AND(T548="DSP",AD548="DSP"),(H548+M548+AA548)/3,IF(AND(AA548="DSP",AD548="DSP"),(H548+M548+T548)/3,IF(H548="DSP",(M548+T548+AA548+AD548)/4,IF(M548="DSP",(H548+T548+AA548+AD548)/4,IF(T548="DSP",(H548+M548+AA548+AD548)/4,IF(AA548="DSP",(H548+M548+T548+AD548)/4,IF(AD548="DSP",(H548+M548+T548+AA548)/4,SUM(H548+M548+T548+AA548+AD548)/5)))))))))))))))))))))))))))))))</f>
        <v>12</v>
      </c>
      <c r="AF548" s="84">
        <v>12</v>
      </c>
      <c r="AG548" s="87">
        <f t="shared" si="204"/>
        <v>194</v>
      </c>
      <c r="AH548" s="75">
        <f>IFERROR(VLOOKUP(B548,'Notes écrit'!$A$3:$C$734,3,FALSE),"ABI")</f>
        <v>12.444000000000001</v>
      </c>
      <c r="AI548" s="84">
        <v>12.444000000000001</v>
      </c>
      <c r="AJ548" s="88">
        <f t="shared" si="205"/>
        <v>22</v>
      </c>
      <c r="AK548" s="136">
        <f t="shared" si="211"/>
        <v>12.222000000000001</v>
      </c>
    </row>
    <row r="549" spans="1:37" s="96" customFormat="1" ht="16.5" customHeight="1" thickBot="1" x14ac:dyDescent="0.3">
      <c r="A549" s="110" t="s">
        <v>216</v>
      </c>
      <c r="B549" s="287">
        <v>22110832</v>
      </c>
      <c r="C549" s="266" t="s">
        <v>559</v>
      </c>
      <c r="D549" s="269" t="s">
        <v>206</v>
      </c>
      <c r="E549" s="292">
        <f>VLOOKUP(B549,[2]END!$B$3:$G$734,6,FALSE)</f>
        <v>18</v>
      </c>
      <c r="F549" s="91">
        <f t="shared" si="194"/>
        <v>18.5</v>
      </c>
      <c r="G549" s="92">
        <f t="shared" si="195"/>
        <v>15</v>
      </c>
      <c r="H549" s="82">
        <f t="shared" si="206"/>
        <v>15</v>
      </c>
      <c r="I549" s="292">
        <f>VLOOKUP(B549,[2]VIT!$B$3:$F$734,5,FALSE)</f>
        <v>3.03</v>
      </c>
      <c r="J549" s="92">
        <f t="shared" si="196"/>
        <v>20</v>
      </c>
      <c r="K549" s="292">
        <f>VLOOKUP(B549,[2]VIT!$B$3:$G$734,6,FALSE)</f>
        <v>6.55</v>
      </c>
      <c r="L549" s="92">
        <f t="shared" si="197"/>
        <v>13</v>
      </c>
      <c r="M549" s="82">
        <f t="shared" si="207"/>
        <v>16.5</v>
      </c>
      <c r="N549" s="258">
        <f>VLOOKUP(B549,[2]DVC!$B$3:$G$734,6,FALSE)</f>
        <v>52</v>
      </c>
      <c r="O549" s="297">
        <f>VLOOKUP(B549,'[2]Taille-Poids'!$B$3:$G$734,6,FALSE)</f>
        <v>73</v>
      </c>
      <c r="P549" s="93">
        <f t="shared" si="208"/>
        <v>0.71232876712328763</v>
      </c>
      <c r="Q549" s="92">
        <f t="shared" si="198"/>
        <v>4</v>
      </c>
      <c r="R549" s="258">
        <f>VLOOKUP(B549,[2]DV!$B$3:$H$735,7,FALSE)</f>
        <v>45.2</v>
      </c>
      <c r="S549" s="92">
        <f t="shared" si="199"/>
        <v>4.5</v>
      </c>
      <c r="T549" s="82">
        <f t="shared" si="209"/>
        <v>8.5</v>
      </c>
      <c r="U549" s="259">
        <f>VLOOKUP(B549,[2]COORD!$B$3:$I$734,8,FALSE)</f>
        <v>25.5</v>
      </c>
      <c r="V549" s="92">
        <f t="shared" si="200"/>
        <v>5</v>
      </c>
      <c r="W549" s="292">
        <f>VLOOKUP(B549,[2]SOUP!$B$3:$F$734,5,FALSE)</f>
        <v>-13</v>
      </c>
      <c r="X549" s="92">
        <f t="shared" si="201"/>
        <v>0.5</v>
      </c>
      <c r="Y549" s="292">
        <f>VLOOKUP(B549,[2]EQU!$B$3:$F$734,5,FALSE)</f>
        <v>7</v>
      </c>
      <c r="Z549" s="92">
        <f t="shared" si="202"/>
        <v>1.5</v>
      </c>
      <c r="AA549" s="82">
        <f t="shared" si="210"/>
        <v>7</v>
      </c>
      <c r="AB549" s="260">
        <f>VLOOKUP(B549,[2]Natation!$A$2:$E$610,5,FALSE)</f>
        <v>37.03</v>
      </c>
      <c r="AC549" s="92">
        <f t="shared" si="203"/>
        <v>12</v>
      </c>
      <c r="AD549" s="83">
        <f t="shared" si="212"/>
        <v>12</v>
      </c>
      <c r="AE549" s="294">
        <f t="shared" si="213"/>
        <v>11.8</v>
      </c>
      <c r="AF549" s="84">
        <v>11.8</v>
      </c>
      <c r="AG549" s="87">
        <f t="shared" si="204"/>
        <v>223</v>
      </c>
      <c r="AH549" s="75">
        <f>IFERROR(VLOOKUP(B549,'Notes écrit'!$A$3:$C$734,3,FALSE),"ABI")</f>
        <v>5.3330000000000002</v>
      </c>
      <c r="AI549" s="84">
        <v>5.3330000000000002</v>
      </c>
      <c r="AJ549" s="88">
        <f t="shared" si="205"/>
        <v>568</v>
      </c>
      <c r="AK549" s="136">
        <f t="shared" si="211"/>
        <v>8.5665000000000013</v>
      </c>
    </row>
    <row r="550" spans="1:37" s="96" customFormat="1" ht="16.5" customHeight="1" thickBot="1" x14ac:dyDescent="0.3">
      <c r="A550" s="110" t="s">
        <v>216</v>
      </c>
      <c r="B550" s="287">
        <v>22110878</v>
      </c>
      <c r="C550" s="266" t="s">
        <v>1105</v>
      </c>
      <c r="D550" s="269" t="s">
        <v>91</v>
      </c>
      <c r="E550" s="292">
        <f>VLOOKUP(B550,[2]END!$B$3:$G$734,6,FALSE)</f>
        <v>20</v>
      </c>
      <c r="F550" s="91">
        <f t="shared" si="194"/>
        <v>19.5</v>
      </c>
      <c r="G550" s="92">
        <f t="shared" si="195"/>
        <v>17</v>
      </c>
      <c r="H550" s="82">
        <f t="shared" si="206"/>
        <v>17</v>
      </c>
      <c r="I550" s="292">
        <f>VLOOKUP(B550,[2]VIT!$B$3:$F$734,5,FALSE)</f>
        <v>3.03</v>
      </c>
      <c r="J550" s="92">
        <f t="shared" si="196"/>
        <v>20</v>
      </c>
      <c r="K550" s="292">
        <f>VLOOKUP(B550,[2]VIT!$B$3:$G$734,6,FALSE)</f>
        <v>6.46</v>
      </c>
      <c r="L550" s="92">
        <f t="shared" si="197"/>
        <v>14</v>
      </c>
      <c r="M550" s="82">
        <f t="shared" si="207"/>
        <v>17</v>
      </c>
      <c r="N550" s="258">
        <f>VLOOKUP(B550,[2]DVC!$B$3:$G$734,6,FALSE)</f>
        <v>67</v>
      </c>
      <c r="O550" s="297">
        <f>VLOOKUP(B550,'[2]Taille-Poids'!$B$3:$G$734,6,FALSE)</f>
        <v>75</v>
      </c>
      <c r="P550" s="93">
        <f t="shared" si="208"/>
        <v>0.89333333333333331</v>
      </c>
      <c r="Q550" s="92">
        <f t="shared" si="198"/>
        <v>4.5</v>
      </c>
      <c r="R550" s="258">
        <f>VLOOKUP(B550,[2]DV!$B$3:$H$735,7,FALSE)</f>
        <v>45.9</v>
      </c>
      <c r="S550" s="92">
        <f t="shared" si="199"/>
        <v>4.5</v>
      </c>
      <c r="T550" s="82">
        <f t="shared" si="209"/>
        <v>9</v>
      </c>
      <c r="U550" s="259">
        <f>VLOOKUP(B550,[2]COORD!$B$3:$I$734,8,FALSE)</f>
        <v>24.8</v>
      </c>
      <c r="V550" s="92">
        <f t="shared" si="200"/>
        <v>5.5</v>
      </c>
      <c r="W550" s="292">
        <f>VLOOKUP(B550,[2]SOUP!$B$3:$F$734,5,FALSE)</f>
        <v>-6</v>
      </c>
      <c r="X550" s="92">
        <f t="shared" si="201"/>
        <v>1.25</v>
      </c>
      <c r="Y550" s="292">
        <f>VLOOKUP(B550,[2]EQU!$B$3:$F$734,5,FALSE)</f>
        <v>1</v>
      </c>
      <c r="Z550" s="92">
        <f t="shared" si="202"/>
        <v>4.5</v>
      </c>
      <c r="AA550" s="82">
        <f t="shared" si="210"/>
        <v>11.25</v>
      </c>
      <c r="AB550" s="260">
        <f>VLOOKUP(B550,[2]Natation!$A$2:$E$610,5,FALSE)</f>
        <v>43.18</v>
      </c>
      <c r="AC550" s="92">
        <f t="shared" si="203"/>
        <v>9</v>
      </c>
      <c r="AD550" s="83">
        <f t="shared" si="212"/>
        <v>9</v>
      </c>
      <c r="AE550" s="294">
        <f t="shared" si="213"/>
        <v>12.65</v>
      </c>
      <c r="AF550" s="84">
        <v>12.65</v>
      </c>
      <c r="AG550" s="87">
        <f t="shared" si="204"/>
        <v>109</v>
      </c>
      <c r="AH550" s="75">
        <f>IFERROR(VLOOKUP(B550,'Notes écrit'!$A$3:$C$734,3,FALSE),"ABI")</f>
        <v>9.3330000000000002</v>
      </c>
      <c r="AI550" s="84">
        <v>9.3330000000000002</v>
      </c>
      <c r="AJ550" s="88">
        <f t="shared" si="205"/>
        <v>194</v>
      </c>
      <c r="AK550" s="136">
        <f t="shared" si="211"/>
        <v>10.9915</v>
      </c>
    </row>
    <row r="551" spans="1:37" s="96" customFormat="1" ht="16.5" customHeight="1" thickBot="1" x14ac:dyDescent="0.3">
      <c r="A551" s="110" t="s">
        <v>216</v>
      </c>
      <c r="B551" s="287">
        <v>22110880</v>
      </c>
      <c r="C551" s="266" t="s">
        <v>530</v>
      </c>
      <c r="D551" s="269" t="s">
        <v>382</v>
      </c>
      <c r="E551" s="292" t="str">
        <f>VLOOKUP(B551,[2]END!$B$3:$G$734,6,FALSE)</f>
        <v>ABI</v>
      </c>
      <c r="F551" s="91" t="str">
        <f t="shared" si="194"/>
        <v>ABI</v>
      </c>
      <c r="G551" s="92">
        <f t="shared" si="195"/>
        <v>0</v>
      </c>
      <c r="H551" s="82">
        <f t="shared" si="206"/>
        <v>0</v>
      </c>
      <c r="I551" s="292" t="str">
        <f>VLOOKUP(B551,[2]VIT!$B$3:$F$734,5,FALSE)</f>
        <v>ABI</v>
      </c>
      <c r="J551" s="92">
        <f t="shared" si="196"/>
        <v>0</v>
      </c>
      <c r="K551" s="292" t="str">
        <f>VLOOKUP(B551,[2]VIT!$B$3:$G$734,6,FALSE)</f>
        <v>ABI</v>
      </c>
      <c r="L551" s="92">
        <f t="shared" si="197"/>
        <v>0</v>
      </c>
      <c r="M551" s="82">
        <f t="shared" si="207"/>
        <v>0</v>
      </c>
      <c r="N551" s="258" t="str">
        <f>VLOOKUP(B551,[2]DVC!$B$3:$G$734,6,FALSE)</f>
        <v>ABI</v>
      </c>
      <c r="O551" s="297" t="str">
        <f>VLOOKUP(B551,'[2]Taille-Poids'!$B$3:$G$734,6,FALSE)</f>
        <v>ABI</v>
      </c>
      <c r="P551" s="93" t="str">
        <f t="shared" si="208"/>
        <v>POIDS</v>
      </c>
      <c r="Q551" s="92">
        <f t="shared" si="198"/>
        <v>0</v>
      </c>
      <c r="R551" s="258" t="str">
        <f>VLOOKUP(B551,[2]DV!$B$3:$H$735,7,FALSE)</f>
        <v>ABI</v>
      </c>
      <c r="S551" s="92">
        <f t="shared" si="199"/>
        <v>0</v>
      </c>
      <c r="T551" s="82">
        <f t="shared" si="209"/>
        <v>0</v>
      </c>
      <c r="U551" s="259" t="str">
        <f>VLOOKUP(B551,[2]COORD!$B$3:$I$734,8,FALSE)</f>
        <v>ABI</v>
      </c>
      <c r="V551" s="92">
        <f t="shared" si="200"/>
        <v>0</v>
      </c>
      <c r="W551" s="292" t="str">
        <f>VLOOKUP(B551,[2]SOUP!$B$3:$F$734,5,FALSE)</f>
        <v>ABI</v>
      </c>
      <c r="X551" s="92">
        <f t="shared" si="201"/>
        <v>0</v>
      </c>
      <c r="Y551" s="292" t="str">
        <f>VLOOKUP(B551,[2]EQU!$B$3:$F$734,5,FALSE)</f>
        <v>ABI</v>
      </c>
      <c r="Z551" s="92">
        <f t="shared" si="202"/>
        <v>0</v>
      </c>
      <c r="AA551" s="82">
        <f t="shared" si="210"/>
        <v>0</v>
      </c>
      <c r="AB551" s="260" t="str">
        <f>VLOOKUP(B551,[2]Natation!$A$2:$E$610,5,FALSE)</f>
        <v>ABI</v>
      </c>
      <c r="AC551" s="92">
        <f t="shared" si="203"/>
        <v>0</v>
      </c>
      <c r="AD551" s="83">
        <f t="shared" si="212"/>
        <v>0</v>
      </c>
      <c r="AE551" s="294">
        <f t="shared" si="213"/>
        <v>0</v>
      </c>
      <c r="AF551" s="84">
        <v>0</v>
      </c>
      <c r="AG551" s="87">
        <f t="shared" si="204"/>
        <v>621</v>
      </c>
      <c r="AH551" s="75" t="str">
        <f>IFERROR(VLOOKUP(B551,'Notes écrit'!$A$3:$C$734,3,FALSE),"ABI")</f>
        <v>ABI</v>
      </c>
      <c r="AI551" s="84" t="s">
        <v>157</v>
      </c>
      <c r="AJ551" s="88">
        <f t="shared" si="205"/>
        <v>599</v>
      </c>
      <c r="AK551" s="136" t="str">
        <f t="shared" si="211"/>
        <v>DEF</v>
      </c>
    </row>
    <row r="552" spans="1:37" s="96" customFormat="1" ht="16.5" customHeight="1" thickBot="1" x14ac:dyDescent="0.3">
      <c r="A552" s="110" t="s">
        <v>216</v>
      </c>
      <c r="B552" s="287">
        <v>22110891</v>
      </c>
      <c r="C552" s="266" t="s">
        <v>373</v>
      </c>
      <c r="D552" s="269" t="s">
        <v>87</v>
      </c>
      <c r="E552" s="292">
        <f>VLOOKUP(B552,[2]END!$B$3:$G$734,6,FALSE)</f>
        <v>21</v>
      </c>
      <c r="F552" s="91">
        <f t="shared" si="194"/>
        <v>20</v>
      </c>
      <c r="G552" s="92">
        <f t="shared" si="195"/>
        <v>18</v>
      </c>
      <c r="H552" s="82">
        <f t="shared" si="206"/>
        <v>18</v>
      </c>
      <c r="I552" s="292">
        <f>VLOOKUP(B552,[2]VIT!$B$3:$F$734,5,FALSE)</f>
        <v>3.27</v>
      </c>
      <c r="J552" s="92">
        <f t="shared" si="196"/>
        <v>16</v>
      </c>
      <c r="K552" s="292">
        <f>VLOOKUP(B552,[2]VIT!$B$3:$G$734,6,FALSE)</f>
        <v>6.98</v>
      </c>
      <c r="L552" s="92">
        <f t="shared" si="197"/>
        <v>10</v>
      </c>
      <c r="M552" s="82">
        <f t="shared" si="207"/>
        <v>13</v>
      </c>
      <c r="N552" s="258">
        <f>VLOOKUP(B552,[2]DVC!$B$3:$G$734,6,FALSE)</f>
        <v>58</v>
      </c>
      <c r="O552" s="297">
        <f>VLOOKUP(B552,'[2]Taille-Poids'!$B$3:$G$734,6,FALSE)</f>
        <v>56</v>
      </c>
      <c r="P552" s="93">
        <f t="shared" si="208"/>
        <v>1.0357142857142858</v>
      </c>
      <c r="Q552" s="92">
        <f t="shared" si="198"/>
        <v>5.5</v>
      </c>
      <c r="R552" s="258">
        <f>VLOOKUP(B552,[2]DV!$B$3:$H$735,7,FALSE)</f>
        <v>42.8</v>
      </c>
      <c r="S552" s="92">
        <f t="shared" si="199"/>
        <v>3.5</v>
      </c>
      <c r="T552" s="82">
        <f t="shared" si="209"/>
        <v>9</v>
      </c>
      <c r="U552" s="259">
        <f>VLOOKUP(B552,[2]COORD!$B$3:$I$734,8,FALSE)</f>
        <v>23.8</v>
      </c>
      <c r="V552" s="92">
        <f t="shared" si="200"/>
        <v>6</v>
      </c>
      <c r="W552" s="292">
        <f>VLOOKUP(B552,[2]SOUP!$B$3:$F$734,5,FALSE)</f>
        <v>5</v>
      </c>
      <c r="X552" s="92">
        <f t="shared" si="201"/>
        <v>3.5</v>
      </c>
      <c r="Y552" s="292">
        <f>VLOOKUP(B552,[2]EQU!$B$3:$F$734,5,FALSE)</f>
        <v>10</v>
      </c>
      <c r="Z552" s="92">
        <f t="shared" si="202"/>
        <v>0</v>
      </c>
      <c r="AA552" s="82">
        <f t="shared" si="210"/>
        <v>9.5</v>
      </c>
      <c r="AB552" s="260">
        <f>VLOOKUP(B552,[2]Natation!$A$2:$E$610,5,FALSE)</f>
        <v>25.5</v>
      </c>
      <c r="AC552" s="92">
        <f t="shared" si="203"/>
        <v>20</v>
      </c>
      <c r="AD552" s="83">
        <f t="shared" si="212"/>
        <v>20</v>
      </c>
      <c r="AE552" s="294">
        <f t="shared" si="213"/>
        <v>13.9</v>
      </c>
      <c r="AF552" s="84">
        <v>13.9</v>
      </c>
      <c r="AG552" s="87">
        <f t="shared" si="204"/>
        <v>26</v>
      </c>
      <c r="AH552" s="75">
        <f>IFERROR(VLOOKUP(B552,'Notes écrit'!$A$3:$C$734,3,FALSE),"ABI")</f>
        <v>11.555999999999999</v>
      </c>
      <c r="AI552" s="84">
        <v>11.555999999999999</v>
      </c>
      <c r="AJ552" s="88">
        <f t="shared" si="205"/>
        <v>45</v>
      </c>
      <c r="AK552" s="136">
        <f t="shared" si="211"/>
        <v>12.728</v>
      </c>
    </row>
    <row r="553" spans="1:37" s="96" customFormat="1" ht="16.5" customHeight="1" thickBot="1" x14ac:dyDescent="0.3">
      <c r="A553" s="110" t="s">
        <v>216</v>
      </c>
      <c r="B553" s="287">
        <v>22110924</v>
      </c>
      <c r="C553" s="266" t="s">
        <v>613</v>
      </c>
      <c r="D553" s="269" t="s">
        <v>614</v>
      </c>
      <c r="E553" s="293" t="s">
        <v>215</v>
      </c>
      <c r="F553" s="91" t="str">
        <f t="shared" si="194"/>
        <v>DSP</v>
      </c>
      <c r="G553" s="92" t="str">
        <f t="shared" si="195"/>
        <v>DSP</v>
      </c>
      <c r="H553" s="82" t="str">
        <f t="shared" si="206"/>
        <v>DSP</v>
      </c>
      <c r="I553" s="293" t="s">
        <v>215</v>
      </c>
      <c r="J553" s="92" t="str">
        <f t="shared" si="196"/>
        <v>DSP</v>
      </c>
      <c r="K553" s="293" t="s">
        <v>215</v>
      </c>
      <c r="L553" s="92" t="str">
        <f t="shared" si="197"/>
        <v>DSP</v>
      </c>
      <c r="M553" s="82" t="str">
        <f t="shared" si="207"/>
        <v>DSP</v>
      </c>
      <c r="N553" s="293" t="s">
        <v>215</v>
      </c>
      <c r="O553" s="299" t="s">
        <v>215</v>
      </c>
      <c r="P553" s="93">
        <f t="shared" si="208"/>
        <v>0</v>
      </c>
      <c r="Q553" s="92" t="str">
        <f t="shared" si="198"/>
        <v>DSP</v>
      </c>
      <c r="R553" s="293" t="s">
        <v>215</v>
      </c>
      <c r="S553" s="92" t="str">
        <f t="shared" si="199"/>
        <v>DSP</v>
      </c>
      <c r="T553" s="82" t="str">
        <f t="shared" si="209"/>
        <v>DSP</v>
      </c>
      <c r="U553" s="293" t="s">
        <v>215</v>
      </c>
      <c r="V553" s="92" t="str">
        <f t="shared" si="200"/>
        <v>DSP</v>
      </c>
      <c r="W553" s="293" t="s">
        <v>215</v>
      </c>
      <c r="X553" s="92" t="str">
        <f t="shared" si="201"/>
        <v>DSP</v>
      </c>
      <c r="Y553" s="293" t="s">
        <v>215</v>
      </c>
      <c r="Z553" s="92" t="str">
        <f t="shared" si="202"/>
        <v>DSP</v>
      </c>
      <c r="AA553" s="82" t="str">
        <f t="shared" si="210"/>
        <v>DSP</v>
      </c>
      <c r="AB553" s="260">
        <f>VLOOKUP(B553,[2]Natation!$A$2:$E$610,5,FALSE)</f>
        <v>41.55</v>
      </c>
      <c r="AC553" s="92">
        <f t="shared" si="203"/>
        <v>9</v>
      </c>
      <c r="AD553" s="83">
        <f t="shared" si="212"/>
        <v>9</v>
      </c>
      <c r="AE553" s="294">
        <f t="shared" si="213"/>
        <v>9</v>
      </c>
      <c r="AF553" s="84">
        <v>9</v>
      </c>
      <c r="AG553" s="87">
        <f t="shared" si="204"/>
        <v>509</v>
      </c>
      <c r="AH553" s="75">
        <f>IFERROR(VLOOKUP(B553,'Notes écrit'!$A$3:$C$734,3,FALSE),"ABI")</f>
        <v>4</v>
      </c>
      <c r="AI553" s="84">
        <v>4</v>
      </c>
      <c r="AJ553" s="88">
        <f t="shared" si="205"/>
        <v>607</v>
      </c>
      <c r="AK553" s="136">
        <f t="shared" si="211"/>
        <v>6.5</v>
      </c>
    </row>
    <row r="554" spans="1:37" s="96" customFormat="1" ht="16.5" customHeight="1" thickBot="1" x14ac:dyDescent="0.3">
      <c r="A554" s="110" t="s">
        <v>216</v>
      </c>
      <c r="B554" s="287">
        <v>22110966</v>
      </c>
      <c r="C554" s="266" t="s">
        <v>834</v>
      </c>
      <c r="D554" s="269" t="s">
        <v>835</v>
      </c>
      <c r="E554" s="293" t="s">
        <v>215</v>
      </c>
      <c r="F554" s="91" t="str">
        <f t="shared" si="194"/>
        <v>DSP</v>
      </c>
      <c r="G554" s="92" t="str">
        <f t="shared" si="195"/>
        <v>DSP</v>
      </c>
      <c r="H554" s="82" t="str">
        <f t="shared" si="206"/>
        <v>DSP</v>
      </c>
      <c r="I554" s="293" t="s">
        <v>215</v>
      </c>
      <c r="J554" s="92" t="str">
        <f t="shared" si="196"/>
        <v>DSP</v>
      </c>
      <c r="K554" s="293" t="s">
        <v>215</v>
      </c>
      <c r="L554" s="92" t="str">
        <f t="shared" si="197"/>
        <v>DSP</v>
      </c>
      <c r="M554" s="82" t="str">
        <f t="shared" si="207"/>
        <v>DSP</v>
      </c>
      <c r="N554" s="293" t="s">
        <v>215</v>
      </c>
      <c r="O554" s="299" t="s">
        <v>215</v>
      </c>
      <c r="P554" s="93">
        <f t="shared" si="208"/>
        <v>0</v>
      </c>
      <c r="Q554" s="92" t="str">
        <f t="shared" si="198"/>
        <v>DSP</v>
      </c>
      <c r="R554" s="293" t="s">
        <v>215</v>
      </c>
      <c r="S554" s="92" t="str">
        <f t="shared" si="199"/>
        <v>DSP</v>
      </c>
      <c r="T554" s="82" t="str">
        <f t="shared" si="209"/>
        <v>DSP</v>
      </c>
      <c r="U554" s="293" t="s">
        <v>215</v>
      </c>
      <c r="V554" s="92" t="str">
        <f t="shared" si="200"/>
        <v>DSP</v>
      </c>
      <c r="W554" s="293" t="s">
        <v>215</v>
      </c>
      <c r="X554" s="92" t="str">
        <f t="shared" si="201"/>
        <v>DSP</v>
      </c>
      <c r="Y554" s="293" t="s">
        <v>215</v>
      </c>
      <c r="Z554" s="92" t="str">
        <f t="shared" si="202"/>
        <v>DSP</v>
      </c>
      <c r="AA554" s="82" t="str">
        <f t="shared" si="210"/>
        <v>DSP</v>
      </c>
      <c r="AB554" s="293" t="s">
        <v>215</v>
      </c>
      <c r="AC554" s="92" t="str">
        <f t="shared" si="203"/>
        <v>DSP</v>
      </c>
      <c r="AD554" s="83" t="str">
        <f t="shared" si="212"/>
        <v>DSP</v>
      </c>
      <c r="AE554" s="294" t="str">
        <f t="shared" si="213"/>
        <v>DSP</v>
      </c>
      <c r="AF554" s="84" t="s">
        <v>215</v>
      </c>
      <c r="AG554" s="87">
        <f t="shared" si="204"/>
        <v>611</v>
      </c>
      <c r="AH554" s="75">
        <f>IFERROR(VLOOKUP(B554,'Notes écrit'!$A$3:$C$734,3,FALSE),"ABI")</f>
        <v>7.1109999999999998</v>
      </c>
      <c r="AI554" s="84">
        <v>7.1109999999999998</v>
      </c>
      <c r="AJ554" s="88">
        <f t="shared" si="205"/>
        <v>430</v>
      </c>
      <c r="AK554" s="136">
        <f t="shared" si="211"/>
        <v>7.1109999999999998</v>
      </c>
    </row>
    <row r="555" spans="1:37" s="96" customFormat="1" ht="16.5" customHeight="1" thickBot="1" x14ac:dyDescent="0.3">
      <c r="A555" s="110" t="s">
        <v>216</v>
      </c>
      <c r="B555" s="287">
        <v>22110970</v>
      </c>
      <c r="C555" s="266" t="s">
        <v>531</v>
      </c>
      <c r="D555" s="269" t="s">
        <v>532</v>
      </c>
      <c r="E555" s="292">
        <f>VLOOKUP(B555,[2]END!$B$3:$G$734,6,FALSE)</f>
        <v>20</v>
      </c>
      <c r="F555" s="91">
        <f t="shared" si="194"/>
        <v>19.5</v>
      </c>
      <c r="G555" s="92">
        <f t="shared" si="195"/>
        <v>17</v>
      </c>
      <c r="H555" s="82">
        <f t="shared" si="206"/>
        <v>17</v>
      </c>
      <c r="I555" s="292">
        <f>VLOOKUP(B555,[2]VIT!$B$3:$F$734,5,FALSE)</f>
        <v>3.07</v>
      </c>
      <c r="J555" s="92">
        <f t="shared" si="196"/>
        <v>19</v>
      </c>
      <c r="K555" s="292">
        <f>VLOOKUP(B555,[2]VIT!$B$3:$G$734,6,FALSE)</f>
        <v>6.56</v>
      </c>
      <c r="L555" s="92">
        <f t="shared" si="197"/>
        <v>13</v>
      </c>
      <c r="M555" s="82">
        <f t="shared" si="207"/>
        <v>16</v>
      </c>
      <c r="N555" s="258">
        <f>VLOOKUP(B555,[2]DVC!$B$3:$G$734,6,FALSE)</f>
        <v>75</v>
      </c>
      <c r="O555" s="297">
        <f>VLOOKUP(B555,'[2]Taille-Poids'!$B$3:$G$734,6,FALSE)</f>
        <v>61</v>
      </c>
      <c r="P555" s="93">
        <f t="shared" si="208"/>
        <v>1.2295081967213115</v>
      </c>
      <c r="Q555" s="92">
        <f t="shared" si="198"/>
        <v>6.5</v>
      </c>
      <c r="R555" s="258">
        <f>VLOOKUP(B555,[2]DV!$B$3:$H$735,7,FALSE)</f>
        <v>48.2</v>
      </c>
      <c r="S555" s="92">
        <f t="shared" si="199"/>
        <v>5</v>
      </c>
      <c r="T555" s="82">
        <f t="shared" si="209"/>
        <v>11.5</v>
      </c>
      <c r="U555" s="259">
        <f>VLOOKUP(B555,[2]COORD!$B$3:$I$734,8,FALSE)</f>
        <v>24.75</v>
      </c>
      <c r="V555" s="92">
        <f t="shared" si="200"/>
        <v>5.5</v>
      </c>
      <c r="W555" s="292">
        <f>VLOOKUP(B555,[2]SOUP!$B$3:$F$734,5,FALSE)</f>
        <v>2</v>
      </c>
      <c r="X555" s="92">
        <f t="shared" si="201"/>
        <v>3</v>
      </c>
      <c r="Y555" s="292">
        <f>VLOOKUP(B555,[2]EQU!$B$3:$F$734,5,FALSE)</f>
        <v>4</v>
      </c>
      <c r="Z555" s="92">
        <f t="shared" si="202"/>
        <v>3</v>
      </c>
      <c r="AA555" s="82">
        <f t="shared" si="210"/>
        <v>11.5</v>
      </c>
      <c r="AB555" s="260">
        <f>VLOOKUP(B555,[2]Natation!$A$2:$E$610,5,FALSE)</f>
        <v>46.78</v>
      </c>
      <c r="AC555" s="92">
        <f t="shared" si="203"/>
        <v>7</v>
      </c>
      <c r="AD555" s="83">
        <f t="shared" si="212"/>
        <v>7</v>
      </c>
      <c r="AE555" s="294">
        <f t="shared" si="213"/>
        <v>12.6</v>
      </c>
      <c r="AF555" s="84">
        <v>12.6</v>
      </c>
      <c r="AG555" s="87">
        <f t="shared" si="204"/>
        <v>118</v>
      </c>
      <c r="AH555" s="75">
        <f>IFERROR(VLOOKUP(B555,'Notes écrit'!$A$3:$C$734,3,FALSE),"ABI")</f>
        <v>8</v>
      </c>
      <c r="AI555" s="84">
        <v>8</v>
      </c>
      <c r="AJ555" s="88">
        <f t="shared" si="205"/>
        <v>331</v>
      </c>
      <c r="AK555" s="136">
        <f t="shared" si="211"/>
        <v>10.3</v>
      </c>
    </row>
    <row r="556" spans="1:37" s="96" customFormat="1" ht="16.5" customHeight="1" thickBot="1" x14ac:dyDescent="0.3">
      <c r="A556" s="110" t="s">
        <v>216</v>
      </c>
      <c r="B556" s="267">
        <v>22111052</v>
      </c>
      <c r="C556" s="266" t="s">
        <v>950</v>
      </c>
      <c r="D556" s="266" t="s">
        <v>139</v>
      </c>
      <c r="E556" s="292">
        <f>VLOOKUP(B556,[2]END!$B$3:$G$734,6,FALSE)</f>
        <v>10</v>
      </c>
      <c r="F556" s="91">
        <f t="shared" si="194"/>
        <v>14.5</v>
      </c>
      <c r="G556" s="92">
        <f t="shared" si="195"/>
        <v>7</v>
      </c>
      <c r="H556" s="82">
        <f t="shared" si="206"/>
        <v>7</v>
      </c>
      <c r="I556" s="292">
        <f>VLOOKUP(B556,[2]VIT!$B$3:$F$734,5,FALSE)</f>
        <v>3.37</v>
      </c>
      <c r="J556" s="92">
        <f t="shared" si="196"/>
        <v>14</v>
      </c>
      <c r="K556" s="292">
        <f>VLOOKUP(B556,[2]VIT!$B$3:$G$734,6,FALSE)</f>
        <v>7.16</v>
      </c>
      <c r="L556" s="92">
        <f t="shared" si="197"/>
        <v>9</v>
      </c>
      <c r="M556" s="82">
        <f t="shared" si="207"/>
        <v>11.5</v>
      </c>
      <c r="N556" s="258">
        <f>VLOOKUP(B556,[2]DVC!$B$3:$G$734,6,FALSE)</f>
        <v>55</v>
      </c>
      <c r="O556" s="297">
        <f>VLOOKUP(B556,'[2]Taille-Poids'!$B$3:$G$734,6,FALSE)</f>
        <v>70</v>
      </c>
      <c r="P556" s="93">
        <f t="shared" si="208"/>
        <v>0.7857142857142857</v>
      </c>
      <c r="Q556" s="92">
        <f t="shared" si="198"/>
        <v>4</v>
      </c>
      <c r="R556" s="258">
        <f>VLOOKUP(B556,[2]DV!$B$3:$H$735,7,FALSE)</f>
        <v>25.6</v>
      </c>
      <c r="S556" s="92">
        <f t="shared" si="199"/>
        <v>0</v>
      </c>
      <c r="T556" s="82">
        <f t="shared" si="209"/>
        <v>4</v>
      </c>
      <c r="U556" s="259">
        <f>VLOOKUP(B556,[2]COORD!$B$3:$I$734,8,FALSE)</f>
        <v>31.7</v>
      </c>
      <c r="V556" s="92">
        <f t="shared" si="200"/>
        <v>2</v>
      </c>
      <c r="W556" s="292">
        <f>VLOOKUP(B556,[2]SOUP!$B$3:$F$734,5,FALSE)</f>
        <v>0</v>
      </c>
      <c r="X556" s="92">
        <f t="shared" si="201"/>
        <v>2.5</v>
      </c>
      <c r="Y556" s="292">
        <f>VLOOKUP(B556,[2]EQU!$B$3:$F$734,5,FALSE)</f>
        <v>7</v>
      </c>
      <c r="Z556" s="92">
        <f t="shared" si="202"/>
        <v>1.5</v>
      </c>
      <c r="AA556" s="82">
        <f t="shared" si="210"/>
        <v>6</v>
      </c>
      <c r="AB556" s="260">
        <f>VLOOKUP(B556,[2]Natation!$A$2:$E$610,5,FALSE)</f>
        <v>46.62</v>
      </c>
      <c r="AC556" s="92">
        <f t="shared" si="203"/>
        <v>7</v>
      </c>
      <c r="AD556" s="83">
        <f t="shared" si="212"/>
        <v>7</v>
      </c>
      <c r="AE556" s="294">
        <f t="shared" si="213"/>
        <v>7.1</v>
      </c>
      <c r="AF556" s="84">
        <v>7.1</v>
      </c>
      <c r="AG556" s="87">
        <f t="shared" si="204"/>
        <v>588</v>
      </c>
      <c r="AH556" s="75">
        <f>IFERROR(VLOOKUP(B556,'Notes écrit'!$A$3:$C$734,3,FALSE),"ABI")</f>
        <v>5.7779999999999996</v>
      </c>
      <c r="AI556" s="84">
        <v>5.7779999999999996</v>
      </c>
      <c r="AJ556" s="88">
        <f t="shared" si="205"/>
        <v>551</v>
      </c>
      <c r="AK556" s="136">
        <f t="shared" si="211"/>
        <v>6.4390000000000001</v>
      </c>
    </row>
    <row r="557" spans="1:37" s="96" customFormat="1" ht="16.5" customHeight="1" thickBot="1" x14ac:dyDescent="0.3">
      <c r="A557" s="110" t="s">
        <v>216</v>
      </c>
      <c r="B557" s="267">
        <v>22111073</v>
      </c>
      <c r="C557" s="266" t="s">
        <v>776</v>
      </c>
      <c r="D557" s="266" t="s">
        <v>107</v>
      </c>
      <c r="E557" s="292">
        <f>VLOOKUP(B557,[2]END!$B$3:$G$734,6,FALSE)</f>
        <v>18</v>
      </c>
      <c r="F557" s="91">
        <f t="shared" si="194"/>
        <v>18.5</v>
      </c>
      <c r="G557" s="92">
        <f t="shared" si="195"/>
        <v>15</v>
      </c>
      <c r="H557" s="82">
        <f t="shared" si="206"/>
        <v>15</v>
      </c>
      <c r="I557" s="292">
        <f>VLOOKUP(B557,[2]VIT!$B$3:$F$734,5,FALSE)</f>
        <v>3.11</v>
      </c>
      <c r="J557" s="92">
        <f t="shared" si="196"/>
        <v>18</v>
      </c>
      <c r="K557" s="292">
        <f>VLOOKUP(B557,[2]VIT!$B$3:$G$734,6,FALSE)</f>
        <v>6.68</v>
      </c>
      <c r="L557" s="92">
        <f t="shared" si="197"/>
        <v>12</v>
      </c>
      <c r="M557" s="82">
        <f t="shared" si="207"/>
        <v>15</v>
      </c>
      <c r="N557" s="258">
        <f>VLOOKUP(B557,[2]DVC!$B$3:$G$734,6,FALSE)</f>
        <v>58</v>
      </c>
      <c r="O557" s="297">
        <f>VLOOKUP(B557,'[2]Taille-Poids'!$B$3:$G$734,6,FALSE)</f>
        <v>67</v>
      </c>
      <c r="P557" s="93">
        <f t="shared" si="208"/>
        <v>0.86567164179104472</v>
      </c>
      <c r="Q557" s="92">
        <f t="shared" si="198"/>
        <v>4.5</v>
      </c>
      <c r="R557" s="258">
        <f>VLOOKUP(B557,[2]DV!$B$3:$H$735,7,FALSE)</f>
        <v>43.5</v>
      </c>
      <c r="S557" s="92">
        <f t="shared" si="199"/>
        <v>4</v>
      </c>
      <c r="T557" s="82">
        <f t="shared" si="209"/>
        <v>8.5</v>
      </c>
      <c r="U557" s="259">
        <f>VLOOKUP(B557,[2]COORD!$B$3:$I$734,8,FALSE)</f>
        <v>21.6</v>
      </c>
      <c r="V557" s="92">
        <f t="shared" si="200"/>
        <v>7</v>
      </c>
      <c r="W557" s="292">
        <f>VLOOKUP(B557,[2]SOUP!$B$3:$F$734,5,FALSE)</f>
        <v>2</v>
      </c>
      <c r="X557" s="92">
        <f t="shared" si="201"/>
        <v>3</v>
      </c>
      <c r="Y557" s="292">
        <f>VLOOKUP(B557,[2]EQU!$B$3:$F$734,5,FALSE)</f>
        <v>3</v>
      </c>
      <c r="Z557" s="92">
        <f t="shared" si="202"/>
        <v>3.5</v>
      </c>
      <c r="AA557" s="82">
        <f t="shared" si="210"/>
        <v>13.5</v>
      </c>
      <c r="AB557" s="260">
        <f>VLOOKUP(B557,[2]Natation!$A$2:$E$610,5,FALSE)</f>
        <v>35.22</v>
      </c>
      <c r="AC557" s="92">
        <f t="shared" si="203"/>
        <v>13</v>
      </c>
      <c r="AD557" s="83">
        <f t="shared" si="212"/>
        <v>13</v>
      </c>
      <c r="AE557" s="294">
        <f t="shared" si="213"/>
        <v>13</v>
      </c>
      <c r="AF557" s="84">
        <v>13</v>
      </c>
      <c r="AG557" s="87">
        <f t="shared" si="204"/>
        <v>76</v>
      </c>
      <c r="AH557" s="75">
        <f>IFERROR(VLOOKUP(B557,'Notes écrit'!$A$3:$C$734,3,FALSE),"ABI")</f>
        <v>11.111000000000001</v>
      </c>
      <c r="AI557" s="84">
        <v>11.111000000000001</v>
      </c>
      <c r="AJ557" s="88">
        <f t="shared" si="205"/>
        <v>62</v>
      </c>
      <c r="AK557" s="136">
        <f t="shared" si="211"/>
        <v>12.0555</v>
      </c>
    </row>
    <row r="558" spans="1:37" s="96" customFormat="1" ht="16.5" customHeight="1" thickBot="1" x14ac:dyDescent="0.3">
      <c r="A558" s="110" t="s">
        <v>216</v>
      </c>
      <c r="B558" s="267">
        <v>22111076</v>
      </c>
      <c r="C558" s="286" t="s">
        <v>824</v>
      </c>
      <c r="D558" s="286" t="s">
        <v>825</v>
      </c>
      <c r="E558" s="292">
        <f>VLOOKUP(B558,[2]END!$B$3:$G$734,6,FALSE)</f>
        <v>17</v>
      </c>
      <c r="F558" s="91">
        <f t="shared" si="194"/>
        <v>18</v>
      </c>
      <c r="G558" s="92">
        <f t="shared" si="195"/>
        <v>14</v>
      </c>
      <c r="H558" s="82">
        <f t="shared" si="206"/>
        <v>14</v>
      </c>
      <c r="I558" s="292">
        <f>VLOOKUP(B558,[2]VIT!$B$3:$F$734,5,FALSE)</f>
        <v>3.24</v>
      </c>
      <c r="J558" s="92">
        <f t="shared" si="196"/>
        <v>16</v>
      </c>
      <c r="K558" s="292">
        <f>VLOOKUP(B558,[2]VIT!$B$3:$G$734,6,FALSE)</f>
        <v>6.91</v>
      </c>
      <c r="L558" s="92">
        <f t="shared" si="197"/>
        <v>10</v>
      </c>
      <c r="M558" s="82">
        <f t="shared" si="207"/>
        <v>13</v>
      </c>
      <c r="N558" s="258">
        <f>VLOOKUP(B558,[2]DVC!$B$3:$G$734,6,FALSE)</f>
        <v>44</v>
      </c>
      <c r="O558" s="297">
        <f>VLOOKUP(B558,'[2]Taille-Poids'!$B$3:$G$734,6,FALSE)</f>
        <v>83</v>
      </c>
      <c r="P558" s="93">
        <f t="shared" si="208"/>
        <v>0.53012048192771088</v>
      </c>
      <c r="Q558" s="92">
        <f t="shared" si="198"/>
        <v>3</v>
      </c>
      <c r="R558" s="258">
        <f>VLOOKUP(B558,[2]DV!$B$3:$H$735,7,FALSE)</f>
        <v>36.4</v>
      </c>
      <c r="S558" s="92">
        <f t="shared" si="199"/>
        <v>2</v>
      </c>
      <c r="T558" s="82">
        <f t="shared" si="209"/>
        <v>5</v>
      </c>
      <c r="U558" s="259">
        <f>VLOOKUP(B558,[2]COORD!$B$3:$I$734,8,FALSE)</f>
        <v>27.3</v>
      </c>
      <c r="V558" s="92">
        <f t="shared" si="200"/>
        <v>4.25</v>
      </c>
      <c r="W558" s="292">
        <f>VLOOKUP(B558,[2]SOUP!$B$3:$F$734,5,FALSE)</f>
        <v>-5</v>
      </c>
      <c r="X558" s="92">
        <f t="shared" si="201"/>
        <v>1.5</v>
      </c>
      <c r="Y558" s="292">
        <f>VLOOKUP(B558,[2]EQU!$B$3:$F$734,5,FALSE)</f>
        <v>10</v>
      </c>
      <c r="Z558" s="92">
        <f t="shared" si="202"/>
        <v>0</v>
      </c>
      <c r="AA558" s="82">
        <f t="shared" si="210"/>
        <v>5.75</v>
      </c>
      <c r="AB558" s="260">
        <f>VLOOKUP(B558,[2]Natation!$A$2:$E$610,5,FALSE)</f>
        <v>49.5</v>
      </c>
      <c r="AC558" s="92">
        <f t="shared" si="203"/>
        <v>6</v>
      </c>
      <c r="AD558" s="83">
        <f t="shared" si="212"/>
        <v>6</v>
      </c>
      <c r="AE558" s="294">
        <f t="shared" si="213"/>
        <v>8.75</v>
      </c>
      <c r="AF558" s="84">
        <v>8.75</v>
      </c>
      <c r="AG558" s="87">
        <f t="shared" si="204"/>
        <v>520</v>
      </c>
      <c r="AH558" s="75">
        <f>IFERROR(VLOOKUP(B558,'Notes écrit'!$A$3:$C$734,3,FALSE),"ABI")</f>
        <v>7.1109999999999998</v>
      </c>
      <c r="AI558" s="84">
        <v>7.1109999999999998</v>
      </c>
      <c r="AJ558" s="88">
        <f t="shared" si="205"/>
        <v>430</v>
      </c>
      <c r="AK558" s="136">
        <f t="shared" si="211"/>
        <v>7.9305000000000003</v>
      </c>
    </row>
    <row r="559" spans="1:37" s="96" customFormat="1" ht="16.5" customHeight="1" thickBot="1" x14ac:dyDescent="0.3">
      <c r="A559" s="110" t="s">
        <v>216</v>
      </c>
      <c r="B559" s="267">
        <v>22111083</v>
      </c>
      <c r="C559" s="266" t="s">
        <v>1123</v>
      </c>
      <c r="D559" s="266" t="s">
        <v>1124</v>
      </c>
      <c r="E559" s="292">
        <f>VLOOKUP(B559,[2]END!$B$3:$G$734,6,FALSE)</f>
        <v>14</v>
      </c>
      <c r="F559" s="91">
        <f t="shared" si="194"/>
        <v>16.5</v>
      </c>
      <c r="G559" s="92">
        <f t="shared" si="195"/>
        <v>11</v>
      </c>
      <c r="H559" s="82">
        <f t="shared" si="206"/>
        <v>11</v>
      </c>
      <c r="I559" s="292">
        <f>VLOOKUP(B559,[2]VIT!$B$3:$F$734,5,FALSE)</f>
        <v>3.17</v>
      </c>
      <c r="J559" s="92">
        <f t="shared" si="196"/>
        <v>17</v>
      </c>
      <c r="K559" s="292">
        <f>VLOOKUP(B559,[2]VIT!$B$3:$G$734,6,FALSE)</f>
        <v>6.73</v>
      </c>
      <c r="L559" s="92">
        <f t="shared" si="197"/>
        <v>12</v>
      </c>
      <c r="M559" s="82">
        <f t="shared" si="207"/>
        <v>14.5</v>
      </c>
      <c r="N559" s="258">
        <f>VLOOKUP(B559,[2]DVC!$B$3:$G$734,6,FALSE)</f>
        <v>52</v>
      </c>
      <c r="O559" s="297">
        <f>VLOOKUP(B559,'[2]Taille-Poids'!$B$3:$G$734,6,FALSE)</f>
        <v>64</v>
      </c>
      <c r="P559" s="93">
        <f t="shared" si="208"/>
        <v>0.8125</v>
      </c>
      <c r="Q559" s="92">
        <f t="shared" si="198"/>
        <v>4.5</v>
      </c>
      <c r="R559" s="258">
        <f>VLOOKUP(B559,[2]DV!$B$3:$H$735,7,FALSE)</f>
        <v>49</v>
      </c>
      <c r="S559" s="92">
        <f t="shared" si="199"/>
        <v>5.5</v>
      </c>
      <c r="T559" s="82">
        <f t="shared" si="209"/>
        <v>10</v>
      </c>
      <c r="U559" s="259">
        <f>VLOOKUP(B559,[2]COORD!$B$3:$I$734,8,FALSE)</f>
        <v>22.6</v>
      </c>
      <c r="V559" s="92">
        <f t="shared" si="200"/>
        <v>6.5</v>
      </c>
      <c r="W559" s="292">
        <f>VLOOKUP(B559,[2]SOUP!$B$3:$F$734,5,FALSE)</f>
        <v>10</v>
      </c>
      <c r="X559" s="92">
        <f t="shared" si="201"/>
        <v>4</v>
      </c>
      <c r="Y559" s="292">
        <f>VLOOKUP(B559,[2]EQU!$B$3:$F$734,5,FALSE)</f>
        <v>3</v>
      </c>
      <c r="Z559" s="92">
        <f t="shared" si="202"/>
        <v>3.5</v>
      </c>
      <c r="AA559" s="82">
        <f t="shared" si="210"/>
        <v>14</v>
      </c>
      <c r="AB559" s="260">
        <f>VLOOKUP(B559,[2]Natation!$A$2:$E$610,5,FALSE)</f>
        <v>34.03</v>
      </c>
      <c r="AC559" s="92">
        <f t="shared" si="203"/>
        <v>14</v>
      </c>
      <c r="AD559" s="83">
        <f t="shared" si="212"/>
        <v>14</v>
      </c>
      <c r="AE559" s="294">
        <f t="shared" si="213"/>
        <v>12.7</v>
      </c>
      <c r="AF559" s="84">
        <v>12.7</v>
      </c>
      <c r="AG559" s="87">
        <f t="shared" si="204"/>
        <v>103</v>
      </c>
      <c r="AH559" s="75">
        <f>IFERROR(VLOOKUP(B559,'Notes écrit'!$A$3:$C$734,3,FALSE),"ABI")</f>
        <v>9.3330000000000002</v>
      </c>
      <c r="AI559" s="84">
        <v>9.3330000000000002</v>
      </c>
      <c r="AJ559" s="88">
        <f t="shared" si="205"/>
        <v>194</v>
      </c>
      <c r="AK559" s="136">
        <f t="shared" si="211"/>
        <v>11.016500000000001</v>
      </c>
    </row>
    <row r="560" spans="1:37" s="96" customFormat="1" ht="16.5" customHeight="1" thickBot="1" x14ac:dyDescent="0.3">
      <c r="A560" s="110" t="s">
        <v>216</v>
      </c>
      <c r="B560" s="267">
        <v>22111091</v>
      </c>
      <c r="C560" s="266" t="s">
        <v>1031</v>
      </c>
      <c r="D560" s="266" t="s">
        <v>137</v>
      </c>
      <c r="E560" s="292">
        <f>VLOOKUP(B560,[2]END!$B$3:$G$734,6,FALSE)</f>
        <v>21</v>
      </c>
      <c r="F560" s="91">
        <f t="shared" si="194"/>
        <v>20</v>
      </c>
      <c r="G560" s="92">
        <f t="shared" si="195"/>
        <v>18</v>
      </c>
      <c r="H560" s="82">
        <f t="shared" si="206"/>
        <v>18</v>
      </c>
      <c r="I560" s="292">
        <f>VLOOKUP(B560,[2]VIT!$B$3:$F$734,5,FALSE)</f>
        <v>3.14</v>
      </c>
      <c r="J560" s="92">
        <f t="shared" si="196"/>
        <v>18</v>
      </c>
      <c r="K560" s="292">
        <f>VLOOKUP(B560,[2]VIT!$B$3:$G$734,6,FALSE)</f>
        <v>6.69</v>
      </c>
      <c r="L560" s="92">
        <f t="shared" si="197"/>
        <v>12</v>
      </c>
      <c r="M560" s="82">
        <f t="shared" si="207"/>
        <v>15</v>
      </c>
      <c r="N560" s="258" t="s">
        <v>157</v>
      </c>
      <c r="O560" s="297">
        <f>VLOOKUP(B560,'[2]Taille-Poids'!$B$3:$G$734,6,FALSE)</f>
        <v>82</v>
      </c>
      <c r="P560" s="93">
        <f t="shared" si="208"/>
        <v>0</v>
      </c>
      <c r="Q560" s="92">
        <f t="shared" si="198"/>
        <v>0</v>
      </c>
      <c r="R560" s="258">
        <f>VLOOKUP(B560,[2]DV!$B$3:$H$735,7,FALSE)</f>
        <v>49.4</v>
      </c>
      <c r="S560" s="92">
        <f t="shared" si="199"/>
        <v>5.5</v>
      </c>
      <c r="T560" s="82">
        <f t="shared" si="209"/>
        <v>5.5</v>
      </c>
      <c r="U560" s="259">
        <f>VLOOKUP(B560,[2]COORD!$B$3:$I$734,8,FALSE)</f>
        <v>22.15</v>
      </c>
      <c r="V560" s="92">
        <f t="shared" si="200"/>
        <v>6.75</v>
      </c>
      <c r="W560" s="292">
        <f>VLOOKUP(B560,[2]SOUP!$B$3:$F$734,5,FALSE)</f>
        <v>-5</v>
      </c>
      <c r="X560" s="92">
        <f t="shared" si="201"/>
        <v>1.5</v>
      </c>
      <c r="Y560" s="292">
        <f>VLOOKUP(B560,[2]EQU!$B$3:$F$734,5,FALSE)</f>
        <v>5</v>
      </c>
      <c r="Z560" s="92">
        <f t="shared" si="202"/>
        <v>2.5</v>
      </c>
      <c r="AA560" s="82">
        <f t="shared" si="210"/>
        <v>10.75</v>
      </c>
      <c r="AB560" s="260">
        <f>VLOOKUP(B560,[2]Natation!$A$2:$E$610,5,FALSE)</f>
        <v>37.72</v>
      </c>
      <c r="AC560" s="92">
        <f t="shared" si="203"/>
        <v>12</v>
      </c>
      <c r="AD560" s="83">
        <f t="shared" si="212"/>
        <v>12</v>
      </c>
      <c r="AE560" s="294">
        <f t="shared" si="213"/>
        <v>12.25</v>
      </c>
      <c r="AF560" s="84">
        <v>12.25</v>
      </c>
      <c r="AG560" s="87">
        <f t="shared" si="204"/>
        <v>153</v>
      </c>
      <c r="AH560" s="75">
        <f>IFERROR(VLOOKUP(B560,'Notes écrit'!$A$3:$C$734,3,FALSE),"ABI")</f>
        <v>7.556</v>
      </c>
      <c r="AI560" s="84">
        <v>7.556</v>
      </c>
      <c r="AJ560" s="88">
        <f t="shared" si="205"/>
        <v>384</v>
      </c>
      <c r="AK560" s="136">
        <f t="shared" si="211"/>
        <v>9.9030000000000005</v>
      </c>
    </row>
    <row r="561" spans="1:37" s="96" customFormat="1" ht="16.5" customHeight="1" thickBot="1" x14ac:dyDescent="0.3">
      <c r="A561" s="110" t="s">
        <v>53</v>
      </c>
      <c r="B561" s="267">
        <v>22111101</v>
      </c>
      <c r="C561" s="266" t="s">
        <v>1142</v>
      </c>
      <c r="D561" s="266" t="s">
        <v>1143</v>
      </c>
      <c r="E561" s="293" t="s">
        <v>1221</v>
      </c>
      <c r="F561" s="91" t="str">
        <f t="shared" si="194"/>
        <v>ABJ</v>
      </c>
      <c r="G561" s="92" t="str">
        <f t="shared" si="195"/>
        <v>ABJ</v>
      </c>
      <c r="H561" s="82" t="s">
        <v>215</v>
      </c>
      <c r="I561" s="293" t="s">
        <v>1221</v>
      </c>
      <c r="J561" s="92" t="str">
        <f t="shared" si="196"/>
        <v>ABJ</v>
      </c>
      <c r="K561" s="293" t="s">
        <v>1221</v>
      </c>
      <c r="L561" s="92" t="str">
        <f t="shared" si="197"/>
        <v>ABJ</v>
      </c>
      <c r="M561" s="82" t="s">
        <v>215</v>
      </c>
      <c r="N561" s="293" t="s">
        <v>1221</v>
      </c>
      <c r="O561" s="299" t="s">
        <v>1221</v>
      </c>
      <c r="P561" s="93">
        <v>0</v>
      </c>
      <c r="Q561" s="92" t="str">
        <f t="shared" si="198"/>
        <v>ABJ</v>
      </c>
      <c r="R561" s="293" t="s">
        <v>1221</v>
      </c>
      <c r="S561" s="92" t="str">
        <f t="shared" si="199"/>
        <v>ABJ</v>
      </c>
      <c r="T561" s="82" t="s">
        <v>215</v>
      </c>
      <c r="U561" s="293" t="s">
        <v>1221</v>
      </c>
      <c r="V561" s="92" t="str">
        <f t="shared" si="200"/>
        <v>ABJ</v>
      </c>
      <c r="W561" s="293" t="s">
        <v>1221</v>
      </c>
      <c r="X561" s="92" t="str">
        <f t="shared" si="201"/>
        <v>ABJ</v>
      </c>
      <c r="Y561" s="293" t="s">
        <v>1221</v>
      </c>
      <c r="Z561" s="92" t="str">
        <f t="shared" si="202"/>
        <v>ABJ</v>
      </c>
      <c r="AA561" s="82" t="s">
        <v>215</v>
      </c>
      <c r="AB561" s="260" t="s">
        <v>215</v>
      </c>
      <c r="AC561" s="92" t="str">
        <f t="shared" si="203"/>
        <v>DSP</v>
      </c>
      <c r="AD561" s="83" t="str">
        <f t="shared" si="212"/>
        <v>DSP</v>
      </c>
      <c r="AE561" s="294" t="str">
        <f t="shared" si="213"/>
        <v>DSP</v>
      </c>
      <c r="AF561" s="84" t="s">
        <v>215</v>
      </c>
      <c r="AG561" s="87">
        <f t="shared" si="204"/>
        <v>611</v>
      </c>
      <c r="AH561" s="75">
        <f>IFERROR(VLOOKUP(B561,'Notes écrit'!$A$3:$C$734,3,FALSE),"ABI")</f>
        <v>7.1109999999999998</v>
      </c>
      <c r="AI561" s="84">
        <v>7.1109999999999998</v>
      </c>
      <c r="AJ561" s="88">
        <f t="shared" si="205"/>
        <v>430</v>
      </c>
      <c r="AK561" s="136">
        <f t="shared" si="211"/>
        <v>7.1109999999999998</v>
      </c>
    </row>
    <row r="562" spans="1:37" s="96" customFormat="1" ht="16.5" customHeight="1" thickBot="1" x14ac:dyDescent="0.3">
      <c r="A562" s="110" t="s">
        <v>216</v>
      </c>
      <c r="B562" s="267">
        <v>22111111</v>
      </c>
      <c r="C562" s="266" t="s">
        <v>540</v>
      </c>
      <c r="D562" s="266" t="s">
        <v>541</v>
      </c>
      <c r="E562" s="292">
        <f>VLOOKUP(B562,[2]END!$B$3:$G$734,6,FALSE)</f>
        <v>22</v>
      </c>
      <c r="F562" s="91">
        <f t="shared" si="194"/>
        <v>20.5</v>
      </c>
      <c r="G562" s="92">
        <f t="shared" si="195"/>
        <v>19</v>
      </c>
      <c r="H562" s="82">
        <f t="shared" ref="H562:H593" si="214">IF(G562="VAL","VALIDÉ",G562)</f>
        <v>19</v>
      </c>
      <c r="I562" s="292">
        <f>VLOOKUP(B562,[2]VIT!$B$3:$F$734,5,FALSE)</f>
        <v>3.3</v>
      </c>
      <c r="J562" s="92">
        <f t="shared" si="196"/>
        <v>15</v>
      </c>
      <c r="K562" s="292">
        <f>VLOOKUP(B562,[2]VIT!$B$3:$G$734,6,FALSE)</f>
        <v>7.3</v>
      </c>
      <c r="L562" s="92">
        <f t="shared" si="197"/>
        <v>8</v>
      </c>
      <c r="M562" s="82">
        <f t="shared" ref="M562:M570" si="215">IF(OR(J562="ABJ",L562="ABJ"),"ABJ",IF(OR(J562="DSP",L562="DSP"),"DSP",IF(L562="VAL","VALIDÉ",(J562+L562)/2)))</f>
        <v>11.5</v>
      </c>
      <c r="N562" s="258">
        <f>VLOOKUP(B562,[2]DVC!$B$3:$G$734,6,FALSE)</f>
        <v>70</v>
      </c>
      <c r="O562" s="297">
        <f>VLOOKUP(B562,'[2]Taille-Poids'!$B$3:$G$734,6,FALSE)</f>
        <v>62</v>
      </c>
      <c r="P562" s="93">
        <f t="shared" ref="P562:P593" si="216">IF(O562="ABI", "POIDS",IF(N562="COVID","COVID",IF(OR(N562="DSP",N562="ABI",N562="VAL",N562=0),0,N562/O562)))</f>
        <v>1.1290322580645162</v>
      </c>
      <c r="Q562" s="92">
        <f t="shared" si="198"/>
        <v>6</v>
      </c>
      <c r="R562" s="258">
        <f>VLOOKUP(B562,[2]DV!$B$3:$H$735,7,FALSE)</f>
        <v>39.5</v>
      </c>
      <c r="S562" s="92">
        <f t="shared" si="199"/>
        <v>3</v>
      </c>
      <c r="T562" s="82">
        <f t="shared" ref="T562:T593" si="217">IF(OR(Q562="ABJ",S562="ABJ"),"ABJ",IF(OR(Q562="VAL",S562="VAL"),"VALIDÉ",IF(AND(Q562="DSP",S562="DSP"),"DSP",IF(Q562="DSP",S562*2,IF(S562="DSP",Q562*2,(Q562+S562))))))</f>
        <v>9</v>
      </c>
      <c r="U562" s="259">
        <f>VLOOKUP(B562,[2]COORD!$B$3:$I$734,8,FALSE)</f>
        <v>23</v>
      </c>
      <c r="V562" s="92">
        <f t="shared" si="200"/>
        <v>6.25</v>
      </c>
      <c r="W562" s="292">
        <f>VLOOKUP(B562,[2]SOUP!$B$3:$F$734,5,FALSE)</f>
        <v>-6</v>
      </c>
      <c r="X562" s="92">
        <f t="shared" si="201"/>
        <v>1.25</v>
      </c>
      <c r="Y562" s="292">
        <f>VLOOKUP(B562,[2]EQU!$B$3:$F$734,5,FALSE)</f>
        <v>6</v>
      </c>
      <c r="Z562" s="92">
        <f t="shared" si="202"/>
        <v>2</v>
      </c>
      <c r="AA562" s="82">
        <f t="shared" ref="AA562:AA570" si="218">IF(OR(V562="ABJ",X562="ABJ",Z562="ABJ"),"ABJ",IF(AND(V562="DSP",X562="DSP",Z562="DSP"),"DSP",IF(AND(V562="DSP",X562="DSP"),Z562*4,IF(AND(V562="DSP",Z562="DSP"),X562*4,IF(AND(X562="DSP",Z562="DSP"),V562*2,IF(V562="DSP",(X562+Z562)*2,IF(X562="DSP",V562+Z562*2,IF(Z562="DSP",V562+X562*2,IF(Z562="VAL","VALIDÉ",V562+X562+Z562)))))))))</f>
        <v>9.5</v>
      </c>
      <c r="AB562" s="260">
        <f>VLOOKUP(B562,[2]Natation!$A$2:$E$610,5,FALSE)</f>
        <v>37.4</v>
      </c>
      <c r="AC562" s="92">
        <f t="shared" si="203"/>
        <v>12</v>
      </c>
      <c r="AD562" s="83">
        <f t="shared" si="212"/>
        <v>12</v>
      </c>
      <c r="AE562" s="294">
        <f t="shared" si="213"/>
        <v>12.2</v>
      </c>
      <c r="AF562" s="84">
        <v>12.2</v>
      </c>
      <c r="AG562" s="87">
        <f t="shared" si="204"/>
        <v>164</v>
      </c>
      <c r="AH562" s="75">
        <f>IFERROR(VLOOKUP(B562,'Notes écrit'!$A$3:$C$734,3,FALSE),"ABI")</f>
        <v>10.222</v>
      </c>
      <c r="AI562" s="84">
        <v>10.222</v>
      </c>
      <c r="AJ562" s="88">
        <f t="shared" si="205"/>
        <v>123</v>
      </c>
      <c r="AK562" s="136">
        <f t="shared" si="211"/>
        <v>11.210999999999999</v>
      </c>
    </row>
    <row r="563" spans="1:37" s="96" customFormat="1" ht="16.5" customHeight="1" thickBot="1" x14ac:dyDescent="0.3">
      <c r="A563" s="110" t="s">
        <v>216</v>
      </c>
      <c r="B563" s="267">
        <v>22111159</v>
      </c>
      <c r="C563" s="266" t="s">
        <v>610</v>
      </c>
      <c r="D563" s="266" t="s">
        <v>611</v>
      </c>
      <c r="E563" s="292">
        <f>VLOOKUP(B563,[2]END!$B$3:$G$734,6,FALSE)</f>
        <v>16</v>
      </c>
      <c r="F563" s="91">
        <f t="shared" si="194"/>
        <v>17.5</v>
      </c>
      <c r="G563" s="92">
        <f t="shared" si="195"/>
        <v>13</v>
      </c>
      <c r="H563" s="82">
        <f t="shared" si="214"/>
        <v>13</v>
      </c>
      <c r="I563" s="292">
        <f>VLOOKUP(B563,[2]VIT!$B$3:$F$734,5,FALSE)</f>
        <v>2.99</v>
      </c>
      <c r="J563" s="92">
        <f t="shared" si="196"/>
        <v>20</v>
      </c>
      <c r="K563" s="292">
        <f>VLOOKUP(B563,[2]VIT!$B$3:$G$734,6,FALSE)</f>
        <v>6.32</v>
      </c>
      <c r="L563" s="92">
        <f t="shared" si="197"/>
        <v>15</v>
      </c>
      <c r="M563" s="82">
        <f t="shared" si="215"/>
        <v>17.5</v>
      </c>
      <c r="N563" s="258">
        <f>VLOOKUP(B563,[2]DVC!$B$3:$G$734,6,FALSE)</f>
        <v>70</v>
      </c>
      <c r="O563" s="297">
        <f>VLOOKUP(B563,'[2]Taille-Poids'!$B$3:$G$734,6,FALSE)</f>
        <v>70</v>
      </c>
      <c r="P563" s="93">
        <f t="shared" si="216"/>
        <v>1</v>
      </c>
      <c r="Q563" s="92">
        <f t="shared" si="198"/>
        <v>5.5</v>
      </c>
      <c r="R563" s="258">
        <f>VLOOKUP(B563,[2]DV!$B$3:$H$735,7,FALSE)</f>
        <v>50.2</v>
      </c>
      <c r="S563" s="92">
        <f t="shared" si="199"/>
        <v>5.5</v>
      </c>
      <c r="T563" s="82">
        <f t="shared" si="217"/>
        <v>11</v>
      </c>
      <c r="U563" s="259">
        <f>VLOOKUP(B563,[2]COORD!$B$3:$I$734,8,FALSE)</f>
        <v>20.100000000000001</v>
      </c>
      <c r="V563" s="92">
        <f t="shared" si="200"/>
        <v>8</v>
      </c>
      <c r="W563" s="292">
        <f>VLOOKUP(B563,[2]SOUP!$B$3:$F$734,5,FALSE)</f>
        <v>-10</v>
      </c>
      <c r="X563" s="92">
        <f t="shared" si="201"/>
        <v>0.75</v>
      </c>
      <c r="Y563" s="292">
        <f>VLOOKUP(B563,[2]EQU!$B$3:$F$734,5,FALSE)</f>
        <v>2</v>
      </c>
      <c r="Z563" s="92">
        <f t="shared" si="202"/>
        <v>4</v>
      </c>
      <c r="AA563" s="82">
        <f t="shared" si="218"/>
        <v>12.75</v>
      </c>
      <c r="AB563" s="260">
        <f>VLOOKUP(B563,[2]Natation!$A$2:$E$610,5,FALSE)</f>
        <v>37.950000000000003</v>
      </c>
      <c r="AC563" s="92">
        <f t="shared" si="203"/>
        <v>11</v>
      </c>
      <c r="AD563" s="83">
        <f t="shared" si="212"/>
        <v>11</v>
      </c>
      <c r="AE563" s="294">
        <f t="shared" si="213"/>
        <v>13.05</v>
      </c>
      <c r="AF563" s="84">
        <v>13.05</v>
      </c>
      <c r="AG563" s="87">
        <f t="shared" si="204"/>
        <v>72</v>
      </c>
      <c r="AH563" s="344">
        <f>IFERROR(VLOOKUP(B563,'Notes écrit'!$A$3:$C$734,3,FALSE),"ABI")</f>
        <v>5.7779999999999996</v>
      </c>
      <c r="AI563" s="84">
        <v>5.7779999999999996</v>
      </c>
      <c r="AJ563" s="88">
        <f t="shared" si="205"/>
        <v>551</v>
      </c>
      <c r="AK563" s="136">
        <f t="shared" si="211"/>
        <v>9.4139999999999997</v>
      </c>
    </row>
    <row r="564" spans="1:37" s="96" customFormat="1" ht="16.5" customHeight="1" thickBot="1" x14ac:dyDescent="0.3">
      <c r="A564" s="110" t="s">
        <v>216</v>
      </c>
      <c r="B564" s="267">
        <v>22111162</v>
      </c>
      <c r="C564" s="266" t="s">
        <v>804</v>
      </c>
      <c r="D564" s="266" t="s">
        <v>123</v>
      </c>
      <c r="E564" s="292">
        <f>VLOOKUP(B564,[2]END!$B$3:$G$734,6,FALSE)</f>
        <v>13</v>
      </c>
      <c r="F564" s="91">
        <f t="shared" si="194"/>
        <v>16</v>
      </c>
      <c r="G564" s="92">
        <f t="shared" si="195"/>
        <v>10</v>
      </c>
      <c r="H564" s="82">
        <f t="shared" si="214"/>
        <v>10</v>
      </c>
      <c r="I564" s="292">
        <f>VLOOKUP(B564,[2]VIT!$B$3:$F$734,5,FALSE)</f>
        <v>3.38</v>
      </c>
      <c r="J564" s="92">
        <f t="shared" si="196"/>
        <v>14</v>
      </c>
      <c r="K564" s="292">
        <f>VLOOKUP(B564,[2]VIT!$B$3:$G$734,6,FALSE)</f>
        <v>7.07</v>
      </c>
      <c r="L564" s="92">
        <f t="shared" si="197"/>
        <v>9</v>
      </c>
      <c r="M564" s="82">
        <f t="shared" si="215"/>
        <v>11.5</v>
      </c>
      <c r="N564" s="258">
        <f>VLOOKUP(B564,[2]DVC!$B$3:$G$734,6,FALSE)</f>
        <v>69</v>
      </c>
      <c r="O564" s="297">
        <f>VLOOKUP(B564,'[2]Taille-Poids'!$B$3:$G$734,6,FALSE)</f>
        <v>66</v>
      </c>
      <c r="P564" s="93">
        <f t="shared" si="216"/>
        <v>1.0454545454545454</v>
      </c>
      <c r="Q564" s="92">
        <f t="shared" si="198"/>
        <v>5.5</v>
      </c>
      <c r="R564" s="258">
        <f>VLOOKUP(B564,[2]DV!$B$3:$H$735,7,FALSE)</f>
        <v>45</v>
      </c>
      <c r="S564" s="92">
        <f t="shared" si="199"/>
        <v>4.5</v>
      </c>
      <c r="T564" s="82">
        <f t="shared" si="217"/>
        <v>10</v>
      </c>
      <c r="U564" s="259">
        <f>VLOOKUP(B564,[2]COORD!$B$3:$I$734,8,FALSE)</f>
        <v>26.75</v>
      </c>
      <c r="V564" s="92">
        <f t="shared" si="200"/>
        <v>4.5</v>
      </c>
      <c r="W564" s="292">
        <f>VLOOKUP(B564,[2]SOUP!$B$3:$F$734,5,FALSE)</f>
        <v>-6</v>
      </c>
      <c r="X564" s="92">
        <f t="shared" si="201"/>
        <v>1.25</v>
      </c>
      <c r="Y564" s="292">
        <f>VLOOKUP(B564,[2]EQU!$B$3:$F$734,5,FALSE)</f>
        <v>7</v>
      </c>
      <c r="Z564" s="92">
        <f t="shared" si="202"/>
        <v>1.5</v>
      </c>
      <c r="AA564" s="82">
        <f t="shared" si="218"/>
        <v>7.25</v>
      </c>
      <c r="AB564" s="260">
        <f>VLOOKUP(B564,[2]Natation!$A$2:$E$610,5,FALSE)</f>
        <v>55.97</v>
      </c>
      <c r="AC564" s="92">
        <f t="shared" si="203"/>
        <v>3</v>
      </c>
      <c r="AD564" s="83">
        <f t="shared" si="212"/>
        <v>3</v>
      </c>
      <c r="AE564" s="294">
        <f t="shared" si="213"/>
        <v>8.35</v>
      </c>
      <c r="AF564" s="84">
        <v>8.35</v>
      </c>
      <c r="AG564" s="87">
        <f t="shared" si="204"/>
        <v>542</v>
      </c>
      <c r="AH564" s="75">
        <f>IFERROR(VLOOKUP(B564,'Notes écrit'!$A$3:$C$734,3,FALSE),"ABI")</f>
        <v>6.6669999999999998</v>
      </c>
      <c r="AI564" s="84">
        <v>6.6669999999999998</v>
      </c>
      <c r="AJ564" s="88">
        <f t="shared" si="205"/>
        <v>483</v>
      </c>
      <c r="AK564" s="136">
        <f t="shared" si="211"/>
        <v>7.5084999999999997</v>
      </c>
    </row>
    <row r="565" spans="1:37" s="96" customFormat="1" ht="16.5" customHeight="1" thickBot="1" x14ac:dyDescent="0.3">
      <c r="A565" s="110" t="s">
        <v>216</v>
      </c>
      <c r="B565" s="267">
        <v>22111172</v>
      </c>
      <c r="C565" s="266" t="s">
        <v>497</v>
      </c>
      <c r="D565" s="266" t="s">
        <v>498</v>
      </c>
      <c r="E565" s="292">
        <f>VLOOKUP(B565,[2]END!$B$3:$G$734,6,FALSE)</f>
        <v>13</v>
      </c>
      <c r="F565" s="91">
        <f t="shared" si="194"/>
        <v>16</v>
      </c>
      <c r="G565" s="92">
        <f t="shared" si="195"/>
        <v>10</v>
      </c>
      <c r="H565" s="82">
        <f t="shared" si="214"/>
        <v>10</v>
      </c>
      <c r="I565" s="292">
        <f>VLOOKUP(B565,[2]VIT!$B$3:$F$734,5,FALSE)</f>
        <v>3.55</v>
      </c>
      <c r="J565" s="92">
        <f t="shared" si="196"/>
        <v>11</v>
      </c>
      <c r="K565" s="292">
        <f>VLOOKUP(B565,[2]VIT!$B$3:$G$734,6,FALSE)</f>
        <v>7.34</v>
      </c>
      <c r="L565" s="92">
        <f t="shared" si="197"/>
        <v>7</v>
      </c>
      <c r="M565" s="82">
        <f t="shared" si="215"/>
        <v>9</v>
      </c>
      <c r="N565" s="258">
        <f>VLOOKUP(B565,[2]DVC!$B$3:$G$734,6,FALSE)</f>
        <v>58</v>
      </c>
      <c r="O565" s="297" t="str">
        <f>VLOOKUP(B565,'[2]Taille-Poids'!$B$3:$G$734,6,FALSE)</f>
        <v>ABI</v>
      </c>
      <c r="P565" s="93" t="str">
        <f t="shared" si="216"/>
        <v>POIDS</v>
      </c>
      <c r="Q565" s="92">
        <f t="shared" si="198"/>
        <v>0</v>
      </c>
      <c r="R565" s="258">
        <f>VLOOKUP(B565,[2]DV!$B$3:$H$735,7,FALSE)</f>
        <v>42.1</v>
      </c>
      <c r="S565" s="92">
        <f t="shared" si="199"/>
        <v>3.5</v>
      </c>
      <c r="T565" s="82">
        <f t="shared" si="217"/>
        <v>3.5</v>
      </c>
      <c r="U565" s="259">
        <f>VLOOKUP(B565,[2]COORD!$B$3:$I$734,8,FALSE)</f>
        <v>42</v>
      </c>
      <c r="V565" s="92">
        <f t="shared" si="200"/>
        <v>0.25</v>
      </c>
      <c r="W565" s="292">
        <f>VLOOKUP(B565,[2]SOUP!$B$3:$F$734,5,FALSE)</f>
        <v>0</v>
      </c>
      <c r="X565" s="92">
        <f t="shared" si="201"/>
        <v>2.5</v>
      </c>
      <c r="Y565" s="292">
        <f>VLOOKUP(B565,[2]EQU!$B$3:$F$734,5,FALSE)</f>
        <v>5</v>
      </c>
      <c r="Z565" s="92">
        <f t="shared" si="202"/>
        <v>2.5</v>
      </c>
      <c r="AA565" s="82">
        <f t="shared" si="218"/>
        <v>5.25</v>
      </c>
      <c r="AB565" s="260">
        <f>VLOOKUP(B565,[2]Natation!$A$2:$E$610,5,FALSE)</f>
        <v>40.299999999999997</v>
      </c>
      <c r="AC565" s="92">
        <f t="shared" si="203"/>
        <v>10</v>
      </c>
      <c r="AD565" s="83">
        <f t="shared" si="212"/>
        <v>10</v>
      </c>
      <c r="AE565" s="294">
        <f t="shared" si="213"/>
        <v>7.55</v>
      </c>
      <c r="AF565" s="84">
        <v>7.55</v>
      </c>
      <c r="AG565" s="87">
        <f t="shared" si="204"/>
        <v>571</v>
      </c>
      <c r="AH565" s="75">
        <f>IFERROR(VLOOKUP(B565,'Notes écrit'!$A$3:$C$734,3,FALSE),"ABI")</f>
        <v>1.778</v>
      </c>
      <c r="AI565" s="84">
        <v>1.778</v>
      </c>
      <c r="AJ565" s="88">
        <f t="shared" si="205"/>
        <v>616</v>
      </c>
      <c r="AK565" s="136">
        <f t="shared" si="211"/>
        <v>4.6639999999999997</v>
      </c>
    </row>
    <row r="566" spans="1:37" s="96" customFormat="1" ht="16.5" customHeight="1" thickBot="1" x14ac:dyDescent="0.3">
      <c r="A566" s="110" t="s">
        <v>216</v>
      </c>
      <c r="B566" s="267">
        <v>22111185</v>
      </c>
      <c r="C566" s="266" t="s">
        <v>683</v>
      </c>
      <c r="D566" s="266" t="s">
        <v>684</v>
      </c>
      <c r="E566" s="292">
        <f>VLOOKUP(B566,[2]END!$B$3:$G$734,6,FALSE)</f>
        <v>13</v>
      </c>
      <c r="F566" s="91">
        <f t="shared" si="194"/>
        <v>16</v>
      </c>
      <c r="G566" s="92">
        <f t="shared" si="195"/>
        <v>10</v>
      </c>
      <c r="H566" s="82">
        <f t="shared" si="214"/>
        <v>10</v>
      </c>
      <c r="I566" s="292">
        <f>VLOOKUP(B566,[2]VIT!$B$3:$F$734,5,FALSE)</f>
        <v>3.37</v>
      </c>
      <c r="J566" s="92">
        <f t="shared" si="196"/>
        <v>14</v>
      </c>
      <c r="K566" s="292">
        <f>VLOOKUP(B566,[2]VIT!$B$3:$G$734,6,FALSE)</f>
        <v>7.13</v>
      </c>
      <c r="L566" s="92">
        <f t="shared" si="197"/>
        <v>9</v>
      </c>
      <c r="M566" s="82">
        <f t="shared" si="215"/>
        <v>11.5</v>
      </c>
      <c r="N566" s="258">
        <f>VLOOKUP(B566,[2]DVC!$B$3:$G$734,6,FALSE)</f>
        <v>50</v>
      </c>
      <c r="O566" s="297">
        <f>VLOOKUP(B566,'[2]Taille-Poids'!$B$3:$G$734,6,FALSE)</f>
        <v>97</v>
      </c>
      <c r="P566" s="93">
        <f t="shared" si="216"/>
        <v>0.51546391752577314</v>
      </c>
      <c r="Q566" s="92">
        <f t="shared" si="198"/>
        <v>3</v>
      </c>
      <c r="R566" s="258">
        <f>VLOOKUP(B566,[2]DV!$B$3:$H$735,7,FALSE)</f>
        <v>33.9</v>
      </c>
      <c r="S566" s="92">
        <f t="shared" si="199"/>
        <v>1.5</v>
      </c>
      <c r="T566" s="82">
        <f t="shared" si="217"/>
        <v>4.5</v>
      </c>
      <c r="U566" s="259">
        <f>VLOOKUP(B566,[2]COORD!$B$3:$I$734,8,FALSE)</f>
        <v>27.6</v>
      </c>
      <c r="V566" s="92">
        <f t="shared" si="200"/>
        <v>4</v>
      </c>
      <c r="W566" s="292">
        <f>VLOOKUP(B566,[2]SOUP!$B$3:$F$734,5,FALSE)</f>
        <v>-17</v>
      </c>
      <c r="X566" s="92">
        <f t="shared" si="201"/>
        <v>0</v>
      </c>
      <c r="Y566" s="292">
        <f>VLOOKUP(B566,[2]EQU!$B$3:$F$734,5,FALSE)</f>
        <v>10</v>
      </c>
      <c r="Z566" s="92">
        <f t="shared" si="202"/>
        <v>0</v>
      </c>
      <c r="AA566" s="82">
        <f t="shared" si="218"/>
        <v>4</v>
      </c>
      <c r="AB566" s="260">
        <f>VLOOKUP(B566,[2]Natation!$A$2:$E$610,5,FALSE)</f>
        <v>33.090000000000003</v>
      </c>
      <c r="AC566" s="92">
        <f t="shared" si="203"/>
        <v>14</v>
      </c>
      <c r="AD566" s="83">
        <f t="shared" si="212"/>
        <v>14</v>
      </c>
      <c r="AE566" s="294">
        <f t="shared" si="213"/>
        <v>8.8000000000000007</v>
      </c>
      <c r="AF566" s="84">
        <v>8.8000000000000007</v>
      </c>
      <c r="AG566" s="87">
        <f t="shared" si="204"/>
        <v>517</v>
      </c>
      <c r="AH566" s="75">
        <f>IFERROR(VLOOKUP(B566,'Notes écrit'!$A$3:$C$734,3,FALSE),"ABI")</f>
        <v>8</v>
      </c>
      <c r="AI566" s="84">
        <v>8</v>
      </c>
      <c r="AJ566" s="88">
        <f t="shared" si="205"/>
        <v>331</v>
      </c>
      <c r="AK566" s="136">
        <f t="shared" si="211"/>
        <v>8.4</v>
      </c>
    </row>
    <row r="567" spans="1:37" s="96" customFormat="1" ht="16.5" customHeight="1" thickBot="1" x14ac:dyDescent="0.3">
      <c r="A567" s="110" t="s">
        <v>216</v>
      </c>
      <c r="B567" s="267">
        <v>22111220</v>
      </c>
      <c r="C567" s="266" t="s">
        <v>583</v>
      </c>
      <c r="D567" s="266" t="s">
        <v>584</v>
      </c>
      <c r="E567" s="292">
        <f>VLOOKUP(B567,[2]END!$B$3:$G$734,6,FALSE)</f>
        <v>14</v>
      </c>
      <c r="F567" s="91">
        <f t="shared" si="194"/>
        <v>16.5</v>
      </c>
      <c r="G567" s="92">
        <f t="shared" si="195"/>
        <v>11</v>
      </c>
      <c r="H567" s="82">
        <f t="shared" si="214"/>
        <v>11</v>
      </c>
      <c r="I567" s="292">
        <f>VLOOKUP(B567,[2]VIT!$B$3:$F$734,5,FALSE)</f>
        <v>3.53</v>
      </c>
      <c r="J567" s="92">
        <f t="shared" si="196"/>
        <v>11</v>
      </c>
      <c r="K567" s="292">
        <f>VLOOKUP(B567,[2]VIT!$B$3:$G$734,6,FALSE)</f>
        <v>7.11</v>
      </c>
      <c r="L567" s="92">
        <f t="shared" si="197"/>
        <v>9</v>
      </c>
      <c r="M567" s="82">
        <f t="shared" si="215"/>
        <v>10</v>
      </c>
      <c r="N567" s="258" t="str">
        <f>VLOOKUP(B567,[2]DVC!$B$3:$G$734,6,FALSE)</f>
        <v>DSP</v>
      </c>
      <c r="O567" s="298" t="s">
        <v>215</v>
      </c>
      <c r="P567" s="93">
        <f t="shared" si="216"/>
        <v>0</v>
      </c>
      <c r="Q567" s="92" t="str">
        <f t="shared" si="198"/>
        <v>DSP</v>
      </c>
      <c r="R567" s="258">
        <f>VLOOKUP(B567,[2]DV!$B$3:$H$735,7,FALSE)</f>
        <v>42.2</v>
      </c>
      <c r="S567" s="92">
        <f t="shared" si="199"/>
        <v>3.5</v>
      </c>
      <c r="T567" s="82">
        <f t="shared" si="217"/>
        <v>7</v>
      </c>
      <c r="U567" s="259">
        <f>VLOOKUP(B567,[2]COORD!$B$3:$I$734,8,FALSE)</f>
        <v>26.7</v>
      </c>
      <c r="V567" s="92">
        <f t="shared" si="200"/>
        <v>4.5</v>
      </c>
      <c r="W567" s="292">
        <f>VLOOKUP(B567,[2]SOUP!$B$3:$F$734,5,FALSE)</f>
        <v>-11</v>
      </c>
      <c r="X567" s="92">
        <f t="shared" si="201"/>
        <v>0.75</v>
      </c>
      <c r="Y567" s="292">
        <f>VLOOKUP(B567,[2]EQU!$B$3:$F$734,5,FALSE)</f>
        <v>5</v>
      </c>
      <c r="Z567" s="92">
        <f t="shared" si="202"/>
        <v>2.5</v>
      </c>
      <c r="AA567" s="82">
        <f t="shared" si="218"/>
        <v>7.75</v>
      </c>
      <c r="AB567" s="260">
        <f>VLOOKUP(B567,[2]Natation!$A$2:$E$610,5,FALSE)</f>
        <v>44.77</v>
      </c>
      <c r="AC567" s="92">
        <f t="shared" si="203"/>
        <v>8</v>
      </c>
      <c r="AD567" s="83">
        <f t="shared" si="212"/>
        <v>8</v>
      </c>
      <c r="AE567" s="294">
        <f t="shared" si="213"/>
        <v>8.75</v>
      </c>
      <c r="AF567" s="84">
        <v>8.75</v>
      </c>
      <c r="AG567" s="87">
        <f t="shared" si="204"/>
        <v>520</v>
      </c>
      <c r="AH567" s="75">
        <f>IFERROR(VLOOKUP(B567,'Notes écrit'!$A$3:$C$734,3,FALSE),"ABI")</f>
        <v>5.3330000000000002</v>
      </c>
      <c r="AI567" s="84">
        <v>5.3330000000000002</v>
      </c>
      <c r="AJ567" s="88">
        <f t="shared" si="205"/>
        <v>568</v>
      </c>
      <c r="AK567" s="136">
        <f t="shared" si="211"/>
        <v>7.0415000000000001</v>
      </c>
    </row>
    <row r="568" spans="1:37" s="96" customFormat="1" ht="17.25" customHeight="1" thickBot="1" x14ac:dyDescent="0.3">
      <c r="A568" s="110" t="s">
        <v>216</v>
      </c>
      <c r="B568" s="267">
        <v>22111250</v>
      </c>
      <c r="C568" s="266" t="s">
        <v>920</v>
      </c>
      <c r="D568" s="266" t="s">
        <v>93</v>
      </c>
      <c r="E568" s="292">
        <f>VLOOKUP(B568,[2]END!$B$3:$G$734,6,FALSE)</f>
        <v>15</v>
      </c>
      <c r="F568" s="91">
        <f t="shared" si="194"/>
        <v>17</v>
      </c>
      <c r="G568" s="92">
        <f t="shared" si="195"/>
        <v>12</v>
      </c>
      <c r="H568" s="82">
        <f t="shared" si="214"/>
        <v>12</v>
      </c>
      <c r="I568" s="292">
        <f>VLOOKUP(B568,[2]VIT!$B$3:$F$734,5,FALSE)</f>
        <v>3</v>
      </c>
      <c r="J568" s="92">
        <f t="shared" si="196"/>
        <v>20</v>
      </c>
      <c r="K568" s="292">
        <f>VLOOKUP(B568,[2]VIT!$B$3:$G$734,6,FALSE)</f>
        <v>6.43</v>
      </c>
      <c r="L568" s="92">
        <f t="shared" si="197"/>
        <v>14</v>
      </c>
      <c r="M568" s="82">
        <f t="shared" si="215"/>
        <v>17</v>
      </c>
      <c r="N568" s="258">
        <f>VLOOKUP(B568,[2]DVC!$B$3:$G$734,6,FALSE)</f>
        <v>57</v>
      </c>
      <c r="O568" s="297">
        <f>VLOOKUP(B568,'[2]Taille-Poids'!$B$3:$G$734,6,FALSE)</f>
        <v>72</v>
      </c>
      <c r="P568" s="93">
        <f t="shared" si="216"/>
        <v>0.79166666666666663</v>
      </c>
      <c r="Q568" s="92">
        <f t="shared" si="198"/>
        <v>4</v>
      </c>
      <c r="R568" s="258">
        <f>VLOOKUP(B568,[2]DV!$B$3:$H$735,7,FALSE)</f>
        <v>54.7</v>
      </c>
      <c r="S568" s="92">
        <f t="shared" si="199"/>
        <v>6.5</v>
      </c>
      <c r="T568" s="82">
        <f t="shared" si="217"/>
        <v>10.5</v>
      </c>
      <c r="U568" s="259">
        <f>VLOOKUP(B568,[2]COORD!$B$3:$I$734,8,FALSE)</f>
        <v>24.15</v>
      </c>
      <c r="V568" s="92">
        <f t="shared" si="200"/>
        <v>5.75</v>
      </c>
      <c r="W568" s="292">
        <f>VLOOKUP(B568,[2]SOUP!$B$3:$F$734,5,FALSE)</f>
        <v>2</v>
      </c>
      <c r="X568" s="92">
        <f t="shared" si="201"/>
        <v>3</v>
      </c>
      <c r="Y568" s="292">
        <f>VLOOKUP(B568,[2]EQU!$B$3:$F$734,5,FALSE)</f>
        <v>6</v>
      </c>
      <c r="Z568" s="92">
        <f t="shared" si="202"/>
        <v>2</v>
      </c>
      <c r="AA568" s="82">
        <f t="shared" si="218"/>
        <v>10.75</v>
      </c>
      <c r="AB568" s="260">
        <f>VLOOKUP(B568,[2]Natation!$A$2:$E$610,5,FALSE)</f>
        <v>38.35</v>
      </c>
      <c r="AC568" s="92">
        <f t="shared" si="203"/>
        <v>11</v>
      </c>
      <c r="AD568" s="83">
        <f t="shared" si="212"/>
        <v>11</v>
      </c>
      <c r="AE568" s="294">
        <f t="shared" si="213"/>
        <v>12.25</v>
      </c>
      <c r="AF568" s="84">
        <v>12.25</v>
      </c>
      <c r="AG568" s="87">
        <f t="shared" si="204"/>
        <v>153</v>
      </c>
      <c r="AH568" s="75">
        <f>IFERROR(VLOOKUP(B568,'Notes écrit'!$A$3:$C$734,3,FALSE),"ABI")</f>
        <v>7.1109999999999998</v>
      </c>
      <c r="AI568" s="84">
        <v>7.1109999999999998</v>
      </c>
      <c r="AJ568" s="88">
        <f t="shared" si="205"/>
        <v>430</v>
      </c>
      <c r="AK568" s="136">
        <f t="shared" si="211"/>
        <v>9.6805000000000003</v>
      </c>
    </row>
    <row r="569" spans="1:37" s="96" customFormat="1" ht="16.5" customHeight="1" thickBot="1" x14ac:dyDescent="0.3">
      <c r="A569" s="110" t="s">
        <v>216</v>
      </c>
      <c r="B569" s="267">
        <v>22111327</v>
      </c>
      <c r="C569" s="266" t="s">
        <v>795</v>
      </c>
      <c r="D569" s="266" t="s">
        <v>117</v>
      </c>
      <c r="E569" s="292" t="str">
        <f>VLOOKUP(B569,[2]END!$B$3:$G$734,6,FALSE)</f>
        <v>ABI</v>
      </c>
      <c r="F569" s="91" t="str">
        <f t="shared" si="194"/>
        <v>ABI</v>
      </c>
      <c r="G569" s="92">
        <f t="shared" si="195"/>
        <v>0</v>
      </c>
      <c r="H569" s="82">
        <f t="shared" si="214"/>
        <v>0</v>
      </c>
      <c r="I569" s="292" t="str">
        <f>VLOOKUP(B569,[2]VIT!$B$3:$F$734,5,FALSE)</f>
        <v>ABI</v>
      </c>
      <c r="J569" s="92">
        <f t="shared" si="196"/>
        <v>0</v>
      </c>
      <c r="K569" s="292" t="str">
        <f>VLOOKUP(B569,[2]VIT!$B$3:$G$734,6,FALSE)</f>
        <v>ABI</v>
      </c>
      <c r="L569" s="92">
        <f t="shared" si="197"/>
        <v>0</v>
      </c>
      <c r="M569" s="82">
        <f t="shared" si="215"/>
        <v>0</v>
      </c>
      <c r="N569" s="258" t="str">
        <f>VLOOKUP(B569,[2]DVC!$B$3:$G$734,6,FALSE)</f>
        <v>ABI</v>
      </c>
      <c r="O569" s="297" t="str">
        <f>VLOOKUP(B569,'[2]Taille-Poids'!$B$3:$G$734,6,FALSE)</f>
        <v>ABI</v>
      </c>
      <c r="P569" s="93" t="str">
        <f t="shared" si="216"/>
        <v>POIDS</v>
      </c>
      <c r="Q569" s="92">
        <f t="shared" si="198"/>
        <v>0</v>
      </c>
      <c r="R569" s="258" t="str">
        <f>VLOOKUP(B569,[2]DV!$B$3:$H$735,7,FALSE)</f>
        <v>ABI</v>
      </c>
      <c r="S569" s="92">
        <f t="shared" si="199"/>
        <v>0</v>
      </c>
      <c r="T569" s="82">
        <f t="shared" si="217"/>
        <v>0</v>
      </c>
      <c r="U569" s="259" t="str">
        <f>VLOOKUP(B569,[2]COORD!$B$3:$I$734,8,FALSE)</f>
        <v>ABI</v>
      </c>
      <c r="V569" s="92">
        <f t="shared" si="200"/>
        <v>0</v>
      </c>
      <c r="W569" s="292" t="str">
        <f>VLOOKUP(B569,[2]SOUP!$B$3:$F$734,5,FALSE)</f>
        <v>ABI</v>
      </c>
      <c r="X569" s="92">
        <f t="shared" si="201"/>
        <v>0</v>
      </c>
      <c r="Y569" s="292" t="str">
        <f>VLOOKUP(B569,[2]EQU!$B$3:$F$734,5,FALSE)</f>
        <v>ABI</v>
      </c>
      <c r="Z569" s="92">
        <f t="shared" si="202"/>
        <v>0</v>
      </c>
      <c r="AA569" s="82">
        <f t="shared" si="218"/>
        <v>0</v>
      </c>
      <c r="AB569" s="260" t="str">
        <f>VLOOKUP(B569,[2]Natation!$A$2:$E$610,5,FALSE)</f>
        <v>ABI</v>
      </c>
      <c r="AC569" s="92">
        <f t="shared" si="203"/>
        <v>0</v>
      </c>
      <c r="AD569" s="83">
        <f t="shared" si="212"/>
        <v>0</v>
      </c>
      <c r="AE569" s="294">
        <f t="shared" si="213"/>
        <v>0</v>
      </c>
      <c r="AF569" s="84">
        <v>0</v>
      </c>
      <c r="AG569" s="87">
        <f t="shared" si="204"/>
        <v>621</v>
      </c>
      <c r="AH569" s="75" t="str">
        <f>IFERROR(VLOOKUP(B569,'Notes écrit'!$A$3:$C$734,3,FALSE),"ABI")</f>
        <v>ABI</v>
      </c>
      <c r="AI569" s="84" t="s">
        <v>157</v>
      </c>
      <c r="AJ569" s="88">
        <f t="shared" si="205"/>
        <v>599</v>
      </c>
      <c r="AK569" s="136" t="str">
        <f t="shared" si="211"/>
        <v>DEF</v>
      </c>
    </row>
    <row r="570" spans="1:37" s="96" customFormat="1" ht="16.5" customHeight="1" thickBot="1" x14ac:dyDescent="0.3">
      <c r="A570" s="110" t="s">
        <v>216</v>
      </c>
      <c r="B570" s="267">
        <v>22111356</v>
      </c>
      <c r="C570" s="266" t="s">
        <v>752</v>
      </c>
      <c r="D570" s="266" t="s">
        <v>753</v>
      </c>
      <c r="E570" s="292" t="str">
        <f>VLOOKUP(B570,[2]END!$B$3:$G$734,6,FALSE)</f>
        <v>ABI</v>
      </c>
      <c r="F570" s="91" t="str">
        <f t="shared" si="194"/>
        <v>ABI</v>
      </c>
      <c r="G570" s="92">
        <f t="shared" si="195"/>
        <v>0</v>
      </c>
      <c r="H570" s="82">
        <f t="shared" si="214"/>
        <v>0</v>
      </c>
      <c r="I570" s="292" t="str">
        <f>VLOOKUP(B570,[2]VIT!$B$3:$F$734,5,FALSE)</f>
        <v>ABI</v>
      </c>
      <c r="J570" s="92">
        <f t="shared" si="196"/>
        <v>0</v>
      </c>
      <c r="K570" s="292" t="str">
        <f>VLOOKUP(B570,[2]VIT!$B$3:$G$734,6,FALSE)</f>
        <v>ABI</v>
      </c>
      <c r="L570" s="92">
        <f t="shared" si="197"/>
        <v>0</v>
      </c>
      <c r="M570" s="82">
        <f t="shared" si="215"/>
        <v>0</v>
      </c>
      <c r="N570" s="258" t="str">
        <f>VLOOKUP(B570,[2]DVC!$B$3:$G$734,6,FALSE)</f>
        <v>ABI</v>
      </c>
      <c r="O570" s="297" t="str">
        <f>VLOOKUP(B570,'[2]Taille-Poids'!$B$3:$G$734,6,FALSE)</f>
        <v>ABI</v>
      </c>
      <c r="P570" s="93" t="str">
        <f t="shared" si="216"/>
        <v>POIDS</v>
      </c>
      <c r="Q570" s="92">
        <f t="shared" si="198"/>
        <v>0</v>
      </c>
      <c r="R570" s="258" t="str">
        <f>VLOOKUP(B570,[2]DV!$B$3:$H$735,7,FALSE)</f>
        <v>ABI</v>
      </c>
      <c r="S570" s="92">
        <f t="shared" si="199"/>
        <v>0</v>
      </c>
      <c r="T570" s="82">
        <f t="shared" si="217"/>
        <v>0</v>
      </c>
      <c r="U570" s="259" t="str">
        <f>VLOOKUP(B570,[2]COORD!$B$3:$I$734,8,FALSE)</f>
        <v>ABI</v>
      </c>
      <c r="V570" s="92">
        <f t="shared" si="200"/>
        <v>0</v>
      </c>
      <c r="W570" s="292" t="str">
        <f>VLOOKUP(B570,[2]SOUP!$B$3:$F$734,5,FALSE)</f>
        <v>ABI</v>
      </c>
      <c r="X570" s="92">
        <f t="shared" si="201"/>
        <v>0</v>
      </c>
      <c r="Y570" s="292" t="str">
        <f>VLOOKUP(B570,[2]EQU!$B$3:$F$734,5,FALSE)</f>
        <v>ABI</v>
      </c>
      <c r="Z570" s="92">
        <f t="shared" si="202"/>
        <v>0</v>
      </c>
      <c r="AA570" s="82">
        <f t="shared" si="218"/>
        <v>0</v>
      </c>
      <c r="AB570" s="260" t="str">
        <f>VLOOKUP(B570,[2]Natation!$A$2:$E$610,5,FALSE)</f>
        <v>ABI</v>
      </c>
      <c r="AC570" s="92">
        <f t="shared" si="203"/>
        <v>0</v>
      </c>
      <c r="AD570" s="83">
        <f t="shared" si="212"/>
        <v>0</v>
      </c>
      <c r="AE570" s="294">
        <f t="shared" si="213"/>
        <v>0</v>
      </c>
      <c r="AF570" s="84">
        <v>0</v>
      </c>
      <c r="AG570" s="87">
        <f t="shared" si="204"/>
        <v>621</v>
      </c>
      <c r="AH570" s="75" t="str">
        <f>IFERROR(VLOOKUP(B570,'Notes écrit'!$A$3:$C$734,3,FALSE),"ABI")</f>
        <v>ABI</v>
      </c>
      <c r="AI570" s="84" t="s">
        <v>157</v>
      </c>
      <c r="AJ570" s="88">
        <f t="shared" si="205"/>
        <v>599</v>
      </c>
      <c r="AK570" s="136" t="str">
        <f t="shared" si="211"/>
        <v>DEF</v>
      </c>
    </row>
    <row r="571" spans="1:37" s="96" customFormat="1" ht="16.5" customHeight="1" thickBot="1" x14ac:dyDescent="0.3">
      <c r="A571" s="110" t="s">
        <v>216</v>
      </c>
      <c r="B571" s="267">
        <v>22111380</v>
      </c>
      <c r="C571" s="266" t="s">
        <v>1032</v>
      </c>
      <c r="D571" s="266" t="s">
        <v>69</v>
      </c>
      <c r="E571" s="292">
        <f>VLOOKUP(B571,[2]END!$B$3:$G$734,6,FALSE)</f>
        <v>17</v>
      </c>
      <c r="F571" s="91">
        <f t="shared" si="194"/>
        <v>18</v>
      </c>
      <c r="G571" s="92">
        <f t="shared" si="195"/>
        <v>14</v>
      </c>
      <c r="H571" s="82">
        <f t="shared" si="214"/>
        <v>14</v>
      </c>
      <c r="I571" s="293" t="s">
        <v>1221</v>
      </c>
      <c r="J571" s="92" t="str">
        <f t="shared" si="196"/>
        <v>ABJ</v>
      </c>
      <c r="K571" s="293" t="s">
        <v>1221</v>
      </c>
      <c r="L571" s="92" t="str">
        <f t="shared" si="197"/>
        <v>ABJ</v>
      </c>
      <c r="M571" s="82" t="s">
        <v>215</v>
      </c>
      <c r="N571" s="258">
        <f>VLOOKUP(B571,[2]DVC!$B$3:$G$734,6,FALSE)</f>
        <v>93</v>
      </c>
      <c r="O571" s="297">
        <f>VLOOKUP(B571,'[2]Taille-Poids'!$B$3:$G$734,6,FALSE)</f>
        <v>72</v>
      </c>
      <c r="P571" s="93">
        <f t="shared" si="216"/>
        <v>1.2916666666666667</v>
      </c>
      <c r="Q571" s="92">
        <f t="shared" si="198"/>
        <v>6.5</v>
      </c>
      <c r="R571" s="258">
        <f>VLOOKUP(B571,[2]DV!$B$3:$H$735,7,FALSE)</f>
        <v>44.1</v>
      </c>
      <c r="S571" s="92">
        <f t="shared" si="199"/>
        <v>4</v>
      </c>
      <c r="T571" s="82">
        <f t="shared" si="217"/>
        <v>10.5</v>
      </c>
      <c r="U571" s="293" t="s">
        <v>1221</v>
      </c>
      <c r="V571" s="92" t="str">
        <f t="shared" si="200"/>
        <v>ABJ</v>
      </c>
      <c r="W571" s="293" t="s">
        <v>1221</v>
      </c>
      <c r="X571" s="92" t="str">
        <f t="shared" si="201"/>
        <v>ABJ</v>
      </c>
      <c r="Y571" s="293" t="s">
        <v>1221</v>
      </c>
      <c r="Z571" s="92" t="str">
        <f t="shared" si="202"/>
        <v>ABJ</v>
      </c>
      <c r="AA571" s="82" t="s">
        <v>215</v>
      </c>
      <c r="AB571" s="260">
        <f>VLOOKUP(B571,[2]Natation!$A$2:$E$610,5,FALSE)</f>
        <v>32.590000000000003</v>
      </c>
      <c r="AC571" s="92">
        <f t="shared" si="203"/>
        <v>15</v>
      </c>
      <c r="AD571" s="83">
        <f t="shared" si="212"/>
        <v>15</v>
      </c>
      <c r="AE571" s="294">
        <f t="shared" si="213"/>
        <v>13.166666666666666</v>
      </c>
      <c r="AF571" s="84">
        <v>13.166666666666666</v>
      </c>
      <c r="AG571" s="87">
        <f t="shared" si="204"/>
        <v>65</v>
      </c>
      <c r="AH571" s="75">
        <f>IFERROR(VLOOKUP(B571,'Notes écrit'!$A$3:$C$734,3,FALSE),"ABI")</f>
        <v>10.222</v>
      </c>
      <c r="AI571" s="84">
        <v>10.222</v>
      </c>
      <c r="AJ571" s="88">
        <f t="shared" si="205"/>
        <v>123</v>
      </c>
      <c r="AK571" s="136">
        <f t="shared" si="211"/>
        <v>11.694333333333333</v>
      </c>
    </row>
    <row r="572" spans="1:37" s="96" customFormat="1" ht="16.5" customHeight="1" thickBot="1" x14ac:dyDescent="0.3">
      <c r="A572" s="110" t="s">
        <v>53</v>
      </c>
      <c r="B572" s="267">
        <v>22111402</v>
      </c>
      <c r="C572" s="266" t="s">
        <v>832</v>
      </c>
      <c r="D572" s="266" t="s">
        <v>801</v>
      </c>
      <c r="E572" s="292">
        <f>VLOOKUP(B572,[2]END!$B$3:$G$734,6,FALSE)</f>
        <v>8</v>
      </c>
      <c r="F572" s="91">
        <f t="shared" si="194"/>
        <v>13.5</v>
      </c>
      <c r="G572" s="92">
        <f t="shared" si="195"/>
        <v>8</v>
      </c>
      <c r="H572" s="82">
        <f t="shared" si="214"/>
        <v>8</v>
      </c>
      <c r="I572" s="292">
        <f>VLOOKUP(B572,[2]VIT!$B$3:$F$734,5,FALSE)</f>
        <v>3.86</v>
      </c>
      <c r="J572" s="92">
        <f t="shared" si="196"/>
        <v>10</v>
      </c>
      <c r="K572" s="292">
        <f>VLOOKUP(B572,[2]VIT!$B$3:$G$734,6,FALSE)</f>
        <v>8.84</v>
      </c>
      <c r="L572" s="92">
        <f t="shared" si="197"/>
        <v>3</v>
      </c>
      <c r="M572" s="82">
        <f t="shared" ref="M572:M608" si="219">IF(OR(J572="ABJ",L572="ABJ"),"ABJ",IF(OR(J572="DSP",L572="DSP"),"DSP",IF(L572="VAL","VALIDÉ",(J572+L572)/2)))</f>
        <v>6.5</v>
      </c>
      <c r="N572" s="258">
        <f>VLOOKUP(B572,[2]DVC!$B$3:$G$734,6,FALSE)</f>
        <v>27</v>
      </c>
      <c r="O572" s="297">
        <f>VLOOKUP(B572,'[2]Taille-Poids'!$B$3:$G$734,6,FALSE)</f>
        <v>61</v>
      </c>
      <c r="P572" s="93">
        <f t="shared" si="216"/>
        <v>0.44262295081967212</v>
      </c>
      <c r="Q572" s="92">
        <f t="shared" si="198"/>
        <v>4</v>
      </c>
      <c r="R572" s="258">
        <f>VLOOKUP(B572,[2]DV!$B$3:$H$735,7,FALSE)</f>
        <v>25</v>
      </c>
      <c r="S572" s="92">
        <f t="shared" si="199"/>
        <v>3.5</v>
      </c>
      <c r="T572" s="82">
        <f t="shared" si="217"/>
        <v>7.5</v>
      </c>
      <c r="U572" s="259">
        <f>VLOOKUP(B572,[2]COORD!$B$3:$I$734,8,FALSE)</f>
        <v>29.7</v>
      </c>
      <c r="V572" s="92">
        <f t="shared" si="200"/>
        <v>4</v>
      </c>
      <c r="W572" s="292">
        <f>VLOOKUP(B572,[2]SOUP!$B$3:$F$734,5,FALSE)</f>
        <v>-11</v>
      </c>
      <c r="X572" s="92">
        <f t="shared" si="201"/>
        <v>0.75</v>
      </c>
      <c r="Y572" s="292">
        <f>VLOOKUP(B572,[2]EQU!$B$3:$F$734,5,FALSE)</f>
        <v>10</v>
      </c>
      <c r="Z572" s="92">
        <f t="shared" si="202"/>
        <v>0</v>
      </c>
      <c r="AA572" s="82">
        <f t="shared" ref="AA572:AA608" si="220">IF(OR(V572="ABJ",X572="ABJ",Z572="ABJ"),"ABJ",IF(AND(V572="DSP",X572="DSP",Z572="DSP"),"DSP",IF(AND(V572="DSP",X572="DSP"),Z572*4,IF(AND(V572="DSP",Z572="DSP"),X572*4,IF(AND(X572="DSP",Z572="DSP"),V572*2,IF(V572="DSP",(X572+Z572)*2,IF(X572="DSP",V572+Z572*2,IF(Z572="DSP",V572+X572*2,IF(Z572="VAL","VALIDÉ",V572+X572+Z572)))))))))</f>
        <v>4.75</v>
      </c>
      <c r="AB572" s="260">
        <f>VLOOKUP(B572,[2]Natation!$A$2:$E$610,5,FALSE)</f>
        <v>47.63</v>
      </c>
      <c r="AC572" s="92">
        <f t="shared" si="203"/>
        <v>10</v>
      </c>
      <c r="AD572" s="83">
        <f t="shared" si="212"/>
        <v>10</v>
      </c>
      <c r="AE572" s="294">
        <f t="shared" si="213"/>
        <v>7.35</v>
      </c>
      <c r="AF572" s="84">
        <v>7.35</v>
      </c>
      <c r="AG572" s="87">
        <f t="shared" si="204"/>
        <v>583</v>
      </c>
      <c r="AH572" s="75">
        <f>IFERROR(VLOOKUP(B572,'Notes écrit'!$A$3:$C$734,3,FALSE),"ABI")</f>
        <v>9.3330000000000002</v>
      </c>
      <c r="AI572" s="84">
        <v>9.3330000000000002</v>
      </c>
      <c r="AJ572" s="88">
        <f t="shared" si="205"/>
        <v>194</v>
      </c>
      <c r="AK572" s="136">
        <f t="shared" si="211"/>
        <v>8.3414999999999999</v>
      </c>
    </row>
    <row r="573" spans="1:37" s="96" customFormat="1" ht="16.5" customHeight="1" thickBot="1" x14ac:dyDescent="0.3">
      <c r="A573" s="110" t="s">
        <v>216</v>
      </c>
      <c r="B573" s="267">
        <v>22111418</v>
      </c>
      <c r="C573" s="266" t="s">
        <v>1041</v>
      </c>
      <c r="D573" s="266" t="s">
        <v>174</v>
      </c>
      <c r="E573" s="292">
        <f>VLOOKUP(B573,[2]END!$B$3:$G$734,6,FALSE)</f>
        <v>21</v>
      </c>
      <c r="F573" s="91">
        <f t="shared" si="194"/>
        <v>20</v>
      </c>
      <c r="G573" s="92">
        <f t="shared" si="195"/>
        <v>18</v>
      </c>
      <c r="H573" s="82">
        <f t="shared" si="214"/>
        <v>18</v>
      </c>
      <c r="I573" s="292">
        <f>VLOOKUP(B573,[2]VIT!$B$3:$F$734,5,FALSE)</f>
        <v>3.04</v>
      </c>
      <c r="J573" s="92">
        <f t="shared" si="196"/>
        <v>20</v>
      </c>
      <c r="K573" s="292">
        <f>VLOOKUP(B573,[2]VIT!$B$3:$G$734,6,FALSE)</f>
        <v>6.55</v>
      </c>
      <c r="L573" s="92">
        <f t="shared" si="197"/>
        <v>13</v>
      </c>
      <c r="M573" s="82">
        <f t="shared" si="219"/>
        <v>16.5</v>
      </c>
      <c r="N573" s="258">
        <f>VLOOKUP(B573,[2]DVC!$B$3:$G$734,6,FALSE)</f>
        <v>52</v>
      </c>
      <c r="O573" s="297">
        <f>VLOOKUP(B573,'[2]Taille-Poids'!$B$3:$G$734,6,FALSE)</f>
        <v>66</v>
      </c>
      <c r="P573" s="93">
        <f t="shared" si="216"/>
        <v>0.78787878787878785</v>
      </c>
      <c r="Q573" s="92">
        <f t="shared" si="198"/>
        <v>4</v>
      </c>
      <c r="R573" s="258">
        <f>VLOOKUP(B573,[2]DV!$B$3:$H$735,7,FALSE)</f>
        <v>47</v>
      </c>
      <c r="S573" s="92">
        <f t="shared" si="199"/>
        <v>5</v>
      </c>
      <c r="T573" s="82">
        <f t="shared" si="217"/>
        <v>9</v>
      </c>
      <c r="U573" s="259">
        <f>VLOOKUP(B573,[2]COORD!$B$3:$I$734,8,FALSE)</f>
        <v>24.4</v>
      </c>
      <c r="V573" s="92">
        <f t="shared" si="200"/>
        <v>5.75</v>
      </c>
      <c r="W573" s="292">
        <f>VLOOKUP(B573,[2]SOUP!$B$3:$F$734,5,FALSE)</f>
        <v>-28</v>
      </c>
      <c r="X573" s="92">
        <f t="shared" si="201"/>
        <v>0</v>
      </c>
      <c r="Y573" s="292">
        <f>VLOOKUP(B573,[2]EQU!$B$3:$F$734,5,FALSE)</f>
        <v>8</v>
      </c>
      <c r="Z573" s="92">
        <f t="shared" si="202"/>
        <v>1</v>
      </c>
      <c r="AA573" s="82">
        <f t="shared" si="220"/>
        <v>6.75</v>
      </c>
      <c r="AB573" s="260">
        <f>VLOOKUP(B573,[2]Natation!$A$2:$E$610,5,FALSE)</f>
        <v>31.28</v>
      </c>
      <c r="AC573" s="92">
        <f t="shared" si="203"/>
        <v>16</v>
      </c>
      <c r="AD573" s="83">
        <f t="shared" si="212"/>
        <v>16</v>
      </c>
      <c r="AE573" s="294">
        <f t="shared" si="213"/>
        <v>13.25</v>
      </c>
      <c r="AF573" s="84">
        <v>13.25</v>
      </c>
      <c r="AG573" s="87">
        <f t="shared" si="204"/>
        <v>57</v>
      </c>
      <c r="AH573" s="75">
        <f>IFERROR(VLOOKUP(B573,'Notes écrit'!$A$3:$C$734,3,FALSE),"ABI")</f>
        <v>6.6669999999999998</v>
      </c>
      <c r="AI573" s="84">
        <v>6.6669999999999998</v>
      </c>
      <c r="AJ573" s="88">
        <f t="shared" si="205"/>
        <v>483</v>
      </c>
      <c r="AK573" s="136">
        <f t="shared" si="211"/>
        <v>9.9585000000000008</v>
      </c>
    </row>
    <row r="574" spans="1:37" s="96" customFormat="1" ht="16.5" customHeight="1" thickBot="1" x14ac:dyDescent="0.3">
      <c r="A574" s="110" t="s">
        <v>216</v>
      </c>
      <c r="B574" s="267">
        <v>22111428</v>
      </c>
      <c r="C574" s="266" t="s">
        <v>732</v>
      </c>
      <c r="D574" s="266" t="s">
        <v>733</v>
      </c>
      <c r="E574" s="292">
        <f>VLOOKUP(B574,[2]END!$B$3:$G$734,6,FALSE)</f>
        <v>20</v>
      </c>
      <c r="F574" s="91">
        <f t="shared" si="194"/>
        <v>19.5</v>
      </c>
      <c r="G574" s="92">
        <f t="shared" si="195"/>
        <v>17</v>
      </c>
      <c r="H574" s="82">
        <f t="shared" si="214"/>
        <v>17</v>
      </c>
      <c r="I574" s="292">
        <f>VLOOKUP(B574,[2]VIT!$B$3:$F$734,5,FALSE)</f>
        <v>3.12</v>
      </c>
      <c r="J574" s="92">
        <f t="shared" si="196"/>
        <v>18</v>
      </c>
      <c r="K574" s="292">
        <f>VLOOKUP(B574,[2]VIT!$B$3:$G$734,6,FALSE)</f>
        <v>6.8</v>
      </c>
      <c r="L574" s="92">
        <f t="shared" si="197"/>
        <v>11</v>
      </c>
      <c r="M574" s="82">
        <f t="shared" si="219"/>
        <v>14.5</v>
      </c>
      <c r="N574" s="258">
        <f>VLOOKUP(B574,[2]DVC!$B$3:$G$734,6,FALSE)</f>
        <v>69</v>
      </c>
      <c r="O574" s="297">
        <f>VLOOKUP(B574,'[2]Taille-Poids'!$B$3:$G$734,6,FALSE)</f>
        <v>75</v>
      </c>
      <c r="P574" s="93">
        <f t="shared" si="216"/>
        <v>0.92</v>
      </c>
      <c r="Q574" s="92">
        <f t="shared" si="198"/>
        <v>5</v>
      </c>
      <c r="R574" s="258">
        <f>VLOOKUP(B574,[2]DV!$B$3:$H$735,7,FALSE)</f>
        <v>43</v>
      </c>
      <c r="S574" s="92">
        <f t="shared" si="199"/>
        <v>4</v>
      </c>
      <c r="T574" s="82">
        <f t="shared" si="217"/>
        <v>9</v>
      </c>
      <c r="U574" s="259">
        <f>VLOOKUP(B574,[2]COORD!$B$3:$I$734,8,FALSE)</f>
        <v>25.03</v>
      </c>
      <c r="V574" s="92">
        <f t="shared" si="200"/>
        <v>5.25</v>
      </c>
      <c r="W574" s="292">
        <f>VLOOKUP(B574,[2]SOUP!$B$3:$F$734,5,FALSE)</f>
        <v>-5</v>
      </c>
      <c r="X574" s="92">
        <f t="shared" si="201"/>
        <v>1.5</v>
      </c>
      <c r="Y574" s="292">
        <f>VLOOKUP(B574,[2]EQU!$B$3:$F$734,5,FALSE)</f>
        <v>2</v>
      </c>
      <c r="Z574" s="92">
        <f t="shared" si="202"/>
        <v>4</v>
      </c>
      <c r="AA574" s="82">
        <f t="shared" si="220"/>
        <v>10.75</v>
      </c>
      <c r="AB574" s="260">
        <f>VLOOKUP(B574,[2]Natation!$A$2:$E$610,5,FALSE)</f>
        <v>37.5</v>
      </c>
      <c r="AC574" s="92">
        <f t="shared" si="203"/>
        <v>12</v>
      </c>
      <c r="AD574" s="83">
        <f t="shared" si="212"/>
        <v>12</v>
      </c>
      <c r="AE574" s="294">
        <f t="shared" si="213"/>
        <v>12.65</v>
      </c>
      <c r="AF574" s="84">
        <v>12.65</v>
      </c>
      <c r="AG574" s="87">
        <f t="shared" si="204"/>
        <v>109</v>
      </c>
      <c r="AH574" s="75">
        <f>IFERROR(VLOOKUP(B574,'Notes écrit'!$A$3:$C$734,3,FALSE),"ABI")</f>
        <v>9.7780000000000005</v>
      </c>
      <c r="AI574" s="84">
        <v>9.7780000000000005</v>
      </c>
      <c r="AJ574" s="88">
        <f t="shared" si="205"/>
        <v>162</v>
      </c>
      <c r="AK574" s="136">
        <f t="shared" si="211"/>
        <v>11.214</v>
      </c>
    </row>
    <row r="575" spans="1:37" s="96" customFormat="1" ht="16.5" customHeight="1" thickBot="1" x14ac:dyDescent="0.3">
      <c r="A575" s="110" t="s">
        <v>216</v>
      </c>
      <c r="B575" s="267">
        <v>22111445</v>
      </c>
      <c r="C575" s="266" t="s">
        <v>1122</v>
      </c>
      <c r="D575" s="266" t="s">
        <v>116</v>
      </c>
      <c r="E575" s="292">
        <f>VLOOKUP(B575,[2]END!$B$3:$G$734,6,FALSE)</f>
        <v>20</v>
      </c>
      <c r="F575" s="91">
        <f t="shared" si="194"/>
        <v>19.5</v>
      </c>
      <c r="G575" s="92">
        <f t="shared" si="195"/>
        <v>17</v>
      </c>
      <c r="H575" s="82">
        <f t="shared" si="214"/>
        <v>17</v>
      </c>
      <c r="I575" s="292">
        <f>VLOOKUP(B575,[2]VIT!$B$3:$F$734,5,FALSE)</f>
        <v>3.15</v>
      </c>
      <c r="J575" s="92">
        <f t="shared" si="196"/>
        <v>18</v>
      </c>
      <c r="K575" s="292">
        <f>VLOOKUP(B575,[2]VIT!$B$3:$G$734,6,FALSE)</f>
        <v>6.9</v>
      </c>
      <c r="L575" s="92">
        <f t="shared" si="197"/>
        <v>10</v>
      </c>
      <c r="M575" s="82">
        <f t="shared" si="219"/>
        <v>14</v>
      </c>
      <c r="N575" s="258">
        <f>VLOOKUP(B575,[2]DVC!$B$3:$G$734,6,FALSE)</f>
        <v>100</v>
      </c>
      <c r="O575" s="297">
        <f>VLOOKUP(B575,'[2]Taille-Poids'!$B$3:$G$734,6,FALSE)</f>
        <v>76</v>
      </c>
      <c r="P575" s="93">
        <f t="shared" si="216"/>
        <v>1.3157894736842106</v>
      </c>
      <c r="Q575" s="92">
        <f t="shared" si="198"/>
        <v>7</v>
      </c>
      <c r="R575" s="258">
        <f>VLOOKUP(B575,[2]DV!$B$3:$H$735,7,FALSE)</f>
        <v>42.7</v>
      </c>
      <c r="S575" s="92">
        <f t="shared" si="199"/>
        <v>3.5</v>
      </c>
      <c r="T575" s="82">
        <f t="shared" si="217"/>
        <v>10.5</v>
      </c>
      <c r="U575" s="259">
        <f>VLOOKUP(B575,[2]COORD!$B$3:$I$734,8,FALSE)</f>
        <v>23.3</v>
      </c>
      <c r="V575" s="92">
        <f t="shared" si="200"/>
        <v>6.25</v>
      </c>
      <c r="W575" s="292">
        <f>VLOOKUP(B575,[2]SOUP!$B$3:$F$734,5,FALSE)</f>
        <v>-9</v>
      </c>
      <c r="X575" s="92">
        <f t="shared" si="201"/>
        <v>1</v>
      </c>
      <c r="Y575" s="292">
        <f>VLOOKUP(B575,[2]EQU!$B$3:$F$734,5,FALSE)</f>
        <v>9</v>
      </c>
      <c r="Z575" s="92">
        <f t="shared" si="202"/>
        <v>0.5</v>
      </c>
      <c r="AA575" s="82">
        <f t="shared" si="220"/>
        <v>7.75</v>
      </c>
      <c r="AB575" s="260">
        <f>VLOOKUP(B575,[2]Natation!$A$2:$E$610,5,FALSE)</f>
        <v>48.15</v>
      </c>
      <c r="AC575" s="92">
        <f t="shared" si="203"/>
        <v>6</v>
      </c>
      <c r="AD575" s="83">
        <f t="shared" si="212"/>
        <v>6</v>
      </c>
      <c r="AE575" s="294">
        <f t="shared" si="213"/>
        <v>11.05</v>
      </c>
      <c r="AF575" s="84">
        <v>11.05</v>
      </c>
      <c r="AG575" s="87">
        <f t="shared" si="204"/>
        <v>312</v>
      </c>
      <c r="AH575" s="75">
        <f>IFERROR(VLOOKUP(B575,'Notes écrit'!$A$3:$C$734,3,FALSE),"ABI")</f>
        <v>9.7780000000000005</v>
      </c>
      <c r="AI575" s="84">
        <v>9.7780000000000005</v>
      </c>
      <c r="AJ575" s="88">
        <f t="shared" si="205"/>
        <v>162</v>
      </c>
      <c r="AK575" s="136">
        <f t="shared" si="211"/>
        <v>10.414000000000001</v>
      </c>
    </row>
    <row r="576" spans="1:37" s="96" customFormat="1" ht="16.5" customHeight="1" thickBot="1" x14ac:dyDescent="0.3">
      <c r="A576" s="110" t="s">
        <v>216</v>
      </c>
      <c r="B576" s="267">
        <v>22111449</v>
      </c>
      <c r="C576" s="266" t="s">
        <v>1019</v>
      </c>
      <c r="D576" s="266" t="s">
        <v>1020</v>
      </c>
      <c r="E576" s="292">
        <f>VLOOKUP(B576,[2]END!$B$3:$G$734,6,FALSE)</f>
        <v>17</v>
      </c>
      <c r="F576" s="91">
        <f t="shared" si="194"/>
        <v>18</v>
      </c>
      <c r="G576" s="92">
        <f t="shared" si="195"/>
        <v>14</v>
      </c>
      <c r="H576" s="82">
        <f t="shared" si="214"/>
        <v>14</v>
      </c>
      <c r="I576" s="292">
        <f>VLOOKUP(B576,[2]VIT!$B$3:$F$734,5,FALSE)</f>
        <v>3.25</v>
      </c>
      <c r="J576" s="92">
        <f t="shared" si="196"/>
        <v>16</v>
      </c>
      <c r="K576" s="292">
        <f>VLOOKUP(B576,[2]VIT!$B$3:$G$734,6,FALSE)</f>
        <v>7.11</v>
      </c>
      <c r="L576" s="92">
        <f t="shared" si="197"/>
        <v>9</v>
      </c>
      <c r="M576" s="82">
        <f t="shared" si="219"/>
        <v>12.5</v>
      </c>
      <c r="N576" s="258">
        <f>VLOOKUP(B576,[2]DVC!$B$3:$G$734,6,FALSE)</f>
        <v>58</v>
      </c>
      <c r="O576" s="297">
        <f>VLOOKUP(B576,'[2]Taille-Poids'!$B$3:$G$734,6,FALSE)</f>
        <v>67</v>
      </c>
      <c r="P576" s="93">
        <f t="shared" si="216"/>
        <v>0.86567164179104472</v>
      </c>
      <c r="Q576" s="92">
        <f t="shared" si="198"/>
        <v>4.5</v>
      </c>
      <c r="R576" s="258">
        <f>VLOOKUP(B576,[2]DV!$B$3:$H$735,7,FALSE)</f>
        <v>44</v>
      </c>
      <c r="S576" s="92">
        <f t="shared" si="199"/>
        <v>4</v>
      </c>
      <c r="T576" s="82">
        <f t="shared" si="217"/>
        <v>8.5</v>
      </c>
      <c r="U576" s="259">
        <f>VLOOKUP(B576,[2]COORD!$B$3:$I$734,8,FALSE)</f>
        <v>23.25</v>
      </c>
      <c r="V576" s="92">
        <f t="shared" si="200"/>
        <v>6.25</v>
      </c>
      <c r="W576" s="292">
        <f>VLOOKUP(B576,[2]SOUP!$B$3:$F$734,5,FALSE)</f>
        <v>2</v>
      </c>
      <c r="X576" s="92">
        <f t="shared" si="201"/>
        <v>3</v>
      </c>
      <c r="Y576" s="292">
        <f>VLOOKUP(B576,[2]EQU!$B$3:$F$734,5,FALSE)</f>
        <v>7</v>
      </c>
      <c r="Z576" s="92">
        <f t="shared" si="202"/>
        <v>1.5</v>
      </c>
      <c r="AA576" s="82">
        <f t="shared" si="220"/>
        <v>10.75</v>
      </c>
      <c r="AB576" s="260">
        <f>VLOOKUP(B576,[2]Natation!$A$2:$E$610,5,FALSE)</f>
        <v>31.47</v>
      </c>
      <c r="AC576" s="92">
        <f t="shared" si="203"/>
        <v>16</v>
      </c>
      <c r="AD576" s="83">
        <f t="shared" si="212"/>
        <v>16</v>
      </c>
      <c r="AE576" s="294">
        <f t="shared" si="213"/>
        <v>12.35</v>
      </c>
      <c r="AF576" s="84">
        <v>12.35</v>
      </c>
      <c r="AG576" s="87">
        <f t="shared" si="204"/>
        <v>147</v>
      </c>
      <c r="AH576" s="75">
        <f>IFERROR(VLOOKUP(B576,'Notes écrit'!$A$3:$C$734,3,FALSE),"ABI")</f>
        <v>8.4440000000000008</v>
      </c>
      <c r="AI576" s="84">
        <v>8.4440000000000008</v>
      </c>
      <c r="AJ576" s="88">
        <f t="shared" si="205"/>
        <v>274</v>
      </c>
      <c r="AK576" s="136">
        <f t="shared" si="211"/>
        <v>10.397</v>
      </c>
    </row>
    <row r="577" spans="1:37" s="96" customFormat="1" ht="16.5" customHeight="1" thickBot="1" x14ac:dyDescent="0.3">
      <c r="A577" s="110" t="s">
        <v>216</v>
      </c>
      <c r="B577" s="267">
        <v>22111459</v>
      </c>
      <c r="C577" s="266" t="s">
        <v>681</v>
      </c>
      <c r="D577" s="266" t="s">
        <v>137</v>
      </c>
      <c r="E577" s="292">
        <f>VLOOKUP(B577,[2]END!$B$3:$G$734,6,FALSE)</f>
        <v>20</v>
      </c>
      <c r="F577" s="91">
        <f t="shared" si="194"/>
        <v>19.5</v>
      </c>
      <c r="G577" s="92">
        <f t="shared" si="195"/>
        <v>17</v>
      </c>
      <c r="H577" s="82">
        <f t="shared" si="214"/>
        <v>17</v>
      </c>
      <c r="I577" s="292">
        <f>VLOOKUP(B577,[2]VIT!$B$3:$F$734,5,FALSE)</f>
        <v>3.01</v>
      </c>
      <c r="J577" s="92">
        <f t="shared" si="196"/>
        <v>20</v>
      </c>
      <c r="K577" s="292">
        <f>VLOOKUP(B577,[2]VIT!$B$3:$G$734,6,FALSE)</f>
        <v>6.62</v>
      </c>
      <c r="L577" s="92">
        <f t="shared" si="197"/>
        <v>12</v>
      </c>
      <c r="M577" s="82">
        <f t="shared" si="219"/>
        <v>16</v>
      </c>
      <c r="N577" s="258">
        <f>VLOOKUP(B577,[2]DVC!$B$3:$G$734,6,FALSE)</f>
        <v>46</v>
      </c>
      <c r="O577" s="297">
        <f>VLOOKUP(B577,'[2]Taille-Poids'!$B$3:$G$734,6,FALSE)</f>
        <v>59</v>
      </c>
      <c r="P577" s="93">
        <f t="shared" si="216"/>
        <v>0.77966101694915257</v>
      </c>
      <c r="Q577" s="92">
        <f t="shared" si="198"/>
        <v>4</v>
      </c>
      <c r="R577" s="258">
        <f>VLOOKUP(B577,[2]DV!$B$3:$H$735,7,FALSE)</f>
        <v>38</v>
      </c>
      <c r="S577" s="92">
        <f t="shared" si="199"/>
        <v>2.5</v>
      </c>
      <c r="T577" s="82">
        <f t="shared" si="217"/>
        <v>6.5</v>
      </c>
      <c r="U577" s="259">
        <f>VLOOKUP(B577,[2]COORD!$B$3:$I$734,8,FALSE)</f>
        <v>23.1</v>
      </c>
      <c r="V577" s="92">
        <f t="shared" si="200"/>
        <v>6.25</v>
      </c>
      <c r="W577" s="292">
        <f>VLOOKUP(B577,[2]SOUP!$B$3:$F$734,5,FALSE)</f>
        <v>-10</v>
      </c>
      <c r="X577" s="92">
        <f t="shared" si="201"/>
        <v>0.75</v>
      </c>
      <c r="Y577" s="292">
        <f>VLOOKUP(B577,[2]EQU!$B$3:$F$734,5,FALSE)</f>
        <v>5</v>
      </c>
      <c r="Z577" s="92">
        <f t="shared" si="202"/>
        <v>2.5</v>
      </c>
      <c r="AA577" s="82">
        <f t="shared" si="220"/>
        <v>9.5</v>
      </c>
      <c r="AB577" s="260">
        <f>VLOOKUP(B577,[2]Natation!$A$2:$E$610,5,FALSE)</f>
        <v>37.53</v>
      </c>
      <c r="AC577" s="92">
        <f t="shared" si="203"/>
        <v>12</v>
      </c>
      <c r="AD577" s="83">
        <f t="shared" si="212"/>
        <v>12</v>
      </c>
      <c r="AE577" s="294">
        <f t="shared" si="213"/>
        <v>12.2</v>
      </c>
      <c r="AF577" s="84">
        <v>12.2</v>
      </c>
      <c r="AG577" s="87">
        <f t="shared" si="204"/>
        <v>164</v>
      </c>
      <c r="AH577" s="75">
        <f>IFERROR(VLOOKUP(B577,'Notes écrit'!$A$3:$C$734,3,FALSE),"ABI")</f>
        <v>8.8889999999999993</v>
      </c>
      <c r="AI577" s="84">
        <v>8.8889999999999993</v>
      </c>
      <c r="AJ577" s="88">
        <f t="shared" si="205"/>
        <v>231</v>
      </c>
      <c r="AK577" s="136">
        <f t="shared" si="211"/>
        <v>10.544499999999999</v>
      </c>
    </row>
    <row r="578" spans="1:37" s="96" customFormat="1" ht="16.5" customHeight="1" thickBot="1" x14ac:dyDescent="0.3">
      <c r="A578" s="110" t="s">
        <v>53</v>
      </c>
      <c r="B578" s="267">
        <v>22111460</v>
      </c>
      <c r="C578" s="266" t="s">
        <v>548</v>
      </c>
      <c r="D578" s="266" t="s">
        <v>549</v>
      </c>
      <c r="E578" s="292">
        <f>VLOOKUP(B578,[2]END!$B$3:$G$734,6,FALSE)</f>
        <v>12</v>
      </c>
      <c r="F578" s="91">
        <f t="shared" si="194"/>
        <v>15.5</v>
      </c>
      <c r="G578" s="92">
        <f t="shared" si="195"/>
        <v>12</v>
      </c>
      <c r="H578" s="82">
        <f t="shared" si="214"/>
        <v>12</v>
      </c>
      <c r="I578" s="292">
        <f>VLOOKUP(B578,[2]VIT!$B$3:$F$734,5,FALSE)</f>
        <v>3.76</v>
      </c>
      <c r="J578" s="92">
        <f t="shared" si="196"/>
        <v>12</v>
      </c>
      <c r="K578" s="292">
        <f>VLOOKUP(B578,[2]VIT!$B$3:$G$734,6,FALSE)</f>
        <v>7.86</v>
      </c>
      <c r="L578" s="92">
        <f t="shared" si="197"/>
        <v>10</v>
      </c>
      <c r="M578" s="82">
        <f t="shared" si="219"/>
        <v>11</v>
      </c>
      <c r="N578" s="258">
        <f>VLOOKUP(B578,[2]DVC!$B$3:$G$734,6,FALSE)</f>
        <v>41</v>
      </c>
      <c r="O578" s="297">
        <f>VLOOKUP(B578,'[2]Taille-Poids'!$B$3:$G$734,6,FALSE)</f>
        <v>61</v>
      </c>
      <c r="P578" s="93">
        <f t="shared" si="216"/>
        <v>0.67213114754098358</v>
      </c>
      <c r="Q578" s="92">
        <f t="shared" si="198"/>
        <v>6</v>
      </c>
      <c r="R578" s="258">
        <f>VLOOKUP(B578,[2]DV!$B$3:$H$735,7,FALSE)</f>
        <v>26.7</v>
      </c>
      <c r="S578" s="92">
        <f t="shared" si="199"/>
        <v>4</v>
      </c>
      <c r="T578" s="82">
        <f t="shared" si="217"/>
        <v>10</v>
      </c>
      <c r="U578" s="259">
        <f>VLOOKUP(B578,[2]COORD!$B$3:$I$734,8,FALSE)</f>
        <v>25.44</v>
      </c>
      <c r="V578" s="92">
        <f t="shared" si="200"/>
        <v>6.25</v>
      </c>
      <c r="W578" s="292">
        <f>VLOOKUP(B578,[2]SOUP!$B$3:$F$734,5,FALSE)</f>
        <v>-5</v>
      </c>
      <c r="X578" s="92">
        <f t="shared" si="201"/>
        <v>1.5</v>
      </c>
      <c r="Y578" s="292">
        <f>VLOOKUP(B578,[2]EQU!$B$3:$F$734,5,FALSE)</f>
        <v>7</v>
      </c>
      <c r="Z578" s="92">
        <f t="shared" si="202"/>
        <v>1.5</v>
      </c>
      <c r="AA578" s="82">
        <f t="shared" si="220"/>
        <v>9.25</v>
      </c>
      <c r="AB578" s="260">
        <f>VLOOKUP(B578,[2]Natation!$A$2:$E$610,5,FALSE)</f>
        <v>46.62</v>
      </c>
      <c r="AC578" s="92">
        <f t="shared" si="203"/>
        <v>10</v>
      </c>
      <c r="AD578" s="83">
        <f t="shared" si="212"/>
        <v>10</v>
      </c>
      <c r="AE578" s="294">
        <f t="shared" si="213"/>
        <v>10.45</v>
      </c>
      <c r="AF578" s="84">
        <v>10.45</v>
      </c>
      <c r="AG578" s="87">
        <f t="shared" si="204"/>
        <v>386</v>
      </c>
      <c r="AH578" s="75">
        <f>IFERROR(VLOOKUP(B578,'Notes écrit'!$A$3:$C$734,3,FALSE),"ABI")</f>
        <v>5.3330000000000002</v>
      </c>
      <c r="AI578" s="84">
        <v>5.3330000000000002</v>
      </c>
      <c r="AJ578" s="88">
        <f t="shared" si="205"/>
        <v>568</v>
      </c>
      <c r="AK578" s="136">
        <f t="shared" si="211"/>
        <v>7.8914999999999997</v>
      </c>
    </row>
    <row r="579" spans="1:37" s="96" customFormat="1" ht="16.5" customHeight="1" thickBot="1" x14ac:dyDescent="0.3">
      <c r="A579" s="110" t="s">
        <v>216</v>
      </c>
      <c r="B579" s="267">
        <v>22111464</v>
      </c>
      <c r="C579" s="266" t="s">
        <v>992</v>
      </c>
      <c r="D579" s="266" t="s">
        <v>31</v>
      </c>
      <c r="E579" s="292">
        <f>VLOOKUP(B579,[2]END!$B$3:$G$734,6,FALSE)</f>
        <v>19</v>
      </c>
      <c r="F579" s="91">
        <f t="shared" ref="F579:F642" si="221">IF(E579="ABJ", "ABJ",IF(E579="ABI","ABI",IF(E579="DSP","DSP",IF(E579="VAL","VAL",(VLOOKUP(E579,tpstest,2))))))</f>
        <v>19</v>
      </c>
      <c r="G579" s="92">
        <f t="shared" ref="G579:G642" si="222">IF(F579="ABJ","ABJ",IF(F579="ABI",0,IF(F579="DSP","DSP",IF(F579="VAL","VAL",(IF(A579="F",VLOOKUP(F579,endurfille,2),VLOOKUP(F579,endurgarçon,2)))))))</f>
        <v>16</v>
      </c>
      <c r="H579" s="82">
        <f t="shared" si="214"/>
        <v>16</v>
      </c>
      <c r="I579" s="292">
        <f>VLOOKUP(B579,[2]VIT!$B$3:$F$734,5,FALSE)</f>
        <v>3.07</v>
      </c>
      <c r="J579" s="92">
        <f t="shared" ref="J579:J642" si="223">IF(I579="ABJ","ABJ",IF(I579="ABI",0,IF(I579="DSP","DSP",IF(I579="VAL","VAL",(IF(A579="F",VLOOKUP(I579,VIT20MF,2),VLOOKUP(I579,Vit20MG,2)))))))</f>
        <v>19</v>
      </c>
      <c r="K579" s="292">
        <f>VLOOKUP(B579,[2]VIT!$B$3:$G$734,6,FALSE)</f>
        <v>6.52</v>
      </c>
      <c r="L579" s="92">
        <f t="shared" ref="L579:L642" si="224">IF(K579="ABJ","ABJ",IF(K579="ABI",0,IF(K579="DSP","DSP",IF(K579="VAL","VAL",(IF(A579="F",VLOOKUP(K579,vit50mf,2),VLOOKUP(K579,vit50mg,2)))))))</f>
        <v>13</v>
      </c>
      <c r="M579" s="82">
        <f t="shared" si="219"/>
        <v>16</v>
      </c>
      <c r="N579" s="258">
        <f>VLOOKUP(B579,[2]DVC!$B$3:$G$734,6,FALSE)</f>
        <v>65</v>
      </c>
      <c r="O579" s="297">
        <f>VLOOKUP(B579,'[2]Taille-Poids'!$B$3:$G$734,6,FALSE)</f>
        <v>60</v>
      </c>
      <c r="P579" s="93">
        <f t="shared" si="216"/>
        <v>1.0833333333333333</v>
      </c>
      <c r="Q579" s="92">
        <f t="shared" ref="Q579:Q642" si="225">IF(N579="ABJ","ABJ",IF(N579="DSP","DSP",IF(N579="ABI",0,IF(P579="POIDS",0,IF(N579="VAL","VAL",IF(A579="F",VLOOKUP(P579,forcefille,2),VLOOKUP(P579,forcegarçon,2)))))))</f>
        <v>5.5</v>
      </c>
      <c r="R579" s="258">
        <f>VLOOKUP(B579,[2]DV!$B$3:$H$735,7,FALSE)</f>
        <v>48.2</v>
      </c>
      <c r="S579" s="92">
        <f t="shared" ref="S579:S642" si="226">IF(R579="ABJ","ABJ",IF(R579="ABI",0,IF(R579="DSP","DSP",IF(R579="VAL","VAL",IF(A579="F",VLOOKUP(R579,détfille,2),VLOOKUP(R579,détgarçon,2))))))</f>
        <v>5</v>
      </c>
      <c r="T579" s="82">
        <f t="shared" si="217"/>
        <v>10.5</v>
      </c>
      <c r="U579" s="259">
        <f>VLOOKUP(B579,[2]COORD!$B$3:$I$734,8,FALSE)</f>
        <v>21.7</v>
      </c>
      <c r="V579" s="92">
        <f t="shared" ref="V579:V642" si="227">IF(U579="ABJ","ABJ",IF(U579="ABI",0,IF(U579="DSP","DSP",IF(U579="VAL","VAL",IF(A579="F",VLOOKUP(U579,coorfille,2),VLOOKUP(U579,coorgarçon,2))))))</f>
        <v>7</v>
      </c>
      <c r="W579" s="292">
        <f>VLOOKUP(B579,[2]SOUP!$B$3:$F$734,5,FALSE)</f>
        <v>-7</v>
      </c>
      <c r="X579" s="92">
        <f t="shared" ref="X579:X642" si="228">IF(W579="ABJ","ABJ",IF(W579="ABI",0,IF(W579="DSP","DSP",IF(W579="VAL","VAL",IF(A579="F",VLOOKUP(W579,SouplesseFille,2),VLOOKUP(W579,SouplesseGarçon,2))))))</f>
        <v>1.25</v>
      </c>
      <c r="Y579" s="292">
        <f>VLOOKUP(B579,[2]EQU!$B$3:$F$734,5,FALSE)</f>
        <v>5</v>
      </c>
      <c r="Z579" s="92">
        <f t="shared" ref="Z579:Z642" si="229">IF(Y579="ABJ","ABJ",IF(Y579="ABI",0,IF(Y579="DSP","DSP",IF(Y579="VAL","VAL",IF(A579="F",VLOOKUP(Y579,eqfille,2),VLOOKUP(Y579,eqgarçon,2))))))</f>
        <v>2.5</v>
      </c>
      <c r="AA579" s="82">
        <f t="shared" si="220"/>
        <v>10.75</v>
      </c>
      <c r="AB579" s="260">
        <f>VLOOKUP(B579,[2]Natation!$A$2:$E$610,5,FALSE)</f>
        <v>43.51</v>
      </c>
      <c r="AC579" s="92">
        <f t="shared" ref="AC579:AC642" si="230">IF(AB579="ABJ","ABJ",IF(AB579="ABI",0,IF(AB579="DNF",0,IF(AB579="DSP","DSP",IF(AB579="VAL","VAL",(IF(A579="F",VLOOKUP(AB579,nagefille,2),VLOOKUP(AB579,nagegarçon,2))))))))</f>
        <v>8</v>
      </c>
      <c r="AD579" s="83">
        <f t="shared" si="212"/>
        <v>8</v>
      </c>
      <c r="AE579" s="294">
        <f t="shared" si="213"/>
        <v>12.25</v>
      </c>
      <c r="AF579" s="84">
        <v>12.25</v>
      </c>
      <c r="AG579" s="87">
        <f t="shared" ref="AG579:AG642" si="231">IFERROR(RANK(AF579,$AF$3:$AF$734,0),611)</f>
        <v>153</v>
      </c>
      <c r="AH579" s="75">
        <f>IFERROR(VLOOKUP(B579,'Notes écrit'!$A$3:$C$734,3,FALSE),"ABI")</f>
        <v>10.667</v>
      </c>
      <c r="AI579" s="84">
        <v>10.667</v>
      </c>
      <c r="AJ579" s="88">
        <f t="shared" ref="AJ579:AJ642" si="232">IFERROR(RANK(AI579,$AI$3:$AI$734,0),599)</f>
        <v>85</v>
      </c>
      <c r="AK579" s="136">
        <f t="shared" si="211"/>
        <v>11.458500000000001</v>
      </c>
    </row>
    <row r="580" spans="1:37" s="96" customFormat="1" ht="16.5" customHeight="1" thickBot="1" x14ac:dyDescent="0.3">
      <c r="A580" s="110" t="s">
        <v>216</v>
      </c>
      <c r="B580" s="267">
        <v>22111547</v>
      </c>
      <c r="C580" s="266" t="s">
        <v>573</v>
      </c>
      <c r="D580" s="266" t="s">
        <v>574</v>
      </c>
      <c r="E580" s="292" t="str">
        <f>VLOOKUP(B580,[2]END!$B$3:$G$734,6,FALSE)</f>
        <v>ABI</v>
      </c>
      <c r="F580" s="91" t="str">
        <f t="shared" si="221"/>
        <v>ABI</v>
      </c>
      <c r="G580" s="92">
        <f t="shared" si="222"/>
        <v>0</v>
      </c>
      <c r="H580" s="82">
        <f t="shared" si="214"/>
        <v>0</v>
      </c>
      <c r="I580" s="292" t="str">
        <f>VLOOKUP(B580,[2]VIT!$B$3:$F$734,5,FALSE)</f>
        <v>ABI</v>
      </c>
      <c r="J580" s="92">
        <f t="shared" si="223"/>
        <v>0</v>
      </c>
      <c r="K580" s="292" t="str">
        <f>VLOOKUP(B580,[2]VIT!$B$3:$G$734,6,FALSE)</f>
        <v>ABI</v>
      </c>
      <c r="L580" s="92">
        <f t="shared" si="224"/>
        <v>0</v>
      </c>
      <c r="M580" s="82">
        <f t="shared" si="219"/>
        <v>0</v>
      </c>
      <c r="N580" s="258" t="str">
        <f>VLOOKUP(B580,[2]DVC!$B$3:$G$734,6,FALSE)</f>
        <v>ABI</v>
      </c>
      <c r="O580" s="297" t="str">
        <f>VLOOKUP(B580,'[2]Taille-Poids'!$B$3:$G$734,6,FALSE)</f>
        <v>ABI</v>
      </c>
      <c r="P580" s="93" t="str">
        <f t="shared" si="216"/>
        <v>POIDS</v>
      </c>
      <c r="Q580" s="92">
        <f t="shared" si="225"/>
        <v>0</v>
      </c>
      <c r="R580" s="258" t="str">
        <f>VLOOKUP(B580,[2]DV!$B$3:$H$735,7,FALSE)</f>
        <v>ABI</v>
      </c>
      <c r="S580" s="92">
        <f t="shared" si="226"/>
        <v>0</v>
      </c>
      <c r="T580" s="82">
        <f t="shared" si="217"/>
        <v>0</v>
      </c>
      <c r="U580" s="259" t="str">
        <f>VLOOKUP(B580,[2]COORD!$B$3:$I$734,8,FALSE)</f>
        <v>ABI</v>
      </c>
      <c r="V580" s="92">
        <f t="shared" si="227"/>
        <v>0</v>
      </c>
      <c r="W580" s="292" t="str">
        <f>VLOOKUP(B580,[2]SOUP!$B$3:$F$734,5,FALSE)</f>
        <v>ABI</v>
      </c>
      <c r="X580" s="92">
        <f t="shared" si="228"/>
        <v>0</v>
      </c>
      <c r="Y580" s="292" t="str">
        <f>VLOOKUP(B580,[2]EQU!$B$3:$F$734,5,FALSE)</f>
        <v>ABI</v>
      </c>
      <c r="Z580" s="92">
        <f t="shared" si="229"/>
        <v>0</v>
      </c>
      <c r="AA580" s="82">
        <f t="shared" si="220"/>
        <v>0</v>
      </c>
      <c r="AB580" s="260" t="str">
        <f>VLOOKUP(B580,[2]Natation!$A$2:$E$610,5,FALSE)</f>
        <v>ABI</v>
      </c>
      <c r="AC580" s="92">
        <f t="shared" si="230"/>
        <v>0</v>
      </c>
      <c r="AD580" s="83">
        <f t="shared" si="212"/>
        <v>0</v>
      </c>
      <c r="AE580" s="294">
        <f t="shared" si="213"/>
        <v>0</v>
      </c>
      <c r="AF580" s="84">
        <v>0</v>
      </c>
      <c r="AG580" s="87">
        <f t="shared" si="231"/>
        <v>621</v>
      </c>
      <c r="AH580" s="75">
        <f>IFERROR(VLOOKUP(B580,'Notes écrit'!$A$3:$C$734,3,FALSE),"ABI")</f>
        <v>6.2220000000000004</v>
      </c>
      <c r="AI580" s="84">
        <v>6.2220000000000004</v>
      </c>
      <c r="AJ580" s="88">
        <f t="shared" si="232"/>
        <v>519</v>
      </c>
      <c r="AK580" s="136">
        <f t="shared" si="211"/>
        <v>3.1110000000000002</v>
      </c>
    </row>
    <row r="581" spans="1:37" s="96" customFormat="1" ht="16.5" customHeight="1" thickBot="1" x14ac:dyDescent="0.3">
      <c r="A581" s="110" t="s">
        <v>216</v>
      </c>
      <c r="B581" s="267">
        <v>22111550</v>
      </c>
      <c r="C581" s="266" t="s">
        <v>963</v>
      </c>
      <c r="D581" s="266" t="s">
        <v>72</v>
      </c>
      <c r="E581" s="292">
        <f>VLOOKUP(B581,[2]END!$B$3:$G$734,6,FALSE)</f>
        <v>18</v>
      </c>
      <c r="F581" s="91">
        <f t="shared" si="221"/>
        <v>18.5</v>
      </c>
      <c r="G581" s="92">
        <f t="shared" si="222"/>
        <v>15</v>
      </c>
      <c r="H581" s="82">
        <f t="shared" si="214"/>
        <v>15</v>
      </c>
      <c r="I581" s="292">
        <f>VLOOKUP(B581,[2]VIT!$B$3:$F$734,5,FALSE)</f>
        <v>3.06</v>
      </c>
      <c r="J581" s="92">
        <f t="shared" si="223"/>
        <v>19</v>
      </c>
      <c r="K581" s="292">
        <f>VLOOKUP(B581,[2]VIT!$B$3:$G$734,6,FALSE)</f>
        <v>6.53</v>
      </c>
      <c r="L581" s="92">
        <f t="shared" si="224"/>
        <v>13</v>
      </c>
      <c r="M581" s="82">
        <f t="shared" si="219"/>
        <v>16</v>
      </c>
      <c r="N581" s="258">
        <f>VLOOKUP(B581,[2]DVC!$B$3:$G$734,6,FALSE)</f>
        <v>61</v>
      </c>
      <c r="O581" s="297">
        <f>VLOOKUP(B581,'[2]Taille-Poids'!$B$3:$G$734,6,FALSE)</f>
        <v>76</v>
      </c>
      <c r="P581" s="93">
        <f t="shared" si="216"/>
        <v>0.80263157894736847</v>
      </c>
      <c r="Q581" s="92">
        <f t="shared" si="225"/>
        <v>4.5</v>
      </c>
      <c r="R581" s="258">
        <f>VLOOKUP(B581,[2]DV!$B$3:$H$735,7,FALSE)</f>
        <v>44.3</v>
      </c>
      <c r="S581" s="92">
        <f t="shared" si="226"/>
        <v>4</v>
      </c>
      <c r="T581" s="82">
        <f t="shared" si="217"/>
        <v>8.5</v>
      </c>
      <c r="U581" s="259">
        <f>VLOOKUP(B581,[2]COORD!$B$3:$I$734,8,FALSE)</f>
        <v>24.75</v>
      </c>
      <c r="V581" s="92">
        <f t="shared" si="227"/>
        <v>5.5</v>
      </c>
      <c r="W581" s="292">
        <f>VLOOKUP(B581,[2]SOUP!$B$3:$F$734,5,FALSE)</f>
        <v>-13</v>
      </c>
      <c r="X581" s="92">
        <f t="shared" si="228"/>
        <v>0.5</v>
      </c>
      <c r="Y581" s="292">
        <f>VLOOKUP(B581,[2]EQU!$B$3:$F$734,5,FALSE)</f>
        <v>10</v>
      </c>
      <c r="Z581" s="92">
        <f t="shared" si="229"/>
        <v>0</v>
      </c>
      <c r="AA581" s="82">
        <f t="shared" si="220"/>
        <v>6</v>
      </c>
      <c r="AB581" s="260">
        <f>VLOOKUP(B581,[2]Natation!$A$2:$E$610,5,FALSE)</f>
        <v>49.84</v>
      </c>
      <c r="AC581" s="92">
        <f t="shared" si="230"/>
        <v>5</v>
      </c>
      <c r="AD581" s="83">
        <f t="shared" si="212"/>
        <v>5</v>
      </c>
      <c r="AE581" s="294">
        <f t="shared" si="213"/>
        <v>10.1</v>
      </c>
      <c r="AF581" s="84">
        <v>10.1</v>
      </c>
      <c r="AG581" s="87">
        <f t="shared" si="231"/>
        <v>419</v>
      </c>
      <c r="AH581" s="75">
        <f>IFERROR(VLOOKUP(B581,'Notes écrit'!$A$3:$C$734,3,FALSE),"ABI")</f>
        <v>9.3330000000000002</v>
      </c>
      <c r="AI581" s="84">
        <v>9.3330000000000002</v>
      </c>
      <c r="AJ581" s="88">
        <f t="shared" si="232"/>
        <v>194</v>
      </c>
      <c r="AK581" s="136">
        <f t="shared" si="211"/>
        <v>9.7164999999999999</v>
      </c>
    </row>
    <row r="582" spans="1:37" s="96" customFormat="1" ht="16.5" customHeight="1" thickBot="1" x14ac:dyDescent="0.3">
      <c r="A582" s="110" t="s">
        <v>216</v>
      </c>
      <c r="B582" s="267">
        <v>22111566</v>
      </c>
      <c r="C582" s="266" t="s">
        <v>612</v>
      </c>
      <c r="D582" s="266" t="s">
        <v>106</v>
      </c>
      <c r="E582" s="292" t="str">
        <f>VLOOKUP(B582,[2]END!$B$3:$G$734,6,FALSE)</f>
        <v>ABI</v>
      </c>
      <c r="F582" s="91" t="str">
        <f t="shared" si="221"/>
        <v>ABI</v>
      </c>
      <c r="G582" s="92">
        <f t="shared" si="222"/>
        <v>0</v>
      </c>
      <c r="H582" s="82">
        <f t="shared" si="214"/>
        <v>0</v>
      </c>
      <c r="I582" s="292" t="str">
        <f>VLOOKUP(B582,[2]VIT!$B$3:$F$734,5,FALSE)</f>
        <v>ABI</v>
      </c>
      <c r="J582" s="92">
        <f t="shared" si="223"/>
        <v>0</v>
      </c>
      <c r="K582" s="292" t="str">
        <f>VLOOKUP(B582,[2]VIT!$B$3:$G$734,6,FALSE)</f>
        <v>ABI</v>
      </c>
      <c r="L582" s="92">
        <f t="shared" si="224"/>
        <v>0</v>
      </c>
      <c r="M582" s="82">
        <f t="shared" si="219"/>
        <v>0</v>
      </c>
      <c r="N582" s="258" t="str">
        <f>VLOOKUP(B582,[2]DVC!$B$3:$G$734,6,FALSE)</f>
        <v>ABI</v>
      </c>
      <c r="O582" s="297" t="str">
        <f>VLOOKUP(B582,'[2]Taille-Poids'!$B$3:$G$734,6,FALSE)</f>
        <v>ABI</v>
      </c>
      <c r="P582" s="93" t="str">
        <f t="shared" si="216"/>
        <v>POIDS</v>
      </c>
      <c r="Q582" s="92">
        <f t="shared" si="225"/>
        <v>0</v>
      </c>
      <c r="R582" s="258" t="str">
        <f>VLOOKUP(B582,[2]DV!$B$3:$H$735,7,FALSE)</f>
        <v>ABI</v>
      </c>
      <c r="S582" s="92">
        <f t="shared" si="226"/>
        <v>0</v>
      </c>
      <c r="T582" s="82">
        <f t="shared" si="217"/>
        <v>0</v>
      </c>
      <c r="U582" s="259" t="str">
        <f>VLOOKUP(B582,[2]COORD!$B$3:$I$734,8,FALSE)</f>
        <v>ABI</v>
      </c>
      <c r="V582" s="92">
        <f t="shared" si="227"/>
        <v>0</v>
      </c>
      <c r="W582" s="292" t="str">
        <f>VLOOKUP(B582,[2]SOUP!$B$3:$F$734,5,FALSE)</f>
        <v>ABI</v>
      </c>
      <c r="X582" s="92">
        <f t="shared" si="228"/>
        <v>0</v>
      </c>
      <c r="Y582" s="292" t="str">
        <f>VLOOKUP(B582,[2]EQU!$B$3:$F$734,5,FALSE)</f>
        <v>ABI</v>
      </c>
      <c r="Z582" s="92">
        <f t="shared" si="229"/>
        <v>0</v>
      </c>
      <c r="AA582" s="82">
        <f t="shared" si="220"/>
        <v>0</v>
      </c>
      <c r="AB582" s="260" t="str">
        <f>VLOOKUP(B582,[2]Natation!$A$2:$E$610,5,FALSE)</f>
        <v>ABI</v>
      </c>
      <c r="AC582" s="92">
        <f t="shared" si="230"/>
        <v>0</v>
      </c>
      <c r="AD582" s="83">
        <f t="shared" si="212"/>
        <v>0</v>
      </c>
      <c r="AE582" s="294">
        <f t="shared" si="213"/>
        <v>0</v>
      </c>
      <c r="AF582" s="84">
        <v>0</v>
      </c>
      <c r="AG582" s="87">
        <f t="shared" si="231"/>
        <v>621</v>
      </c>
      <c r="AH582" s="75">
        <f>IFERROR(VLOOKUP(B582,'Notes écrit'!$A$3:$C$734,3,FALSE),"ABI")</f>
        <v>5.3330000000000002</v>
      </c>
      <c r="AI582" s="84">
        <v>5.3330000000000002</v>
      </c>
      <c r="AJ582" s="88">
        <f t="shared" si="232"/>
        <v>568</v>
      </c>
      <c r="AK582" s="136">
        <f t="shared" si="211"/>
        <v>2.6665000000000001</v>
      </c>
    </row>
    <row r="583" spans="1:37" s="96" customFormat="1" ht="16.5" customHeight="1" thickBot="1" x14ac:dyDescent="0.3">
      <c r="A583" s="110" t="s">
        <v>216</v>
      </c>
      <c r="B583" s="267">
        <v>22111578</v>
      </c>
      <c r="C583" s="266" t="s">
        <v>862</v>
      </c>
      <c r="D583" s="266" t="s">
        <v>182</v>
      </c>
      <c r="E583" s="292">
        <f>VLOOKUP(B583,[2]END!$B$3:$G$734,6,FALSE)</f>
        <v>21</v>
      </c>
      <c r="F583" s="91">
        <f t="shared" si="221"/>
        <v>20</v>
      </c>
      <c r="G583" s="92">
        <f t="shared" si="222"/>
        <v>18</v>
      </c>
      <c r="H583" s="82">
        <f t="shared" si="214"/>
        <v>18</v>
      </c>
      <c r="I583" s="292">
        <f>VLOOKUP(B583,[2]VIT!$B$3:$F$734,5,FALSE)</f>
        <v>3.1</v>
      </c>
      <c r="J583" s="92">
        <f t="shared" si="223"/>
        <v>19</v>
      </c>
      <c r="K583" s="292">
        <f>VLOOKUP(B583,[2]VIT!$B$3:$G$734,6,FALSE)</f>
        <v>6.74</v>
      </c>
      <c r="L583" s="92">
        <f t="shared" si="224"/>
        <v>12</v>
      </c>
      <c r="M583" s="82">
        <f t="shared" si="219"/>
        <v>15.5</v>
      </c>
      <c r="N583" s="258">
        <f>VLOOKUP(B583,[2]DVC!$B$3:$G$734,6,FALSE)</f>
        <v>48</v>
      </c>
      <c r="O583" s="297" t="str">
        <f>VLOOKUP(B583,'[2]Taille-Poids'!$B$3:$G$734,6,FALSE)</f>
        <v>ABI</v>
      </c>
      <c r="P583" s="93" t="str">
        <f t="shared" si="216"/>
        <v>POIDS</v>
      </c>
      <c r="Q583" s="92">
        <f t="shared" si="225"/>
        <v>0</v>
      </c>
      <c r="R583" s="258">
        <f>VLOOKUP(B583,[2]DV!$B$3:$H$735,7,FALSE)</f>
        <v>42.2</v>
      </c>
      <c r="S583" s="92">
        <f t="shared" si="226"/>
        <v>3.5</v>
      </c>
      <c r="T583" s="82">
        <f t="shared" si="217"/>
        <v>3.5</v>
      </c>
      <c r="U583" s="259">
        <f>VLOOKUP(B583,[2]COORD!$B$3:$I$734,8,FALSE)</f>
        <v>24.8</v>
      </c>
      <c r="V583" s="92">
        <f t="shared" si="227"/>
        <v>5.5</v>
      </c>
      <c r="W583" s="292">
        <f>VLOOKUP(B583,[2]SOUP!$B$3:$F$734,5,FALSE)</f>
        <v>8</v>
      </c>
      <c r="X583" s="92">
        <f t="shared" si="228"/>
        <v>3.75</v>
      </c>
      <c r="Y583" s="292">
        <f>VLOOKUP(B583,[2]EQU!$B$3:$F$734,5,FALSE)</f>
        <v>9</v>
      </c>
      <c r="Z583" s="92">
        <f t="shared" si="229"/>
        <v>0.5</v>
      </c>
      <c r="AA583" s="82">
        <f t="shared" si="220"/>
        <v>9.75</v>
      </c>
      <c r="AB583" s="260" t="str">
        <f>VLOOKUP(B583,[2]Natation!$A$2:$E$610,5,FALSE)</f>
        <v>ABI</v>
      </c>
      <c r="AC583" s="92">
        <f t="shared" si="230"/>
        <v>0</v>
      </c>
      <c r="AD583" s="83">
        <f t="shared" si="212"/>
        <v>0</v>
      </c>
      <c r="AE583" s="294">
        <f t="shared" si="213"/>
        <v>9.35</v>
      </c>
      <c r="AF583" s="84">
        <v>9.35</v>
      </c>
      <c r="AG583" s="87">
        <f t="shared" si="231"/>
        <v>488</v>
      </c>
      <c r="AH583" s="75">
        <f>IFERROR(VLOOKUP(B583,'Notes écrit'!$A$3:$C$734,3,FALSE),"ABI")</f>
        <v>10.667</v>
      </c>
      <c r="AI583" s="84">
        <v>10.667</v>
      </c>
      <c r="AJ583" s="88">
        <f t="shared" si="232"/>
        <v>85</v>
      </c>
      <c r="AK583" s="136">
        <f t="shared" si="211"/>
        <v>10.0085</v>
      </c>
    </row>
    <row r="584" spans="1:37" s="96" customFormat="1" ht="16.5" customHeight="1" thickBot="1" x14ac:dyDescent="0.3">
      <c r="A584" s="110" t="s">
        <v>216</v>
      </c>
      <c r="B584" s="267">
        <v>22111580</v>
      </c>
      <c r="C584" s="266" t="s">
        <v>885</v>
      </c>
      <c r="D584" s="266" t="s">
        <v>886</v>
      </c>
      <c r="E584" s="292">
        <f>VLOOKUP(B584,[2]END!$B$3:$G$734,6,FALSE)</f>
        <v>17</v>
      </c>
      <c r="F584" s="91">
        <f t="shared" si="221"/>
        <v>18</v>
      </c>
      <c r="G584" s="92">
        <f t="shared" si="222"/>
        <v>14</v>
      </c>
      <c r="H584" s="82">
        <f t="shared" si="214"/>
        <v>14</v>
      </c>
      <c r="I584" s="292">
        <f>VLOOKUP(B584,[2]VIT!$B$3:$F$734,5,FALSE)</f>
        <v>3.02</v>
      </c>
      <c r="J584" s="92">
        <f t="shared" si="223"/>
        <v>20</v>
      </c>
      <c r="K584" s="292">
        <f>VLOOKUP(B584,[2]VIT!$B$3:$G$734,6,FALSE)</f>
        <v>6.42</v>
      </c>
      <c r="L584" s="92">
        <f t="shared" si="224"/>
        <v>14</v>
      </c>
      <c r="M584" s="82">
        <f t="shared" si="219"/>
        <v>17</v>
      </c>
      <c r="N584" s="258">
        <f>VLOOKUP(B584,[2]DVC!$B$3:$G$734,6,FALSE)</f>
        <v>64</v>
      </c>
      <c r="O584" s="297">
        <f>VLOOKUP(B584,'[2]Taille-Poids'!$B$3:$G$734,6,FALSE)</f>
        <v>67</v>
      </c>
      <c r="P584" s="93">
        <f t="shared" si="216"/>
        <v>0.95522388059701491</v>
      </c>
      <c r="Q584" s="92">
        <f t="shared" si="225"/>
        <v>5</v>
      </c>
      <c r="R584" s="258">
        <f>VLOOKUP(B584,[2]DV!$B$3:$H$735,7,FALSE)</f>
        <v>44.1</v>
      </c>
      <c r="S584" s="92">
        <f t="shared" si="226"/>
        <v>4</v>
      </c>
      <c r="T584" s="82">
        <f t="shared" si="217"/>
        <v>9</v>
      </c>
      <c r="U584" s="259">
        <f>VLOOKUP(B584,[2]COORD!$B$3:$I$734,8,FALSE)</f>
        <v>25.75</v>
      </c>
      <c r="V584" s="92">
        <f t="shared" si="227"/>
        <v>5</v>
      </c>
      <c r="W584" s="292">
        <f>VLOOKUP(B584,[2]SOUP!$B$3:$F$734,5,FALSE)</f>
        <v>-6</v>
      </c>
      <c r="X584" s="92">
        <f t="shared" si="228"/>
        <v>1.25</v>
      </c>
      <c r="Y584" s="292">
        <f>VLOOKUP(B584,[2]EQU!$B$3:$F$734,5,FALSE)</f>
        <v>10</v>
      </c>
      <c r="Z584" s="92">
        <f t="shared" si="229"/>
        <v>0</v>
      </c>
      <c r="AA584" s="82">
        <f t="shared" si="220"/>
        <v>6.25</v>
      </c>
      <c r="AB584" s="260">
        <f>VLOOKUP(B584,[2]Natation!$A$2:$E$610,5,FALSE)</f>
        <v>41.35</v>
      </c>
      <c r="AC584" s="92">
        <f t="shared" si="230"/>
        <v>9</v>
      </c>
      <c r="AD584" s="83">
        <f t="shared" si="212"/>
        <v>9</v>
      </c>
      <c r="AE584" s="294">
        <f t="shared" si="213"/>
        <v>11.05</v>
      </c>
      <c r="AF584" s="84">
        <v>11.05</v>
      </c>
      <c r="AG584" s="87">
        <f t="shared" si="231"/>
        <v>312</v>
      </c>
      <c r="AH584" s="75">
        <f>IFERROR(VLOOKUP(B584,'Notes écrit'!$A$3:$C$734,3,FALSE),"ABI")</f>
        <v>8.4440000000000008</v>
      </c>
      <c r="AI584" s="84">
        <v>8.4440000000000008</v>
      </c>
      <c r="AJ584" s="88">
        <f t="shared" si="232"/>
        <v>274</v>
      </c>
      <c r="AK584" s="136">
        <f t="shared" si="211"/>
        <v>9.7469999999999999</v>
      </c>
    </row>
    <row r="585" spans="1:37" s="96" customFormat="1" ht="16.5" customHeight="1" thickBot="1" x14ac:dyDescent="0.3">
      <c r="A585" s="110" t="s">
        <v>216</v>
      </c>
      <c r="B585" s="267">
        <v>22111673</v>
      </c>
      <c r="C585" s="266" t="s">
        <v>388</v>
      </c>
      <c r="D585" s="266" t="s">
        <v>964</v>
      </c>
      <c r="E585" s="292">
        <f>VLOOKUP(B585,[2]END!$B$3:$G$734,6,FALSE)</f>
        <v>17</v>
      </c>
      <c r="F585" s="91">
        <f t="shared" si="221"/>
        <v>18</v>
      </c>
      <c r="G585" s="92">
        <f t="shared" si="222"/>
        <v>14</v>
      </c>
      <c r="H585" s="82">
        <f t="shared" si="214"/>
        <v>14</v>
      </c>
      <c r="I585" s="292">
        <f>VLOOKUP(B585,[2]VIT!$B$3:$F$734,5,FALSE)</f>
        <v>3.43</v>
      </c>
      <c r="J585" s="92">
        <f t="shared" si="223"/>
        <v>13</v>
      </c>
      <c r="K585" s="292">
        <f>VLOOKUP(B585,[2]VIT!$B$3:$G$734,6,FALSE)</f>
        <v>7.46</v>
      </c>
      <c r="L585" s="92">
        <f t="shared" si="224"/>
        <v>6</v>
      </c>
      <c r="M585" s="82">
        <f t="shared" si="219"/>
        <v>9.5</v>
      </c>
      <c r="N585" s="258">
        <f>VLOOKUP(B585,[2]DVC!$B$3:$G$734,6,FALSE)</f>
        <v>71</v>
      </c>
      <c r="O585" s="297">
        <f>VLOOKUP(B585,'[2]Taille-Poids'!$B$3:$G$734,6,FALSE)</f>
        <v>62</v>
      </c>
      <c r="P585" s="93">
        <f t="shared" si="216"/>
        <v>1.1451612903225807</v>
      </c>
      <c r="Q585" s="92">
        <f t="shared" si="225"/>
        <v>6</v>
      </c>
      <c r="R585" s="258">
        <f>VLOOKUP(B585,[2]DV!$B$3:$H$735,7,FALSE)</f>
        <v>33</v>
      </c>
      <c r="S585" s="92">
        <f t="shared" si="226"/>
        <v>1.5</v>
      </c>
      <c r="T585" s="82">
        <f t="shared" si="217"/>
        <v>7.5</v>
      </c>
      <c r="U585" s="259">
        <f>VLOOKUP(B585,[2]COORD!$B$3:$I$734,8,FALSE)</f>
        <v>22.35</v>
      </c>
      <c r="V585" s="92">
        <f t="shared" si="227"/>
        <v>6.75</v>
      </c>
      <c r="W585" s="292">
        <f>VLOOKUP(B585,[2]SOUP!$B$3:$F$734,5,FALSE)</f>
        <v>7</v>
      </c>
      <c r="X585" s="92">
        <f t="shared" si="228"/>
        <v>3.75</v>
      </c>
      <c r="Y585" s="292">
        <f>VLOOKUP(B585,[2]EQU!$B$3:$F$734,5,FALSE)</f>
        <v>7</v>
      </c>
      <c r="Z585" s="92">
        <f t="shared" si="229"/>
        <v>1.5</v>
      </c>
      <c r="AA585" s="82">
        <f t="shared" si="220"/>
        <v>12</v>
      </c>
      <c r="AB585" s="260" t="s">
        <v>215</v>
      </c>
      <c r="AC585" s="92" t="str">
        <f t="shared" si="230"/>
        <v>DSP</v>
      </c>
      <c r="AD585" s="83" t="str">
        <f t="shared" si="212"/>
        <v>DSP</v>
      </c>
      <c r="AE585" s="294">
        <f t="shared" si="213"/>
        <v>10.75</v>
      </c>
      <c r="AF585" s="84">
        <v>10.75</v>
      </c>
      <c r="AG585" s="87">
        <f t="shared" si="231"/>
        <v>346</v>
      </c>
      <c r="AH585" s="75">
        <f>IFERROR(VLOOKUP(B585,'Notes écrit'!$A$3:$C$734,3,FALSE),"ABI")</f>
        <v>8</v>
      </c>
      <c r="AI585" s="84">
        <v>8</v>
      </c>
      <c r="AJ585" s="88">
        <f t="shared" si="232"/>
        <v>331</v>
      </c>
      <c r="AK585" s="136">
        <f t="shared" si="211"/>
        <v>9.375</v>
      </c>
    </row>
    <row r="586" spans="1:37" s="96" customFormat="1" ht="16.5" customHeight="1" thickBot="1" x14ac:dyDescent="0.3">
      <c r="A586" s="110" t="s">
        <v>216</v>
      </c>
      <c r="B586" s="267">
        <v>22111706</v>
      </c>
      <c r="C586" s="266" t="s">
        <v>860</v>
      </c>
      <c r="D586" s="266" t="s">
        <v>861</v>
      </c>
      <c r="E586" s="292">
        <f>VLOOKUP(B586,[2]END!$B$3:$G$734,6,FALSE)</f>
        <v>14</v>
      </c>
      <c r="F586" s="91">
        <f t="shared" si="221"/>
        <v>16.5</v>
      </c>
      <c r="G586" s="92">
        <f t="shared" si="222"/>
        <v>11</v>
      </c>
      <c r="H586" s="82">
        <f t="shared" si="214"/>
        <v>11</v>
      </c>
      <c r="I586" s="292">
        <f>VLOOKUP(B586,[2]VIT!$B$3:$F$734,5,FALSE)</f>
        <v>3.28</v>
      </c>
      <c r="J586" s="92">
        <f t="shared" si="223"/>
        <v>16</v>
      </c>
      <c r="K586" s="292">
        <f>VLOOKUP(B586,[2]VIT!$B$3:$G$734,6,FALSE)</f>
        <v>6.93</v>
      </c>
      <c r="L586" s="92">
        <f t="shared" si="224"/>
        <v>10</v>
      </c>
      <c r="M586" s="82">
        <f t="shared" si="219"/>
        <v>13</v>
      </c>
      <c r="N586" s="258">
        <f>VLOOKUP(B586,[2]DVC!$B$3:$G$734,6,FALSE)</f>
        <v>46</v>
      </c>
      <c r="O586" s="297">
        <f>VLOOKUP(B586,'[2]Taille-Poids'!$B$3:$G$734,6,FALSE)</f>
        <v>54</v>
      </c>
      <c r="P586" s="93">
        <f t="shared" si="216"/>
        <v>0.85185185185185186</v>
      </c>
      <c r="Q586" s="92">
        <f t="shared" si="225"/>
        <v>4.5</v>
      </c>
      <c r="R586" s="258">
        <f>VLOOKUP(B586,[2]DV!$B$3:$H$735,7,FALSE)</f>
        <v>49.3</v>
      </c>
      <c r="S586" s="92">
        <f t="shared" si="226"/>
        <v>5.5</v>
      </c>
      <c r="T586" s="82">
        <f t="shared" si="217"/>
        <v>10</v>
      </c>
      <c r="U586" s="259">
        <f>VLOOKUP(B586,[2]COORD!$B$3:$I$734,8,FALSE)</f>
        <v>24.7</v>
      </c>
      <c r="V586" s="92">
        <f t="shared" si="227"/>
        <v>5.5</v>
      </c>
      <c r="W586" s="292">
        <f>VLOOKUP(B586,[2]SOUP!$B$3:$F$734,5,FALSE)</f>
        <v>7</v>
      </c>
      <c r="X586" s="92">
        <f t="shared" si="228"/>
        <v>3.75</v>
      </c>
      <c r="Y586" s="292">
        <f>VLOOKUP(B586,[2]EQU!$B$3:$F$734,5,FALSE)</f>
        <v>2</v>
      </c>
      <c r="Z586" s="92">
        <f t="shared" si="229"/>
        <v>4</v>
      </c>
      <c r="AA586" s="82">
        <f t="shared" si="220"/>
        <v>13.25</v>
      </c>
      <c r="AB586" s="260">
        <f>VLOOKUP(B586,[2]Natation!$A$2:$E$610,5,FALSE)</f>
        <v>38.450000000000003</v>
      </c>
      <c r="AC586" s="92">
        <f t="shared" si="230"/>
        <v>11</v>
      </c>
      <c r="AD586" s="83">
        <f t="shared" si="212"/>
        <v>11</v>
      </c>
      <c r="AE586" s="294">
        <f t="shared" si="213"/>
        <v>11.65</v>
      </c>
      <c r="AF586" s="84">
        <v>11.65</v>
      </c>
      <c r="AG586" s="87">
        <f t="shared" si="231"/>
        <v>239</v>
      </c>
      <c r="AH586" s="75">
        <f>IFERROR(VLOOKUP(B586,'Notes écrit'!$A$3:$C$734,3,FALSE),"ABI")</f>
        <v>7.1109999999999998</v>
      </c>
      <c r="AI586" s="84">
        <v>7.1109999999999998</v>
      </c>
      <c r="AJ586" s="88">
        <f t="shared" si="232"/>
        <v>430</v>
      </c>
      <c r="AK586" s="136">
        <f t="shared" si="211"/>
        <v>9.3804999999999996</v>
      </c>
    </row>
    <row r="587" spans="1:37" s="96" customFormat="1" ht="16.5" customHeight="1" thickBot="1" x14ac:dyDescent="0.3">
      <c r="A587" s="110" t="s">
        <v>216</v>
      </c>
      <c r="B587" s="267">
        <v>22111723</v>
      </c>
      <c r="C587" s="266" t="s">
        <v>1078</v>
      </c>
      <c r="D587" s="266" t="s">
        <v>104</v>
      </c>
      <c r="E587" s="292">
        <f>VLOOKUP(B587,[2]END!$B$3:$G$734,6,FALSE)</f>
        <v>19</v>
      </c>
      <c r="F587" s="91">
        <f t="shared" si="221"/>
        <v>19</v>
      </c>
      <c r="G587" s="92">
        <f t="shared" si="222"/>
        <v>16</v>
      </c>
      <c r="H587" s="82">
        <f t="shared" si="214"/>
        <v>16</v>
      </c>
      <c r="I587" s="292">
        <f>VLOOKUP(B587,[2]VIT!$B$3:$F$734,5,FALSE)</f>
        <v>3.17</v>
      </c>
      <c r="J587" s="92">
        <f t="shared" si="223"/>
        <v>17</v>
      </c>
      <c r="K587" s="292">
        <f>VLOOKUP(B587,[2]VIT!$B$3:$G$734,6,FALSE)</f>
        <v>6.62</v>
      </c>
      <c r="L587" s="92">
        <f t="shared" si="224"/>
        <v>12</v>
      </c>
      <c r="M587" s="82">
        <f t="shared" si="219"/>
        <v>14.5</v>
      </c>
      <c r="N587" s="258">
        <f>VLOOKUP(B587,[2]DVC!$B$3:$G$734,6,FALSE)</f>
        <v>64</v>
      </c>
      <c r="O587" s="297">
        <f>VLOOKUP(B587,'[2]Taille-Poids'!$B$3:$G$734,6,FALSE)</f>
        <v>58</v>
      </c>
      <c r="P587" s="93">
        <f t="shared" si="216"/>
        <v>1.103448275862069</v>
      </c>
      <c r="Q587" s="92">
        <f t="shared" si="225"/>
        <v>6</v>
      </c>
      <c r="R587" s="258">
        <f>VLOOKUP(B587,[2]DV!$B$3:$H$735,7,FALSE)</f>
        <v>48</v>
      </c>
      <c r="S587" s="92">
        <f t="shared" si="226"/>
        <v>5</v>
      </c>
      <c r="T587" s="82">
        <f t="shared" si="217"/>
        <v>11</v>
      </c>
      <c r="U587" s="259">
        <f>VLOOKUP(B587,[2]COORD!$B$3:$I$734,8,FALSE)</f>
        <v>24.28</v>
      </c>
      <c r="V587" s="92">
        <f t="shared" si="227"/>
        <v>5.75</v>
      </c>
      <c r="W587" s="292">
        <f>VLOOKUP(B587,[2]SOUP!$B$3:$F$734,5,FALSE)</f>
        <v>-11</v>
      </c>
      <c r="X587" s="92">
        <f t="shared" si="228"/>
        <v>0.75</v>
      </c>
      <c r="Y587" s="292">
        <f>VLOOKUP(B587,[2]EQU!$B$3:$F$734,5,FALSE)</f>
        <v>4</v>
      </c>
      <c r="Z587" s="92">
        <f t="shared" si="229"/>
        <v>3</v>
      </c>
      <c r="AA587" s="82">
        <f t="shared" si="220"/>
        <v>9.5</v>
      </c>
      <c r="AB587" s="260">
        <f>VLOOKUP(B587,[2]Natation!$A$2:$E$610,5,FALSE)</f>
        <v>39.29</v>
      </c>
      <c r="AC587" s="92">
        <f t="shared" si="230"/>
        <v>11</v>
      </c>
      <c r="AD587" s="83">
        <f t="shared" si="212"/>
        <v>11</v>
      </c>
      <c r="AE587" s="294">
        <f t="shared" si="213"/>
        <v>12.4</v>
      </c>
      <c r="AF587" s="84">
        <v>12.4</v>
      </c>
      <c r="AG587" s="87">
        <f t="shared" si="231"/>
        <v>140</v>
      </c>
      <c r="AH587" s="75">
        <f>IFERROR(VLOOKUP(B587,'Notes écrit'!$A$3:$C$734,3,FALSE),"ABI")</f>
        <v>4.8890000000000002</v>
      </c>
      <c r="AI587" s="84">
        <v>4.8890000000000002</v>
      </c>
      <c r="AJ587" s="88">
        <f t="shared" si="232"/>
        <v>587</v>
      </c>
      <c r="AK587" s="136">
        <f t="shared" si="211"/>
        <v>8.6445000000000007</v>
      </c>
    </row>
    <row r="588" spans="1:37" s="96" customFormat="1" ht="16.5" customHeight="1" thickBot="1" x14ac:dyDescent="0.3">
      <c r="A588" s="110" t="s">
        <v>216</v>
      </c>
      <c r="B588" s="267">
        <v>22111770</v>
      </c>
      <c r="C588" s="266" t="s">
        <v>837</v>
      </c>
      <c r="D588" s="266" t="s">
        <v>838</v>
      </c>
      <c r="E588" s="292">
        <f>VLOOKUP(B588,[2]END!$B$3:$G$734,6,FALSE)</f>
        <v>18</v>
      </c>
      <c r="F588" s="91">
        <f t="shared" si="221"/>
        <v>18.5</v>
      </c>
      <c r="G588" s="92">
        <f t="shared" si="222"/>
        <v>15</v>
      </c>
      <c r="H588" s="82">
        <f t="shared" si="214"/>
        <v>15</v>
      </c>
      <c r="I588" s="292">
        <f>VLOOKUP(B588,[2]VIT!$B$3:$F$734,5,FALSE)</f>
        <v>3.96</v>
      </c>
      <c r="J588" s="92">
        <f t="shared" si="223"/>
        <v>4</v>
      </c>
      <c r="K588" s="292">
        <f>VLOOKUP(B588,[2]VIT!$B$3:$G$734,6,FALSE)</f>
        <v>6.56</v>
      </c>
      <c r="L588" s="92">
        <f t="shared" si="224"/>
        <v>13</v>
      </c>
      <c r="M588" s="82">
        <f t="shared" si="219"/>
        <v>8.5</v>
      </c>
      <c r="N588" s="258">
        <f>VLOOKUP(B588,[2]DVC!$B$3:$G$734,6,FALSE)</f>
        <v>46</v>
      </c>
      <c r="O588" s="297">
        <f>VLOOKUP(B588,'[2]Taille-Poids'!$B$3:$G$734,6,FALSE)</f>
        <v>60</v>
      </c>
      <c r="P588" s="93">
        <f t="shared" si="216"/>
        <v>0.76666666666666672</v>
      </c>
      <c r="Q588" s="92">
        <f t="shared" si="225"/>
        <v>4</v>
      </c>
      <c r="R588" s="258">
        <f>VLOOKUP(B588,[2]DV!$B$3:$H$735,7,FALSE)</f>
        <v>49.3</v>
      </c>
      <c r="S588" s="92">
        <f t="shared" si="226"/>
        <v>5.5</v>
      </c>
      <c r="T588" s="82">
        <f t="shared" si="217"/>
        <v>9.5</v>
      </c>
      <c r="U588" s="259">
        <f>VLOOKUP(B588,[2]COORD!$B$3:$I$734,8,FALSE)</f>
        <v>25.2</v>
      </c>
      <c r="V588" s="92">
        <f t="shared" si="227"/>
        <v>5.25</v>
      </c>
      <c r="W588" s="292">
        <f>VLOOKUP(B588,[2]SOUP!$B$3:$F$734,5,FALSE)</f>
        <v>-6</v>
      </c>
      <c r="X588" s="92">
        <f t="shared" si="228"/>
        <v>1.25</v>
      </c>
      <c r="Y588" s="292">
        <f>VLOOKUP(B588,[2]EQU!$B$3:$F$734,5,FALSE)</f>
        <v>10</v>
      </c>
      <c r="Z588" s="92">
        <f t="shared" si="229"/>
        <v>0</v>
      </c>
      <c r="AA588" s="82">
        <f t="shared" si="220"/>
        <v>6.5</v>
      </c>
      <c r="AB588" s="260" t="str">
        <f>VLOOKUP(B588,[2]Natation!$A$2:$E$610,5,FALSE)</f>
        <v>ABI</v>
      </c>
      <c r="AC588" s="92">
        <f t="shared" si="230"/>
        <v>0</v>
      </c>
      <c r="AD588" s="83">
        <f t="shared" si="212"/>
        <v>0</v>
      </c>
      <c r="AE588" s="294">
        <f t="shared" si="213"/>
        <v>7.9</v>
      </c>
      <c r="AF588" s="84">
        <v>7.9</v>
      </c>
      <c r="AG588" s="87">
        <f t="shared" si="231"/>
        <v>563</v>
      </c>
      <c r="AH588" s="75">
        <f>IFERROR(VLOOKUP(B588,'Notes écrit'!$A$3:$C$734,3,FALSE),"ABI")</f>
        <v>0.88900000000000001</v>
      </c>
      <c r="AI588" s="84">
        <v>0.88900000000000001</v>
      </c>
      <c r="AJ588" s="88">
        <f t="shared" si="232"/>
        <v>618</v>
      </c>
      <c r="AK588" s="136">
        <f t="shared" si="211"/>
        <v>4.3944999999999999</v>
      </c>
    </row>
    <row r="589" spans="1:37" s="96" customFormat="1" ht="16.5" customHeight="1" thickBot="1" x14ac:dyDescent="0.3">
      <c r="A589" s="110" t="s">
        <v>216</v>
      </c>
      <c r="B589" s="267">
        <v>22111792</v>
      </c>
      <c r="C589" s="266" t="s">
        <v>1033</v>
      </c>
      <c r="D589" s="266" t="s">
        <v>1034</v>
      </c>
      <c r="E589" s="292">
        <f>VLOOKUP(B589,[2]END!$B$3:$G$734,6,FALSE)</f>
        <v>17</v>
      </c>
      <c r="F589" s="91">
        <f t="shared" si="221"/>
        <v>18</v>
      </c>
      <c r="G589" s="92">
        <f t="shared" si="222"/>
        <v>14</v>
      </c>
      <c r="H589" s="82">
        <f t="shared" si="214"/>
        <v>14</v>
      </c>
      <c r="I589" s="292">
        <f>VLOOKUP(B589,[2]VIT!$B$3:$F$734,5,FALSE)</f>
        <v>3.11</v>
      </c>
      <c r="J589" s="92">
        <f t="shared" si="223"/>
        <v>18</v>
      </c>
      <c r="K589" s="292">
        <f>VLOOKUP(B589,[2]VIT!$B$3:$G$734,6,FALSE)</f>
        <v>6.83</v>
      </c>
      <c r="L589" s="92">
        <f t="shared" si="224"/>
        <v>11</v>
      </c>
      <c r="M589" s="82">
        <f t="shared" si="219"/>
        <v>14.5</v>
      </c>
      <c r="N589" s="258">
        <f>VLOOKUP(B589,[2]DVC!$B$3:$G$734,6,FALSE)</f>
        <v>58</v>
      </c>
      <c r="O589" s="297">
        <f>VLOOKUP(B589,'[2]Taille-Poids'!$B$3:$G$734,6,FALSE)</f>
        <v>73</v>
      </c>
      <c r="P589" s="93">
        <f t="shared" si="216"/>
        <v>0.79452054794520544</v>
      </c>
      <c r="Q589" s="92">
        <f t="shared" si="225"/>
        <v>4</v>
      </c>
      <c r="R589" s="258">
        <f>VLOOKUP(B589,[2]DV!$B$3:$H$735,7,FALSE)</f>
        <v>44.1</v>
      </c>
      <c r="S589" s="92">
        <f t="shared" si="226"/>
        <v>4</v>
      </c>
      <c r="T589" s="82">
        <f t="shared" si="217"/>
        <v>8</v>
      </c>
      <c r="U589" s="259">
        <f>VLOOKUP(B589,[2]COORD!$B$3:$I$734,8,FALSE)</f>
        <v>23.06</v>
      </c>
      <c r="V589" s="92">
        <f t="shared" si="227"/>
        <v>6.25</v>
      </c>
      <c r="W589" s="292">
        <f>VLOOKUP(B589,[2]SOUP!$B$3:$F$734,5,FALSE)</f>
        <v>-3</v>
      </c>
      <c r="X589" s="92">
        <f t="shared" si="228"/>
        <v>1.75</v>
      </c>
      <c r="Y589" s="292">
        <f>VLOOKUP(B589,[2]EQU!$B$3:$F$734,5,FALSE)</f>
        <v>10</v>
      </c>
      <c r="Z589" s="92">
        <f t="shared" si="229"/>
        <v>0</v>
      </c>
      <c r="AA589" s="82">
        <f t="shared" si="220"/>
        <v>8</v>
      </c>
      <c r="AB589" s="260" t="str">
        <f>VLOOKUP(B589,[2]Natation!$A$2:$E$610,5,FALSE)</f>
        <v>ABI</v>
      </c>
      <c r="AC589" s="92">
        <f t="shared" si="230"/>
        <v>0</v>
      </c>
      <c r="AD589" s="83">
        <f t="shared" si="212"/>
        <v>0</v>
      </c>
      <c r="AE589" s="294">
        <f t="shared" si="213"/>
        <v>8.9</v>
      </c>
      <c r="AF589" s="84">
        <v>8.9</v>
      </c>
      <c r="AG589" s="87">
        <f t="shared" si="231"/>
        <v>511</v>
      </c>
      <c r="AH589" s="75">
        <f>IFERROR(VLOOKUP(B589,'Notes écrit'!$A$3:$C$734,3,FALSE),"ABI")</f>
        <v>7.1109999999999998</v>
      </c>
      <c r="AI589" s="84">
        <v>7.1109999999999998</v>
      </c>
      <c r="AJ589" s="88">
        <f t="shared" si="232"/>
        <v>430</v>
      </c>
      <c r="AK589" s="136">
        <f t="shared" si="211"/>
        <v>8.0054999999999996</v>
      </c>
    </row>
    <row r="590" spans="1:37" s="96" customFormat="1" ht="16.5" customHeight="1" thickBot="1" x14ac:dyDescent="0.3">
      <c r="A590" s="110" t="s">
        <v>53</v>
      </c>
      <c r="B590" s="267">
        <v>22111830</v>
      </c>
      <c r="C590" s="266" t="s">
        <v>863</v>
      </c>
      <c r="D590" s="266" t="s">
        <v>864</v>
      </c>
      <c r="E590" s="292">
        <f>VLOOKUP(B590,[2]END!$B$3:$G$734,6,FALSE)</f>
        <v>15</v>
      </c>
      <c r="F590" s="91">
        <f t="shared" si="221"/>
        <v>17</v>
      </c>
      <c r="G590" s="92">
        <f t="shared" si="222"/>
        <v>15</v>
      </c>
      <c r="H590" s="82">
        <f t="shared" si="214"/>
        <v>15</v>
      </c>
      <c r="I590" s="292">
        <f>VLOOKUP(B590,[2]VIT!$B$3:$F$734,5,FALSE)</f>
        <v>3.53</v>
      </c>
      <c r="J590" s="92">
        <f t="shared" si="223"/>
        <v>16</v>
      </c>
      <c r="K590" s="292">
        <f>VLOOKUP(B590,[2]VIT!$B$3:$G$734,6,FALSE)</f>
        <v>7.59</v>
      </c>
      <c r="L590" s="92">
        <f t="shared" si="224"/>
        <v>12</v>
      </c>
      <c r="M590" s="82">
        <f t="shared" si="219"/>
        <v>14</v>
      </c>
      <c r="N590" s="258">
        <f>VLOOKUP(B590,[2]DVC!$B$3:$G$734,6,FALSE)</f>
        <v>55</v>
      </c>
      <c r="O590" s="297">
        <f>VLOOKUP(B590,'[2]Taille-Poids'!$B$3:$G$734,6,FALSE)</f>
        <v>78</v>
      </c>
      <c r="P590" s="93">
        <f t="shared" si="216"/>
        <v>0.70512820512820518</v>
      </c>
      <c r="Q590" s="92">
        <f t="shared" si="225"/>
        <v>6.5</v>
      </c>
      <c r="R590" s="258">
        <f>VLOOKUP(B590,[2]DV!$B$3:$H$735,7,FALSE)</f>
        <v>25.2</v>
      </c>
      <c r="S590" s="92">
        <f t="shared" si="226"/>
        <v>3.5</v>
      </c>
      <c r="T590" s="82">
        <f t="shared" si="217"/>
        <v>10</v>
      </c>
      <c r="U590" s="259">
        <f>VLOOKUP(B590,[2]COORD!$B$3:$I$734,8,FALSE)</f>
        <v>28.3</v>
      </c>
      <c r="V590" s="92">
        <f t="shared" si="227"/>
        <v>4.75</v>
      </c>
      <c r="W590" s="292">
        <f>VLOOKUP(B590,[2]SOUP!$B$3:$F$734,5,FALSE)</f>
        <v>-16</v>
      </c>
      <c r="X590" s="92">
        <f t="shared" si="228"/>
        <v>0</v>
      </c>
      <c r="Y590" s="292">
        <f>VLOOKUP(B590,[2]EQU!$B$3:$F$734,5,FALSE)</f>
        <v>10</v>
      </c>
      <c r="Z590" s="92">
        <f t="shared" si="229"/>
        <v>0</v>
      </c>
      <c r="AA590" s="82">
        <f t="shared" si="220"/>
        <v>4.75</v>
      </c>
      <c r="AB590" s="260" t="s">
        <v>215</v>
      </c>
      <c r="AC590" s="92" t="str">
        <f t="shared" si="230"/>
        <v>DSP</v>
      </c>
      <c r="AD590" s="83" t="str">
        <f t="shared" si="212"/>
        <v>DSP</v>
      </c>
      <c r="AE590" s="294">
        <f t="shared" si="213"/>
        <v>10.9375</v>
      </c>
      <c r="AF590" s="84">
        <v>10.9375</v>
      </c>
      <c r="AG590" s="87">
        <f t="shared" si="231"/>
        <v>333</v>
      </c>
      <c r="AH590" s="75">
        <f>IFERROR(VLOOKUP(B590,'Notes écrit'!$A$3:$C$734,3,FALSE),"ABI")</f>
        <v>3.556</v>
      </c>
      <c r="AI590" s="84">
        <v>3.556</v>
      </c>
      <c r="AJ590" s="88">
        <f t="shared" si="232"/>
        <v>609</v>
      </c>
      <c r="AK590" s="136">
        <f t="shared" si="211"/>
        <v>7.2467500000000005</v>
      </c>
    </row>
    <row r="591" spans="1:37" s="96" customFormat="1" ht="16.5" customHeight="1" thickBot="1" x14ac:dyDescent="0.3">
      <c r="A591" s="110" t="s">
        <v>216</v>
      </c>
      <c r="B591" s="267">
        <v>22111832</v>
      </c>
      <c r="C591" s="266" t="s">
        <v>1061</v>
      </c>
      <c r="D591" s="266" t="s">
        <v>72</v>
      </c>
      <c r="E591" s="292">
        <f>VLOOKUP(B591,[2]END!$B$3:$G$734,6,FALSE)</f>
        <v>16</v>
      </c>
      <c r="F591" s="91">
        <f t="shared" si="221"/>
        <v>17.5</v>
      </c>
      <c r="G591" s="92">
        <f t="shared" si="222"/>
        <v>13</v>
      </c>
      <c r="H591" s="82">
        <f t="shared" si="214"/>
        <v>13</v>
      </c>
      <c r="I591" s="292">
        <f>VLOOKUP(B591,[2]VIT!$B$3:$F$734,5,FALSE)</f>
        <v>3.37</v>
      </c>
      <c r="J591" s="92">
        <f t="shared" si="223"/>
        <v>14</v>
      </c>
      <c r="K591" s="292">
        <f>VLOOKUP(B591,[2]VIT!$B$3:$G$734,6,FALSE)</f>
        <v>7.04</v>
      </c>
      <c r="L591" s="92">
        <f t="shared" si="224"/>
        <v>9</v>
      </c>
      <c r="M591" s="82">
        <f t="shared" si="219"/>
        <v>11.5</v>
      </c>
      <c r="N591" s="258">
        <f>VLOOKUP(B591,[2]DVC!$B$3:$G$734,6,FALSE)</f>
        <v>74</v>
      </c>
      <c r="O591" s="297">
        <f>VLOOKUP(B591,'[2]Taille-Poids'!$B$3:$G$734,6,FALSE)</f>
        <v>68</v>
      </c>
      <c r="P591" s="93">
        <f t="shared" si="216"/>
        <v>1.088235294117647</v>
      </c>
      <c r="Q591" s="92">
        <f t="shared" si="225"/>
        <v>5.5</v>
      </c>
      <c r="R591" s="258">
        <f>VLOOKUP(B591,[2]DV!$B$3:$H$735,7,FALSE)</f>
        <v>36.700000000000003</v>
      </c>
      <c r="S591" s="92">
        <f t="shared" si="226"/>
        <v>2</v>
      </c>
      <c r="T591" s="82">
        <f t="shared" si="217"/>
        <v>7.5</v>
      </c>
      <c r="U591" s="259">
        <f>VLOOKUP(B591,[2]COORD!$B$3:$I$734,8,FALSE)</f>
        <v>23</v>
      </c>
      <c r="V591" s="92">
        <f t="shared" si="227"/>
        <v>6.25</v>
      </c>
      <c r="W591" s="292">
        <f>VLOOKUP(B591,[2]SOUP!$B$3:$F$734,5,FALSE)</f>
        <v>-10</v>
      </c>
      <c r="X591" s="92">
        <f t="shared" si="228"/>
        <v>0.75</v>
      </c>
      <c r="Y591" s="292">
        <f>VLOOKUP(B591,[2]EQU!$B$3:$F$734,5,FALSE)</f>
        <v>2</v>
      </c>
      <c r="Z591" s="92">
        <f t="shared" si="229"/>
        <v>4</v>
      </c>
      <c r="AA591" s="82">
        <f t="shared" si="220"/>
        <v>11</v>
      </c>
      <c r="AB591" s="260">
        <f>VLOOKUP(B591,[2]Natation!$A$2:$E$610,5,FALSE)</f>
        <v>47.79</v>
      </c>
      <c r="AC591" s="92">
        <f t="shared" si="230"/>
        <v>6</v>
      </c>
      <c r="AD591" s="83">
        <f t="shared" si="212"/>
        <v>6</v>
      </c>
      <c r="AE591" s="294">
        <f t="shared" si="213"/>
        <v>9.8000000000000007</v>
      </c>
      <c r="AF591" s="84">
        <v>9.8000000000000007</v>
      </c>
      <c r="AG591" s="87">
        <f t="shared" si="231"/>
        <v>451</v>
      </c>
      <c r="AH591" s="75">
        <f>IFERROR(VLOOKUP(B591,'Notes écrit'!$A$3:$C$734,3,FALSE),"ABI")</f>
        <v>5.7779999999999996</v>
      </c>
      <c r="AI591" s="84">
        <v>5.7779999999999996</v>
      </c>
      <c r="AJ591" s="88">
        <f t="shared" si="232"/>
        <v>551</v>
      </c>
      <c r="AK591" s="136">
        <f t="shared" si="211"/>
        <v>7.7889999999999997</v>
      </c>
    </row>
    <row r="592" spans="1:37" s="96" customFormat="1" ht="16.5" customHeight="1" thickBot="1" x14ac:dyDescent="0.3">
      <c r="A592" s="110" t="s">
        <v>216</v>
      </c>
      <c r="B592" s="267">
        <v>22111846</v>
      </c>
      <c r="C592" s="266" t="s">
        <v>906</v>
      </c>
      <c r="D592" s="266" t="s">
        <v>212</v>
      </c>
      <c r="E592" s="292">
        <f>VLOOKUP(B592,[2]END!$B$3:$G$734,6,FALSE)</f>
        <v>14</v>
      </c>
      <c r="F592" s="91">
        <f t="shared" si="221"/>
        <v>16.5</v>
      </c>
      <c r="G592" s="92">
        <f t="shared" si="222"/>
        <v>11</v>
      </c>
      <c r="H592" s="82">
        <f t="shared" si="214"/>
        <v>11</v>
      </c>
      <c r="I592" s="292">
        <f>VLOOKUP(B592,[2]VIT!$B$3:$F$734,5,FALSE)</f>
        <v>3.2</v>
      </c>
      <c r="J592" s="92">
        <f t="shared" si="223"/>
        <v>17</v>
      </c>
      <c r="K592" s="292">
        <f>VLOOKUP(B592,[2]VIT!$B$3:$G$734,6,FALSE)</f>
        <v>7.02</v>
      </c>
      <c r="L592" s="92">
        <f t="shared" si="224"/>
        <v>10</v>
      </c>
      <c r="M592" s="82">
        <f t="shared" si="219"/>
        <v>13.5</v>
      </c>
      <c r="N592" s="258">
        <f>VLOOKUP(B592,[2]DVC!$B$3:$G$734,6,FALSE)</f>
        <v>56</v>
      </c>
      <c r="O592" s="297">
        <f>VLOOKUP(B592,'[2]Taille-Poids'!$B$3:$G$734,6,FALSE)</f>
        <v>61</v>
      </c>
      <c r="P592" s="93">
        <f t="shared" si="216"/>
        <v>0.91803278688524592</v>
      </c>
      <c r="Q592" s="92">
        <f t="shared" si="225"/>
        <v>5</v>
      </c>
      <c r="R592" s="258">
        <f>VLOOKUP(B592,[2]DV!$B$3:$H$735,7,FALSE)</f>
        <v>42.1</v>
      </c>
      <c r="S592" s="92">
        <f t="shared" si="226"/>
        <v>3.5</v>
      </c>
      <c r="T592" s="82">
        <f t="shared" si="217"/>
        <v>8.5</v>
      </c>
      <c r="U592" s="259">
        <f>VLOOKUP(B592,[2]COORD!$B$3:$I$734,8,FALSE)</f>
        <v>26.59</v>
      </c>
      <c r="V592" s="92">
        <f t="shared" si="227"/>
        <v>4.5</v>
      </c>
      <c r="W592" s="292">
        <f>VLOOKUP(B592,[2]SOUP!$B$3:$F$734,5,FALSE)</f>
        <v>10</v>
      </c>
      <c r="X592" s="92">
        <f t="shared" si="228"/>
        <v>4</v>
      </c>
      <c r="Y592" s="292">
        <f>VLOOKUP(B592,[2]EQU!$B$3:$F$734,5,FALSE)</f>
        <v>8</v>
      </c>
      <c r="Z592" s="92">
        <f t="shared" si="229"/>
        <v>1</v>
      </c>
      <c r="AA592" s="82">
        <f t="shared" si="220"/>
        <v>9.5</v>
      </c>
      <c r="AB592" s="260">
        <f>VLOOKUP(B592,[2]Natation!$A$2:$E$610,5,FALSE)</f>
        <v>31.97</v>
      </c>
      <c r="AC592" s="92">
        <f t="shared" si="230"/>
        <v>15</v>
      </c>
      <c r="AD592" s="83">
        <f t="shared" si="212"/>
        <v>15</v>
      </c>
      <c r="AE592" s="294">
        <f t="shared" si="213"/>
        <v>11.5</v>
      </c>
      <c r="AF592" s="84">
        <v>11.5</v>
      </c>
      <c r="AG592" s="87">
        <f t="shared" si="231"/>
        <v>260</v>
      </c>
      <c r="AH592" s="344">
        <f>IFERROR(VLOOKUP(B592,'Notes écrit'!$A$3:$C$734,3,FALSE),"ABI")</f>
        <v>8.8889999999999993</v>
      </c>
      <c r="AI592" s="84">
        <v>8.8889999999999993</v>
      </c>
      <c r="AJ592" s="88">
        <f t="shared" si="232"/>
        <v>231</v>
      </c>
      <c r="AK592" s="136">
        <f t="shared" si="211"/>
        <v>10.1945</v>
      </c>
    </row>
    <row r="593" spans="1:37" s="96" customFormat="1" ht="16.5" customHeight="1" thickBot="1" x14ac:dyDescent="0.3">
      <c r="A593" s="110" t="s">
        <v>53</v>
      </c>
      <c r="B593" s="267">
        <v>22111854</v>
      </c>
      <c r="C593" s="266" t="s">
        <v>1172</v>
      </c>
      <c r="D593" s="266" t="s">
        <v>259</v>
      </c>
      <c r="E593" s="292">
        <f>VLOOKUP(B593,[2]END!$B$3:$G$734,6,FALSE)</f>
        <v>10</v>
      </c>
      <c r="F593" s="91">
        <f t="shared" si="221"/>
        <v>14.5</v>
      </c>
      <c r="G593" s="92">
        <f t="shared" si="222"/>
        <v>10</v>
      </c>
      <c r="H593" s="82">
        <f t="shared" si="214"/>
        <v>10</v>
      </c>
      <c r="I593" s="292">
        <f>VLOOKUP(B593,[2]VIT!$B$3:$F$734,5,FALSE)</f>
        <v>3.84</v>
      </c>
      <c r="J593" s="92">
        <f t="shared" si="223"/>
        <v>11</v>
      </c>
      <c r="K593" s="292">
        <f>VLOOKUP(B593,[2]VIT!$B$3:$G$734,6,FALSE)</f>
        <v>8.68</v>
      </c>
      <c r="L593" s="92">
        <f t="shared" si="224"/>
        <v>4</v>
      </c>
      <c r="M593" s="82">
        <f t="shared" si="219"/>
        <v>7.5</v>
      </c>
      <c r="N593" s="258">
        <f>VLOOKUP(B593,[2]DVC!$B$3:$G$734,6,FALSE)</f>
        <v>27.5</v>
      </c>
      <c r="O593" s="297">
        <f>VLOOKUP(B593,'[2]Taille-Poids'!$B$3:$G$734,6,FALSE)</f>
        <v>61</v>
      </c>
      <c r="P593" s="93">
        <f t="shared" si="216"/>
        <v>0.45081967213114754</v>
      </c>
      <c r="Q593" s="92">
        <f t="shared" si="225"/>
        <v>4.5</v>
      </c>
      <c r="R593" s="258">
        <f>VLOOKUP(B593,[2]DV!$B$3:$H$735,7,FALSE)</f>
        <v>31.5</v>
      </c>
      <c r="S593" s="92">
        <f t="shared" si="226"/>
        <v>5</v>
      </c>
      <c r="T593" s="82">
        <f t="shared" si="217"/>
        <v>9.5</v>
      </c>
      <c r="U593" s="259">
        <f>VLOOKUP(B593,[2]COORD!$B$3:$I$734,8,FALSE)</f>
        <v>27.3</v>
      </c>
      <c r="V593" s="92">
        <f t="shared" si="227"/>
        <v>5.25</v>
      </c>
      <c r="W593" s="292">
        <f>VLOOKUP(B593,[2]SOUP!$B$3:$F$734,5,FALSE)</f>
        <v>-4</v>
      </c>
      <c r="X593" s="92">
        <f t="shared" si="228"/>
        <v>1.5</v>
      </c>
      <c r="Y593" s="292">
        <f>VLOOKUP(B593,[2]EQU!$B$3:$F$734,5,FALSE)</f>
        <v>6</v>
      </c>
      <c r="Z593" s="92">
        <f t="shared" si="229"/>
        <v>2</v>
      </c>
      <c r="AA593" s="82">
        <f t="shared" si="220"/>
        <v>8.75</v>
      </c>
      <c r="AB593" s="260">
        <f>VLOOKUP(B593,[2]Natation!$A$2:$E$610,5,FALSE)</f>
        <v>42.5</v>
      </c>
      <c r="AC593" s="92">
        <f t="shared" si="230"/>
        <v>12</v>
      </c>
      <c r="AD593" s="83">
        <f t="shared" si="212"/>
        <v>12</v>
      </c>
      <c r="AE593" s="294">
        <f t="shared" si="213"/>
        <v>9.5500000000000007</v>
      </c>
      <c r="AF593" s="84">
        <v>9.5500000000000007</v>
      </c>
      <c r="AG593" s="87">
        <f t="shared" si="231"/>
        <v>472</v>
      </c>
      <c r="AH593" s="75">
        <f>IFERROR(VLOOKUP(B593,'Notes écrit'!$A$3:$C$734,3,FALSE),"ABI")</f>
        <v>5.3330000000000002</v>
      </c>
      <c r="AI593" s="84">
        <v>5.3330000000000002</v>
      </c>
      <c r="AJ593" s="88">
        <f t="shared" si="232"/>
        <v>568</v>
      </c>
      <c r="AK593" s="136">
        <f t="shared" si="211"/>
        <v>7.4415000000000004</v>
      </c>
    </row>
    <row r="594" spans="1:37" s="96" customFormat="1" ht="16.5" customHeight="1" thickBot="1" x14ac:dyDescent="0.3">
      <c r="A594" s="110" t="s">
        <v>216</v>
      </c>
      <c r="B594" s="267">
        <v>22111904</v>
      </c>
      <c r="C594" s="266" t="s">
        <v>587</v>
      </c>
      <c r="D594" s="266" t="s">
        <v>72</v>
      </c>
      <c r="E594" s="292">
        <f>VLOOKUP(B594,[2]END!$B$3:$G$734,6,FALSE)</f>
        <v>20</v>
      </c>
      <c r="F594" s="91">
        <f t="shared" si="221"/>
        <v>19.5</v>
      </c>
      <c r="G594" s="92">
        <f t="shared" si="222"/>
        <v>17</v>
      </c>
      <c r="H594" s="82">
        <f t="shared" ref="H594:H625" si="233">IF(G594="VAL","VALIDÉ",G594)</f>
        <v>17</v>
      </c>
      <c r="I594" s="292">
        <f>VLOOKUP(B594,[2]VIT!$B$3:$F$734,5,FALSE)</f>
        <v>3.06</v>
      </c>
      <c r="J594" s="92">
        <f t="shared" si="223"/>
        <v>19</v>
      </c>
      <c r="K594" s="292">
        <f>VLOOKUP(B594,[2]VIT!$B$3:$G$734,6,FALSE)</f>
        <v>6.63</v>
      </c>
      <c r="L594" s="92">
        <f t="shared" si="224"/>
        <v>12</v>
      </c>
      <c r="M594" s="82">
        <f t="shared" si="219"/>
        <v>15.5</v>
      </c>
      <c r="N594" s="258">
        <f>VLOOKUP(B594,[2]DVC!$B$3:$G$734,6,FALSE)</f>
        <v>76</v>
      </c>
      <c r="O594" s="297">
        <f>VLOOKUP(B594,'[2]Taille-Poids'!$B$3:$G$734,6,FALSE)</f>
        <v>61</v>
      </c>
      <c r="P594" s="93">
        <f t="shared" ref="P594:P625" si="234">IF(O594="ABI", "POIDS",IF(N594="COVID","COVID",IF(OR(N594="DSP",N594="ABI",N594="VAL",N594=0),0,N594/O594)))</f>
        <v>1.2459016393442623</v>
      </c>
      <c r="Q594" s="92">
        <f t="shared" si="225"/>
        <v>6.5</v>
      </c>
      <c r="R594" s="258">
        <f>VLOOKUP(B594,[2]DV!$B$3:$H$735,7,FALSE)</f>
        <v>48.3</v>
      </c>
      <c r="S594" s="92">
        <f t="shared" si="226"/>
        <v>5</v>
      </c>
      <c r="T594" s="82">
        <f t="shared" ref="T594:T625" si="235">IF(OR(Q594="ABJ",S594="ABJ"),"ABJ",IF(OR(Q594="VAL",S594="VAL"),"VALIDÉ",IF(AND(Q594="DSP",S594="DSP"),"DSP",IF(Q594="DSP",S594*2,IF(S594="DSP",Q594*2,(Q594+S594))))))</f>
        <v>11.5</v>
      </c>
      <c r="U594" s="259">
        <f>VLOOKUP(B594,[2]COORD!$B$3:$I$734,8,FALSE)</f>
        <v>23.5</v>
      </c>
      <c r="V594" s="92">
        <f t="shared" si="227"/>
        <v>6</v>
      </c>
      <c r="W594" s="292">
        <f>VLOOKUP(B594,[2]SOUP!$B$3:$F$734,5,FALSE)</f>
        <v>0</v>
      </c>
      <c r="X594" s="92">
        <f t="shared" si="228"/>
        <v>2.5</v>
      </c>
      <c r="Y594" s="292">
        <f>VLOOKUP(B594,[2]EQU!$B$3:$F$734,5,FALSE)</f>
        <v>2</v>
      </c>
      <c r="Z594" s="92">
        <f t="shared" si="229"/>
        <v>4</v>
      </c>
      <c r="AA594" s="82">
        <f t="shared" si="220"/>
        <v>12.5</v>
      </c>
      <c r="AB594" s="260">
        <f>VLOOKUP(B594,[2]Natation!$A$2:$E$610,5,FALSE)</f>
        <v>36.729999999999997</v>
      </c>
      <c r="AC594" s="92">
        <f t="shared" si="230"/>
        <v>12</v>
      </c>
      <c r="AD594" s="83">
        <f t="shared" si="212"/>
        <v>12</v>
      </c>
      <c r="AE594" s="294">
        <f t="shared" si="213"/>
        <v>13.7</v>
      </c>
      <c r="AF594" s="84">
        <v>13.7</v>
      </c>
      <c r="AG594" s="87">
        <f t="shared" si="231"/>
        <v>39</v>
      </c>
      <c r="AH594" s="75">
        <f>IFERROR(VLOOKUP(B594,'Notes écrit'!$A$3:$C$734,3,FALSE),"ABI")</f>
        <v>8</v>
      </c>
      <c r="AI594" s="84">
        <v>8</v>
      </c>
      <c r="AJ594" s="88">
        <f t="shared" si="232"/>
        <v>331</v>
      </c>
      <c r="AK594" s="136">
        <f t="shared" si="211"/>
        <v>10.85</v>
      </c>
    </row>
    <row r="595" spans="1:37" s="96" customFormat="1" ht="16.5" customHeight="1" thickBot="1" x14ac:dyDescent="0.3">
      <c r="A595" s="110" t="s">
        <v>216</v>
      </c>
      <c r="B595" s="267">
        <v>22111914</v>
      </c>
      <c r="C595" s="266" t="s">
        <v>692</v>
      </c>
      <c r="D595" s="266" t="s">
        <v>693</v>
      </c>
      <c r="E595" s="292" t="str">
        <f>VLOOKUP(B595,[2]END!$B$3:$G$734,6,FALSE)</f>
        <v>ABI</v>
      </c>
      <c r="F595" s="91" t="str">
        <f t="shared" si="221"/>
        <v>ABI</v>
      </c>
      <c r="G595" s="92">
        <f t="shared" si="222"/>
        <v>0</v>
      </c>
      <c r="H595" s="82">
        <f t="shared" si="233"/>
        <v>0</v>
      </c>
      <c r="I595" s="292">
        <f>VLOOKUP(B595,[2]VIT!$B$3:$F$734,5,FALSE)</f>
        <v>3.11</v>
      </c>
      <c r="J595" s="92">
        <f t="shared" si="223"/>
        <v>18</v>
      </c>
      <c r="K595" s="292">
        <f>VLOOKUP(B595,[2]VIT!$B$3:$G$734,6,FALSE)</f>
        <v>6.58</v>
      </c>
      <c r="L595" s="92">
        <f t="shared" si="224"/>
        <v>13</v>
      </c>
      <c r="M595" s="82">
        <f t="shared" si="219"/>
        <v>15.5</v>
      </c>
      <c r="N595" s="258" t="str">
        <f>VLOOKUP(B595,[2]DVC!$B$3:$G$734,6,FALSE)</f>
        <v>ABI</v>
      </c>
      <c r="O595" s="297" t="str">
        <f>VLOOKUP(B595,'[2]Taille-Poids'!$B$3:$G$734,6,FALSE)</f>
        <v>ABI</v>
      </c>
      <c r="P595" s="93" t="str">
        <f t="shared" si="234"/>
        <v>POIDS</v>
      </c>
      <c r="Q595" s="92">
        <f t="shared" si="225"/>
        <v>0</v>
      </c>
      <c r="R595" s="258" t="str">
        <f>VLOOKUP(B595,[2]DV!$B$3:$H$735,7,FALSE)</f>
        <v>ABI</v>
      </c>
      <c r="S595" s="92">
        <f t="shared" si="226"/>
        <v>0</v>
      </c>
      <c r="T595" s="82">
        <f t="shared" si="235"/>
        <v>0</v>
      </c>
      <c r="U595" s="259">
        <f>VLOOKUP(B595,[2]COORD!$B$3:$I$734,8,FALSE)</f>
        <v>22.7</v>
      </c>
      <c r="V595" s="92">
        <f t="shared" si="227"/>
        <v>6.5</v>
      </c>
      <c r="W595" s="292">
        <f>VLOOKUP(B595,[2]SOUP!$B$3:$F$734,5,FALSE)</f>
        <v>-32</v>
      </c>
      <c r="X595" s="92">
        <f t="shared" si="228"/>
        <v>0</v>
      </c>
      <c r="Y595" s="292">
        <f>VLOOKUP(B595,[2]EQU!$B$3:$F$734,5,FALSE)</f>
        <v>6</v>
      </c>
      <c r="Z595" s="92">
        <f t="shared" si="229"/>
        <v>2</v>
      </c>
      <c r="AA595" s="82">
        <f t="shared" si="220"/>
        <v>8.5</v>
      </c>
      <c r="AB595" s="260" t="str">
        <f>VLOOKUP(B595,[2]Natation!$A$2:$E$610,5,FALSE)</f>
        <v>ABI</v>
      </c>
      <c r="AC595" s="92">
        <f t="shared" si="230"/>
        <v>0</v>
      </c>
      <c r="AD595" s="83">
        <f t="shared" si="212"/>
        <v>0</v>
      </c>
      <c r="AE595" s="294">
        <f t="shared" si="213"/>
        <v>4.8</v>
      </c>
      <c r="AF595" s="84">
        <v>4.8</v>
      </c>
      <c r="AG595" s="87">
        <f t="shared" si="231"/>
        <v>616</v>
      </c>
      <c r="AH595" s="75" t="str">
        <f>IFERROR(VLOOKUP(B595,'Notes écrit'!$A$3:$C$734,3,FALSE),"ABI")</f>
        <v>ABI</v>
      </c>
      <c r="AI595" s="84" t="s">
        <v>157</v>
      </c>
      <c r="AJ595" s="88">
        <f t="shared" si="232"/>
        <v>599</v>
      </c>
      <c r="AK595" s="136" t="str">
        <f t="shared" si="211"/>
        <v>DEF</v>
      </c>
    </row>
    <row r="596" spans="1:37" s="96" customFormat="1" ht="16.5" customHeight="1" thickBot="1" x14ac:dyDescent="0.3">
      <c r="A596" s="110" t="s">
        <v>216</v>
      </c>
      <c r="B596" s="267">
        <v>22111919</v>
      </c>
      <c r="C596" s="266" t="s">
        <v>1004</v>
      </c>
      <c r="D596" s="266" t="s">
        <v>96</v>
      </c>
      <c r="E596" s="292">
        <f>VLOOKUP(B596,[2]END!$B$3:$G$734,6,FALSE)</f>
        <v>19</v>
      </c>
      <c r="F596" s="91">
        <f t="shared" si="221"/>
        <v>19</v>
      </c>
      <c r="G596" s="92">
        <f t="shared" si="222"/>
        <v>16</v>
      </c>
      <c r="H596" s="82">
        <f t="shared" si="233"/>
        <v>16</v>
      </c>
      <c r="I596" s="292">
        <f>VLOOKUP(B596,[2]VIT!$B$3:$F$734,5,FALSE)</f>
        <v>3.11</v>
      </c>
      <c r="J596" s="92">
        <f t="shared" si="223"/>
        <v>18</v>
      </c>
      <c r="K596" s="292">
        <f>VLOOKUP(B596,[2]VIT!$B$3:$G$734,6,FALSE)</f>
        <v>6.61</v>
      </c>
      <c r="L596" s="92">
        <f t="shared" si="224"/>
        <v>13</v>
      </c>
      <c r="M596" s="82">
        <f t="shared" si="219"/>
        <v>15.5</v>
      </c>
      <c r="N596" s="258">
        <f>VLOOKUP(B596,[2]DVC!$B$3:$G$734,6,FALSE)</f>
        <v>73</v>
      </c>
      <c r="O596" s="297">
        <f>VLOOKUP(B596,'[2]Taille-Poids'!$B$3:$G$734,6,FALSE)</f>
        <v>70</v>
      </c>
      <c r="P596" s="93">
        <f t="shared" si="234"/>
        <v>1.0428571428571429</v>
      </c>
      <c r="Q596" s="92">
        <f t="shared" si="225"/>
        <v>5.5</v>
      </c>
      <c r="R596" s="258">
        <f>VLOOKUP(B596,[2]DV!$B$3:$H$735,7,FALSE)</f>
        <v>53.7</v>
      </c>
      <c r="S596" s="92">
        <f t="shared" si="226"/>
        <v>6.5</v>
      </c>
      <c r="T596" s="82">
        <f t="shared" si="235"/>
        <v>12</v>
      </c>
      <c r="U596" s="259">
        <f>VLOOKUP(B596,[2]COORD!$B$3:$I$734,8,FALSE)</f>
        <v>23.3</v>
      </c>
      <c r="V596" s="92">
        <f t="shared" si="227"/>
        <v>6.25</v>
      </c>
      <c r="W596" s="292">
        <f>VLOOKUP(B596,[2]SOUP!$B$3:$F$734,5,FALSE)</f>
        <v>-14</v>
      </c>
      <c r="X596" s="92">
        <f t="shared" si="228"/>
        <v>0.25</v>
      </c>
      <c r="Y596" s="292">
        <f>VLOOKUP(B596,[2]EQU!$B$3:$F$734,5,FALSE)</f>
        <v>2</v>
      </c>
      <c r="Z596" s="92">
        <f t="shared" si="229"/>
        <v>4</v>
      </c>
      <c r="AA596" s="82">
        <f t="shared" si="220"/>
        <v>10.5</v>
      </c>
      <c r="AB596" s="260">
        <f>VLOOKUP(B596,[2]Natation!$A$2:$E$610,5,FALSE)</f>
        <v>31</v>
      </c>
      <c r="AC596" s="92">
        <f t="shared" si="230"/>
        <v>16</v>
      </c>
      <c r="AD596" s="83">
        <f t="shared" si="212"/>
        <v>16</v>
      </c>
      <c r="AE596" s="294">
        <f t="shared" si="213"/>
        <v>14</v>
      </c>
      <c r="AF596" s="84">
        <v>14</v>
      </c>
      <c r="AG596" s="87">
        <f t="shared" si="231"/>
        <v>20</v>
      </c>
      <c r="AH596" s="75">
        <f>IFERROR(VLOOKUP(B596,'Notes écrit'!$A$3:$C$734,3,FALSE),"ABI")</f>
        <v>8.8889999999999993</v>
      </c>
      <c r="AI596" s="84">
        <v>8.8889999999999993</v>
      </c>
      <c r="AJ596" s="88">
        <f t="shared" si="232"/>
        <v>231</v>
      </c>
      <c r="AK596" s="136">
        <f t="shared" si="211"/>
        <v>11.4445</v>
      </c>
    </row>
    <row r="597" spans="1:37" s="96" customFormat="1" ht="16.5" customHeight="1" thickBot="1" x14ac:dyDescent="0.3">
      <c r="A597" s="110" t="s">
        <v>216</v>
      </c>
      <c r="B597" s="267">
        <v>22112013</v>
      </c>
      <c r="C597" s="286" t="s">
        <v>679</v>
      </c>
      <c r="D597" s="286" t="s">
        <v>680</v>
      </c>
      <c r="E597" s="292">
        <f>VLOOKUP(B597,[2]END!$B$3:$G$734,6,FALSE)</f>
        <v>8</v>
      </c>
      <c r="F597" s="91">
        <f t="shared" si="221"/>
        <v>13.5</v>
      </c>
      <c r="G597" s="92">
        <f t="shared" si="222"/>
        <v>5</v>
      </c>
      <c r="H597" s="82">
        <f t="shared" si="233"/>
        <v>5</v>
      </c>
      <c r="I597" s="292">
        <f>VLOOKUP(B597,[2]VIT!$B$3:$F$734,5,FALSE)</f>
        <v>3.59</v>
      </c>
      <c r="J597" s="92">
        <f t="shared" si="223"/>
        <v>10</v>
      </c>
      <c r="K597" s="292">
        <f>VLOOKUP(B597,[2]VIT!$B$3:$G$734,6,FALSE)</f>
        <v>7.98</v>
      </c>
      <c r="L597" s="92">
        <f t="shared" si="224"/>
        <v>3</v>
      </c>
      <c r="M597" s="82">
        <f t="shared" si="219"/>
        <v>6.5</v>
      </c>
      <c r="N597" s="258">
        <f>VLOOKUP(B597,[2]DVC!$B$3:$G$734,6,FALSE)</f>
        <v>48</v>
      </c>
      <c r="O597" s="297">
        <f>VLOOKUP(B597,'[2]Taille-Poids'!$B$3:$G$734,6,FALSE)</f>
        <v>102</v>
      </c>
      <c r="P597" s="93">
        <f t="shared" si="234"/>
        <v>0.47058823529411764</v>
      </c>
      <c r="Q597" s="92">
        <f t="shared" si="225"/>
        <v>2.5</v>
      </c>
      <c r="R597" s="258">
        <f>VLOOKUP(B597,[2]DV!$B$3:$H$735,7,FALSE)</f>
        <v>29.1</v>
      </c>
      <c r="S597" s="92">
        <f t="shared" si="226"/>
        <v>0.5</v>
      </c>
      <c r="T597" s="82">
        <f t="shared" si="235"/>
        <v>3</v>
      </c>
      <c r="U597" s="259">
        <f>VLOOKUP(B597,[2]COORD!$B$3:$I$734,8,FALSE)</f>
        <v>30.6</v>
      </c>
      <c r="V597" s="92">
        <f t="shared" si="227"/>
        <v>2.5</v>
      </c>
      <c r="W597" s="292">
        <f>VLOOKUP(B597,[2]SOUP!$B$3:$F$734,5,FALSE)</f>
        <v>-2</v>
      </c>
      <c r="X597" s="92">
        <f t="shared" si="228"/>
        <v>2</v>
      </c>
      <c r="Y597" s="292">
        <f>VLOOKUP(B597,[2]EQU!$B$3:$F$734,5,FALSE)</f>
        <v>10</v>
      </c>
      <c r="Z597" s="92">
        <f t="shared" si="229"/>
        <v>0</v>
      </c>
      <c r="AA597" s="82">
        <f t="shared" si="220"/>
        <v>4.5</v>
      </c>
      <c r="AB597" s="260">
        <f>VLOOKUP(B597,[2]Natation!$A$2:$E$610,5,FALSE)</f>
        <v>56.87</v>
      </c>
      <c r="AC597" s="92">
        <f t="shared" si="230"/>
        <v>2</v>
      </c>
      <c r="AD597" s="83">
        <f t="shared" si="212"/>
        <v>2</v>
      </c>
      <c r="AE597" s="294">
        <f t="shared" si="213"/>
        <v>4.2</v>
      </c>
      <c r="AF597" s="84">
        <v>4.2</v>
      </c>
      <c r="AG597" s="87">
        <f t="shared" si="231"/>
        <v>618</v>
      </c>
      <c r="AH597" s="75">
        <f>IFERROR(VLOOKUP(B597,'Notes écrit'!$A$3:$C$734,3,FALSE),"ABI")</f>
        <v>8</v>
      </c>
      <c r="AI597" s="84">
        <v>8</v>
      </c>
      <c r="AJ597" s="88">
        <f t="shared" si="232"/>
        <v>331</v>
      </c>
      <c r="AK597" s="136">
        <f t="shared" si="211"/>
        <v>6.1</v>
      </c>
    </row>
    <row r="598" spans="1:37" s="96" customFormat="1" ht="16.5" customHeight="1" thickBot="1" x14ac:dyDescent="0.3">
      <c r="A598" s="110" t="s">
        <v>216</v>
      </c>
      <c r="B598" s="267">
        <v>22112036</v>
      </c>
      <c r="C598" s="266" t="s">
        <v>714</v>
      </c>
      <c r="D598" s="266" t="s">
        <v>123</v>
      </c>
      <c r="E598" s="292">
        <f>VLOOKUP(B598,[2]END!$B$3:$G$734,6,FALSE)</f>
        <v>19</v>
      </c>
      <c r="F598" s="91">
        <f t="shared" si="221"/>
        <v>19</v>
      </c>
      <c r="G598" s="92">
        <f t="shared" si="222"/>
        <v>16</v>
      </c>
      <c r="H598" s="82">
        <f t="shared" si="233"/>
        <v>16</v>
      </c>
      <c r="I598" s="292">
        <f>VLOOKUP(B598,[2]VIT!$B$3:$F$734,5,FALSE)</f>
        <v>3.04</v>
      </c>
      <c r="J598" s="92">
        <f t="shared" si="223"/>
        <v>20</v>
      </c>
      <c r="K598" s="292">
        <f>VLOOKUP(B598,[2]VIT!$B$3:$G$734,6,FALSE)</f>
        <v>6.51</v>
      </c>
      <c r="L598" s="92">
        <f t="shared" si="224"/>
        <v>13</v>
      </c>
      <c r="M598" s="82">
        <f t="shared" si="219"/>
        <v>16.5</v>
      </c>
      <c r="N598" s="258">
        <f>VLOOKUP(B598,[2]DVC!$B$3:$G$734,6,FALSE)</f>
        <v>103</v>
      </c>
      <c r="O598" s="297">
        <f>VLOOKUP(B598,'[2]Taille-Poids'!$B$3:$G$734,6,FALSE)</f>
        <v>74</v>
      </c>
      <c r="P598" s="93">
        <f t="shared" si="234"/>
        <v>1.3918918918918919</v>
      </c>
      <c r="Q598" s="92">
        <f t="shared" si="225"/>
        <v>7</v>
      </c>
      <c r="R598" s="258">
        <f>VLOOKUP(B598,[2]DV!$B$3:$H$735,7,FALSE)</f>
        <v>51.2</v>
      </c>
      <c r="S598" s="92">
        <f t="shared" si="226"/>
        <v>6</v>
      </c>
      <c r="T598" s="82">
        <f t="shared" si="235"/>
        <v>13</v>
      </c>
      <c r="U598" s="259">
        <f>VLOOKUP(B598,[2]COORD!$B$3:$I$734,8,FALSE)</f>
        <v>24.6</v>
      </c>
      <c r="V598" s="92">
        <f t="shared" si="227"/>
        <v>5.5</v>
      </c>
      <c r="W598" s="292">
        <f>VLOOKUP(B598,[2]SOUP!$B$3:$F$734,5,FALSE)</f>
        <v>-5</v>
      </c>
      <c r="X598" s="92">
        <f t="shared" si="228"/>
        <v>1.5</v>
      </c>
      <c r="Y598" s="292">
        <f>VLOOKUP(B598,[2]EQU!$B$3:$F$734,5,FALSE)</f>
        <v>4</v>
      </c>
      <c r="Z598" s="92">
        <f t="shared" si="229"/>
        <v>3</v>
      </c>
      <c r="AA598" s="82">
        <f t="shared" si="220"/>
        <v>10</v>
      </c>
      <c r="AB598" s="260">
        <f>VLOOKUP(B598,[2]Natation!$A$2:$E$610,5,FALSE)</f>
        <v>39.56</v>
      </c>
      <c r="AC598" s="92">
        <f t="shared" si="230"/>
        <v>10</v>
      </c>
      <c r="AD598" s="83">
        <f t="shared" si="212"/>
        <v>10</v>
      </c>
      <c r="AE598" s="294">
        <f t="shared" si="213"/>
        <v>13.1</v>
      </c>
      <c r="AF598" s="84">
        <v>13.1</v>
      </c>
      <c r="AG598" s="87">
        <f t="shared" si="231"/>
        <v>68</v>
      </c>
      <c r="AH598" s="75">
        <f>IFERROR(VLOOKUP(B598,'Notes écrit'!$A$3:$C$734,3,FALSE),"ABI")</f>
        <v>11.555999999999999</v>
      </c>
      <c r="AI598" s="84">
        <v>11.555999999999999</v>
      </c>
      <c r="AJ598" s="88">
        <f t="shared" si="232"/>
        <v>45</v>
      </c>
      <c r="AK598" s="136">
        <f t="shared" si="211"/>
        <v>12.327999999999999</v>
      </c>
    </row>
    <row r="599" spans="1:37" s="96" customFormat="1" ht="16.5" customHeight="1" thickBot="1" x14ac:dyDescent="0.3">
      <c r="A599" s="110" t="s">
        <v>216</v>
      </c>
      <c r="B599" s="267">
        <v>22112087</v>
      </c>
      <c r="C599" s="266" t="s">
        <v>1189</v>
      </c>
      <c r="D599" s="266" t="s">
        <v>1190</v>
      </c>
      <c r="E599" s="292">
        <f>VLOOKUP(B599,[2]END!$B$3:$G$734,6,FALSE)</f>
        <v>20</v>
      </c>
      <c r="F599" s="91">
        <f t="shared" si="221"/>
        <v>19.5</v>
      </c>
      <c r="G599" s="92">
        <f t="shared" si="222"/>
        <v>17</v>
      </c>
      <c r="H599" s="82">
        <f t="shared" si="233"/>
        <v>17</v>
      </c>
      <c r="I599" s="292">
        <f>VLOOKUP(B599,[2]VIT!$B$3:$F$734,5,FALSE)</f>
        <v>3.28</v>
      </c>
      <c r="J599" s="92">
        <f t="shared" si="223"/>
        <v>16</v>
      </c>
      <c r="K599" s="292">
        <f>VLOOKUP(B599,[2]VIT!$B$3:$G$734,6,FALSE)</f>
        <v>6.87</v>
      </c>
      <c r="L599" s="92">
        <f t="shared" si="224"/>
        <v>11</v>
      </c>
      <c r="M599" s="82">
        <f t="shared" si="219"/>
        <v>13.5</v>
      </c>
      <c r="N599" s="258">
        <f>VLOOKUP(B599,[2]DVC!$B$3:$G$734,6,FALSE)</f>
        <v>67</v>
      </c>
      <c r="O599" s="297">
        <f>VLOOKUP(B599,'[2]Taille-Poids'!$B$3:$G$734,6,FALSE)</f>
        <v>74</v>
      </c>
      <c r="P599" s="93">
        <f t="shared" si="234"/>
        <v>0.90540540540540537</v>
      </c>
      <c r="Q599" s="92">
        <f t="shared" si="225"/>
        <v>5</v>
      </c>
      <c r="R599" s="258">
        <f>VLOOKUP(B599,[2]DV!$B$3:$H$735,7,FALSE)</f>
        <v>55.7</v>
      </c>
      <c r="S599" s="92">
        <f t="shared" si="226"/>
        <v>7</v>
      </c>
      <c r="T599" s="82">
        <f t="shared" si="235"/>
        <v>12</v>
      </c>
      <c r="U599" s="259">
        <f>VLOOKUP(B599,[2]COORD!$B$3:$I$734,8,FALSE)</f>
        <v>28.3</v>
      </c>
      <c r="V599" s="92">
        <f t="shared" si="227"/>
        <v>3.75</v>
      </c>
      <c r="W599" s="292">
        <f>VLOOKUP(B599,[2]SOUP!$B$3:$F$734,5,FALSE)</f>
        <v>-8</v>
      </c>
      <c r="X599" s="92">
        <f t="shared" si="228"/>
        <v>1</v>
      </c>
      <c r="Y599" s="292">
        <f>VLOOKUP(B599,[2]EQU!$B$3:$F$734,5,FALSE)</f>
        <v>5</v>
      </c>
      <c r="Z599" s="92">
        <f t="shared" si="229"/>
        <v>2.5</v>
      </c>
      <c r="AA599" s="82">
        <f t="shared" si="220"/>
        <v>7.25</v>
      </c>
      <c r="AB599" s="260">
        <f>VLOOKUP(B599,[2]Natation!$A$2:$E$610,5,FALSE)</f>
        <v>33.229999999999997</v>
      </c>
      <c r="AC599" s="92">
        <f t="shared" si="230"/>
        <v>14</v>
      </c>
      <c r="AD599" s="83">
        <f t="shared" si="212"/>
        <v>14</v>
      </c>
      <c r="AE599" s="294">
        <f t="shared" si="213"/>
        <v>12.75</v>
      </c>
      <c r="AF599" s="84">
        <v>12.75</v>
      </c>
      <c r="AG599" s="87">
        <f t="shared" si="231"/>
        <v>99</v>
      </c>
      <c r="AH599" s="75">
        <f>IFERROR(VLOOKUP(B599,'Notes écrit'!$A$3:$C$734,3,FALSE),"ABI")</f>
        <v>9.3330000000000002</v>
      </c>
      <c r="AI599" s="84">
        <v>9.3330000000000002</v>
      </c>
      <c r="AJ599" s="88">
        <f t="shared" si="232"/>
        <v>194</v>
      </c>
      <c r="AK599" s="136">
        <f t="shared" si="211"/>
        <v>11.041499999999999</v>
      </c>
    </row>
    <row r="600" spans="1:37" s="96" customFormat="1" ht="16.5" customHeight="1" thickBot="1" x14ac:dyDescent="0.3">
      <c r="A600" s="110" t="s">
        <v>216</v>
      </c>
      <c r="B600" s="267">
        <v>22112088</v>
      </c>
      <c r="C600" s="266" t="s">
        <v>787</v>
      </c>
      <c r="D600" s="266" t="s">
        <v>788</v>
      </c>
      <c r="E600" s="292">
        <f>VLOOKUP(B600,[2]END!$B$3:$G$734,6,FALSE)</f>
        <v>19</v>
      </c>
      <c r="F600" s="91">
        <f t="shared" si="221"/>
        <v>19</v>
      </c>
      <c r="G600" s="92">
        <f t="shared" si="222"/>
        <v>16</v>
      </c>
      <c r="H600" s="82">
        <f t="shared" si="233"/>
        <v>16</v>
      </c>
      <c r="I600" s="292">
        <f>VLOOKUP(B600,[2]VIT!$B$3:$F$734,5,FALSE)</f>
        <v>3.38</v>
      </c>
      <c r="J600" s="92">
        <f t="shared" si="223"/>
        <v>14</v>
      </c>
      <c r="K600" s="292">
        <f>VLOOKUP(B600,[2]VIT!$B$3:$G$734,6,FALSE)</f>
        <v>7.07</v>
      </c>
      <c r="L600" s="92">
        <f t="shared" si="224"/>
        <v>9</v>
      </c>
      <c r="M600" s="82">
        <f t="shared" si="219"/>
        <v>11.5</v>
      </c>
      <c r="N600" s="258">
        <f>VLOOKUP(B600,[2]DVC!$B$3:$G$734,6,FALSE)</f>
        <v>53</v>
      </c>
      <c r="O600" s="297">
        <f>VLOOKUP(B600,'[2]Taille-Poids'!$B$3:$G$734,6,FALSE)</f>
        <v>57</v>
      </c>
      <c r="P600" s="93">
        <f t="shared" si="234"/>
        <v>0.92982456140350878</v>
      </c>
      <c r="Q600" s="92">
        <f t="shared" si="225"/>
        <v>5</v>
      </c>
      <c r="R600" s="258">
        <f>VLOOKUP(B600,[2]DV!$B$3:$H$735,7,FALSE)</f>
        <v>43.5</v>
      </c>
      <c r="S600" s="92">
        <f t="shared" si="226"/>
        <v>4</v>
      </c>
      <c r="T600" s="82">
        <f t="shared" si="235"/>
        <v>9</v>
      </c>
      <c r="U600" s="259">
        <f>VLOOKUP(B600,[2]COORD!$B$3:$I$734,8,FALSE)</f>
        <v>24.7</v>
      </c>
      <c r="V600" s="92">
        <f t="shared" si="227"/>
        <v>5.5</v>
      </c>
      <c r="W600" s="292">
        <f>VLOOKUP(B600,[2]SOUP!$B$3:$F$734,5,FALSE)</f>
        <v>0</v>
      </c>
      <c r="X600" s="92">
        <f t="shared" si="228"/>
        <v>2.5</v>
      </c>
      <c r="Y600" s="292">
        <f>VLOOKUP(B600,[2]EQU!$B$3:$F$734,5,FALSE)</f>
        <v>6</v>
      </c>
      <c r="Z600" s="92">
        <f t="shared" si="229"/>
        <v>2</v>
      </c>
      <c r="AA600" s="82">
        <f t="shared" si="220"/>
        <v>10</v>
      </c>
      <c r="AB600" s="260">
        <f>VLOOKUP(B600,[2]Natation!$A$2:$E$610,5,FALSE)</f>
        <v>45.42</v>
      </c>
      <c r="AC600" s="92">
        <f t="shared" si="230"/>
        <v>7</v>
      </c>
      <c r="AD600" s="83">
        <f t="shared" si="212"/>
        <v>7</v>
      </c>
      <c r="AE600" s="294">
        <f t="shared" si="213"/>
        <v>10.7</v>
      </c>
      <c r="AF600" s="84">
        <v>10.7</v>
      </c>
      <c r="AG600" s="87">
        <f t="shared" si="231"/>
        <v>354</v>
      </c>
      <c r="AH600" s="75">
        <f>IFERROR(VLOOKUP(B600,'Notes écrit'!$A$3:$C$734,3,FALSE),"ABI")</f>
        <v>8.8889999999999993</v>
      </c>
      <c r="AI600" s="84">
        <v>8.8889999999999993</v>
      </c>
      <c r="AJ600" s="88">
        <f t="shared" si="232"/>
        <v>231</v>
      </c>
      <c r="AK600" s="136">
        <f t="shared" si="211"/>
        <v>9.7944999999999993</v>
      </c>
    </row>
    <row r="601" spans="1:37" s="96" customFormat="1" ht="16.5" customHeight="1" thickBot="1" x14ac:dyDescent="0.3">
      <c r="A601" s="110" t="s">
        <v>216</v>
      </c>
      <c r="B601" s="267">
        <v>22112176</v>
      </c>
      <c r="C601" s="266" t="s">
        <v>561</v>
      </c>
      <c r="D601" s="266" t="s">
        <v>88</v>
      </c>
      <c r="E601" s="292">
        <f>VLOOKUP(B601,[2]END!$B$3:$G$734,6,FALSE)</f>
        <v>22</v>
      </c>
      <c r="F601" s="91">
        <f t="shared" si="221"/>
        <v>20.5</v>
      </c>
      <c r="G601" s="92">
        <f t="shared" si="222"/>
        <v>19</v>
      </c>
      <c r="H601" s="82">
        <f t="shared" si="233"/>
        <v>19</v>
      </c>
      <c r="I601" s="292">
        <f>VLOOKUP(B601,[2]VIT!$B$3:$F$734,5,FALSE)</f>
        <v>3.24</v>
      </c>
      <c r="J601" s="92">
        <f t="shared" si="223"/>
        <v>16</v>
      </c>
      <c r="K601" s="292">
        <f>VLOOKUP(B601,[2]VIT!$B$3:$G$734,6,FALSE)</f>
        <v>7.04</v>
      </c>
      <c r="L601" s="92">
        <f t="shared" si="224"/>
        <v>9</v>
      </c>
      <c r="M601" s="82">
        <f t="shared" si="219"/>
        <v>12.5</v>
      </c>
      <c r="N601" s="258">
        <f>VLOOKUP(B601,[2]DVC!$B$3:$G$734,6,FALSE)</f>
        <v>73</v>
      </c>
      <c r="O601" s="297">
        <f>VLOOKUP(B601,'[2]Taille-Poids'!$B$3:$G$734,6,FALSE)</f>
        <v>62</v>
      </c>
      <c r="P601" s="93">
        <f t="shared" si="234"/>
        <v>1.1774193548387097</v>
      </c>
      <c r="Q601" s="92">
        <f t="shared" si="225"/>
        <v>6</v>
      </c>
      <c r="R601" s="258">
        <f>VLOOKUP(B601,[2]DV!$B$3:$H$735,7,FALSE)</f>
        <v>35.9</v>
      </c>
      <c r="S601" s="92">
        <f t="shared" si="226"/>
        <v>2</v>
      </c>
      <c r="T601" s="82">
        <f t="shared" si="235"/>
        <v>8</v>
      </c>
      <c r="U601" s="259">
        <f>VLOOKUP(B601,[2]COORD!$B$3:$I$734,8,FALSE)</f>
        <v>22.4</v>
      </c>
      <c r="V601" s="92">
        <f t="shared" si="227"/>
        <v>6.75</v>
      </c>
      <c r="W601" s="292">
        <f>VLOOKUP(B601,[2]SOUP!$B$3:$F$734,5,FALSE)</f>
        <v>3</v>
      </c>
      <c r="X601" s="92">
        <f t="shared" si="228"/>
        <v>3.25</v>
      </c>
      <c r="Y601" s="292">
        <f>VLOOKUP(B601,[2]EQU!$B$3:$F$734,5,FALSE)</f>
        <v>6</v>
      </c>
      <c r="Z601" s="92">
        <f t="shared" si="229"/>
        <v>2</v>
      </c>
      <c r="AA601" s="82">
        <f t="shared" si="220"/>
        <v>12</v>
      </c>
      <c r="AB601" s="260" t="s">
        <v>215</v>
      </c>
      <c r="AC601" s="92" t="str">
        <f t="shared" si="230"/>
        <v>DSP</v>
      </c>
      <c r="AD601" s="83" t="str">
        <f t="shared" si="212"/>
        <v>DSP</v>
      </c>
      <c r="AE601" s="294">
        <f t="shared" si="213"/>
        <v>12.875</v>
      </c>
      <c r="AF601" s="84">
        <v>12.875</v>
      </c>
      <c r="AG601" s="87">
        <f t="shared" si="231"/>
        <v>88</v>
      </c>
      <c r="AH601" s="75">
        <f>IFERROR(VLOOKUP(B601,'Notes écrit'!$A$3:$C$734,3,FALSE),"ABI")</f>
        <v>7.556</v>
      </c>
      <c r="AI601" s="84">
        <v>7.556</v>
      </c>
      <c r="AJ601" s="88">
        <f t="shared" si="232"/>
        <v>384</v>
      </c>
      <c r="AK601" s="136">
        <f t="shared" si="211"/>
        <v>10.2155</v>
      </c>
    </row>
    <row r="602" spans="1:37" s="96" customFormat="1" ht="16.5" customHeight="1" thickBot="1" x14ac:dyDescent="0.3">
      <c r="A602" s="110" t="s">
        <v>53</v>
      </c>
      <c r="B602" s="267">
        <v>22112237</v>
      </c>
      <c r="C602" s="266" t="s">
        <v>672</v>
      </c>
      <c r="D602" s="266" t="s">
        <v>505</v>
      </c>
      <c r="E602" s="292">
        <f>VLOOKUP(B602,[2]END!$B$3:$G$734,6,FALSE)</f>
        <v>11</v>
      </c>
      <c r="F602" s="91">
        <f t="shared" si="221"/>
        <v>15</v>
      </c>
      <c r="G602" s="92">
        <f t="shared" si="222"/>
        <v>11</v>
      </c>
      <c r="H602" s="82">
        <f t="shared" si="233"/>
        <v>11</v>
      </c>
      <c r="I602" s="292">
        <f>VLOOKUP(B602,[2]VIT!$B$3:$F$734,5,FALSE)</f>
        <v>3.59</v>
      </c>
      <c r="J602" s="92">
        <f t="shared" si="223"/>
        <v>15</v>
      </c>
      <c r="K602" s="292">
        <f>VLOOKUP(B602,[2]VIT!$B$3:$G$734,6,FALSE)</f>
        <v>8.09</v>
      </c>
      <c r="L602" s="92">
        <f t="shared" si="224"/>
        <v>8</v>
      </c>
      <c r="M602" s="82">
        <f t="shared" si="219"/>
        <v>11.5</v>
      </c>
      <c r="N602" s="258">
        <f>VLOOKUP(B602,[2]DVC!$B$3:$G$734,6,FALSE)</f>
        <v>29</v>
      </c>
      <c r="O602" s="297">
        <f>VLOOKUP(B602,'[2]Taille-Poids'!$B$3:$G$734,6,FALSE)</f>
        <v>51</v>
      </c>
      <c r="P602" s="93">
        <f t="shared" si="234"/>
        <v>0.56862745098039214</v>
      </c>
      <c r="Q602" s="92">
        <f t="shared" si="225"/>
        <v>5.5</v>
      </c>
      <c r="R602" s="258">
        <f>VLOOKUP(B602,[2]DV!$B$3:$H$735,7,FALSE)</f>
        <v>28.6</v>
      </c>
      <c r="S602" s="92">
        <f t="shared" si="226"/>
        <v>4.5</v>
      </c>
      <c r="T602" s="82">
        <f t="shared" si="235"/>
        <v>10</v>
      </c>
      <c r="U602" s="259">
        <f>VLOOKUP(B602,[2]COORD!$B$3:$I$734,8,FALSE)</f>
        <v>27.5</v>
      </c>
      <c r="V602" s="92">
        <f t="shared" si="227"/>
        <v>5</v>
      </c>
      <c r="W602" s="292">
        <f>VLOOKUP(B602,[2]SOUP!$B$3:$F$734,5,FALSE)</f>
        <v>8.5</v>
      </c>
      <c r="X602" s="92">
        <f t="shared" si="228"/>
        <v>3.75</v>
      </c>
      <c r="Y602" s="292">
        <f>VLOOKUP(B602,[2]EQU!$B$3:$F$734,5,FALSE)</f>
        <v>4</v>
      </c>
      <c r="Z602" s="92">
        <f t="shared" si="229"/>
        <v>3</v>
      </c>
      <c r="AA602" s="82">
        <f t="shared" si="220"/>
        <v>11.75</v>
      </c>
      <c r="AB602" s="260">
        <f>VLOOKUP(B602,[2]Natation!$A$2:$E$610,5,FALSE)</f>
        <v>38.64</v>
      </c>
      <c r="AC602" s="92">
        <f t="shared" si="230"/>
        <v>14</v>
      </c>
      <c r="AD602" s="83">
        <f t="shared" si="212"/>
        <v>14</v>
      </c>
      <c r="AE602" s="294">
        <f t="shared" si="213"/>
        <v>11.65</v>
      </c>
      <c r="AF602" s="84">
        <v>11.65</v>
      </c>
      <c r="AG602" s="87">
        <f t="shared" si="231"/>
        <v>239</v>
      </c>
      <c r="AH602" s="75">
        <f>IFERROR(VLOOKUP(B602,'Notes écrit'!$A$3:$C$734,3,FALSE),"ABI")</f>
        <v>8</v>
      </c>
      <c r="AI602" s="84">
        <v>8</v>
      </c>
      <c r="AJ602" s="88">
        <f t="shared" si="232"/>
        <v>331</v>
      </c>
      <c r="AK602" s="136">
        <f t="shared" ref="AK602:AK665" si="236">IF(AH602="ABI","DEF",IF(AE602="DSP",AH602,AVERAGE(AE602,AH602)))</f>
        <v>9.8249999999999993</v>
      </c>
    </row>
    <row r="603" spans="1:37" s="96" customFormat="1" ht="16.5" customHeight="1" thickBot="1" x14ac:dyDescent="0.3">
      <c r="A603" s="110" t="s">
        <v>216</v>
      </c>
      <c r="B603" s="267">
        <v>22112240</v>
      </c>
      <c r="C603" s="266" t="s">
        <v>809</v>
      </c>
      <c r="D603" s="266" t="s">
        <v>88</v>
      </c>
      <c r="E603" s="292">
        <f>VLOOKUP(B603,[2]END!$B$3:$G$734,6,FALSE)</f>
        <v>15</v>
      </c>
      <c r="F603" s="91">
        <f t="shared" si="221"/>
        <v>17</v>
      </c>
      <c r="G603" s="92">
        <f t="shared" si="222"/>
        <v>12</v>
      </c>
      <c r="H603" s="82">
        <f t="shared" si="233"/>
        <v>12</v>
      </c>
      <c r="I603" s="292">
        <f>VLOOKUP(B603,[2]VIT!$B$3:$F$734,5,FALSE)</f>
        <v>3.44</v>
      </c>
      <c r="J603" s="92">
        <f t="shared" si="223"/>
        <v>13</v>
      </c>
      <c r="K603" s="292">
        <f>VLOOKUP(B603,[2]VIT!$B$3:$G$734,6,FALSE)</f>
        <v>7.38</v>
      </c>
      <c r="L603" s="92">
        <f t="shared" si="224"/>
        <v>7</v>
      </c>
      <c r="M603" s="82">
        <f t="shared" si="219"/>
        <v>10</v>
      </c>
      <c r="N603" s="258">
        <f>VLOOKUP(B603,[2]DVC!$B$3:$G$734,6,FALSE)</f>
        <v>39.5</v>
      </c>
      <c r="O603" s="297">
        <f>VLOOKUP(B603,'[2]Taille-Poids'!$B$3:$G$734,6,FALSE)</f>
        <v>75</v>
      </c>
      <c r="P603" s="93">
        <f t="shared" si="234"/>
        <v>0.52666666666666662</v>
      </c>
      <c r="Q603" s="92">
        <f t="shared" si="225"/>
        <v>3</v>
      </c>
      <c r="R603" s="258">
        <f>VLOOKUP(B603,[2]DV!$B$3:$H$735,7,FALSE)</f>
        <v>31.4</v>
      </c>
      <c r="S603" s="92">
        <f t="shared" si="226"/>
        <v>1</v>
      </c>
      <c r="T603" s="82">
        <f t="shared" si="235"/>
        <v>4</v>
      </c>
      <c r="U603" s="259">
        <f>VLOOKUP(B603,[2]COORD!$B$3:$I$734,8,FALSE)</f>
        <v>25.75</v>
      </c>
      <c r="V603" s="92">
        <f t="shared" si="227"/>
        <v>5</v>
      </c>
      <c r="W603" s="292">
        <f>VLOOKUP(B603,[2]SOUP!$B$3:$F$734,5,FALSE)</f>
        <v>-5</v>
      </c>
      <c r="X603" s="92">
        <f t="shared" si="228"/>
        <v>1.5</v>
      </c>
      <c r="Y603" s="292">
        <f>VLOOKUP(B603,[2]EQU!$B$3:$F$734,5,FALSE)</f>
        <v>6</v>
      </c>
      <c r="Z603" s="92">
        <f t="shared" si="229"/>
        <v>2</v>
      </c>
      <c r="AA603" s="82">
        <f t="shared" si="220"/>
        <v>8.5</v>
      </c>
      <c r="AB603" s="260">
        <f>VLOOKUP(B603,[2]Natation!$A$2:$E$610,5,FALSE)</f>
        <v>30.78</v>
      </c>
      <c r="AC603" s="92">
        <f t="shared" si="230"/>
        <v>16</v>
      </c>
      <c r="AD603" s="83">
        <f t="shared" si="212"/>
        <v>16</v>
      </c>
      <c r="AE603" s="294">
        <f t="shared" si="213"/>
        <v>10.1</v>
      </c>
      <c r="AF603" s="84">
        <v>10.1</v>
      </c>
      <c r="AG603" s="87">
        <f t="shared" si="231"/>
        <v>419</v>
      </c>
      <c r="AH603" s="75">
        <f>IFERROR(VLOOKUP(B603,'Notes écrit'!$A$3:$C$734,3,FALSE),"ABI")</f>
        <v>8.4440000000000008</v>
      </c>
      <c r="AI603" s="84">
        <v>8.4440000000000008</v>
      </c>
      <c r="AJ603" s="88">
        <f t="shared" si="232"/>
        <v>274</v>
      </c>
      <c r="AK603" s="136">
        <f t="shared" si="236"/>
        <v>9.2720000000000002</v>
      </c>
    </row>
    <row r="604" spans="1:37" s="96" customFormat="1" ht="16.5" customHeight="1" thickBot="1" x14ac:dyDescent="0.3">
      <c r="A604" s="110" t="s">
        <v>53</v>
      </c>
      <c r="B604" s="267">
        <v>22112276</v>
      </c>
      <c r="C604" s="266" t="s">
        <v>669</v>
      </c>
      <c r="D604" s="266" t="s">
        <v>670</v>
      </c>
      <c r="E604" s="292" t="str">
        <f>VLOOKUP(B604,[2]END!$B$3:$G$734,6,FALSE)</f>
        <v>ABI</v>
      </c>
      <c r="F604" s="91" t="str">
        <f t="shared" si="221"/>
        <v>ABI</v>
      </c>
      <c r="G604" s="92">
        <f t="shared" si="222"/>
        <v>0</v>
      </c>
      <c r="H604" s="82">
        <f t="shared" si="233"/>
        <v>0</v>
      </c>
      <c r="I604" s="292" t="str">
        <f>VLOOKUP(B604,[2]VIT!$B$3:$F$734,5,FALSE)</f>
        <v>ABI</v>
      </c>
      <c r="J604" s="92">
        <f t="shared" si="223"/>
        <v>0</v>
      </c>
      <c r="K604" s="292" t="str">
        <f>VLOOKUP(B604,[2]VIT!$B$3:$G$734,6,FALSE)</f>
        <v>ABI</v>
      </c>
      <c r="L604" s="92">
        <f t="shared" si="224"/>
        <v>0</v>
      </c>
      <c r="M604" s="82">
        <f t="shared" si="219"/>
        <v>0</v>
      </c>
      <c r="N604" s="258" t="str">
        <f>VLOOKUP(B604,[2]DVC!$B$3:$G$734,6,FALSE)</f>
        <v>ABI</v>
      </c>
      <c r="O604" s="297" t="str">
        <f>VLOOKUP(B604,'[2]Taille-Poids'!$B$3:$G$734,6,FALSE)</f>
        <v>ABI</v>
      </c>
      <c r="P604" s="93" t="str">
        <f t="shared" si="234"/>
        <v>POIDS</v>
      </c>
      <c r="Q604" s="92">
        <f t="shared" si="225"/>
        <v>0</v>
      </c>
      <c r="R604" s="258" t="str">
        <f>VLOOKUP(B604,[2]DV!$B$3:$H$735,7,FALSE)</f>
        <v>ABI</v>
      </c>
      <c r="S604" s="92">
        <f t="shared" si="226"/>
        <v>0</v>
      </c>
      <c r="T604" s="82">
        <f t="shared" si="235"/>
        <v>0</v>
      </c>
      <c r="U604" s="259" t="str">
        <f>VLOOKUP(B604,[2]COORD!$B$3:$I$734,8,FALSE)</f>
        <v>ABI</v>
      </c>
      <c r="V604" s="92">
        <f t="shared" si="227"/>
        <v>0</v>
      </c>
      <c r="W604" s="292" t="str">
        <f>VLOOKUP(B604,[2]SOUP!$B$3:$F$734,5,FALSE)</f>
        <v>ABI</v>
      </c>
      <c r="X604" s="92">
        <f t="shared" si="228"/>
        <v>0</v>
      </c>
      <c r="Y604" s="292" t="str">
        <f>VLOOKUP(B604,[2]EQU!$B$3:$F$734,5,FALSE)</f>
        <v>ABI</v>
      </c>
      <c r="Z604" s="92">
        <f t="shared" si="229"/>
        <v>0</v>
      </c>
      <c r="AA604" s="82">
        <f t="shared" si="220"/>
        <v>0</v>
      </c>
      <c r="AB604" s="260" t="str">
        <f>VLOOKUP(B604,[2]Natation!$A$2:$E$610,5,FALSE)</f>
        <v>ABI</v>
      </c>
      <c r="AC604" s="92">
        <f t="shared" si="230"/>
        <v>0</v>
      </c>
      <c r="AD604" s="83">
        <f t="shared" si="212"/>
        <v>0</v>
      </c>
      <c r="AE604" s="294">
        <f t="shared" si="213"/>
        <v>0</v>
      </c>
      <c r="AF604" s="84">
        <v>0</v>
      </c>
      <c r="AG604" s="87">
        <f t="shared" si="231"/>
        <v>621</v>
      </c>
      <c r="AH604" s="75" t="str">
        <f>IFERROR(VLOOKUP(B604,'Notes écrit'!$A$3:$C$734,3,FALSE),"ABI")</f>
        <v>ABI</v>
      </c>
      <c r="AI604" s="84" t="s">
        <v>157</v>
      </c>
      <c r="AJ604" s="88">
        <f t="shared" si="232"/>
        <v>599</v>
      </c>
      <c r="AK604" s="136" t="str">
        <f t="shared" si="236"/>
        <v>DEF</v>
      </c>
    </row>
    <row r="605" spans="1:37" s="96" customFormat="1" ht="16.5" customHeight="1" thickBot="1" x14ac:dyDescent="0.3">
      <c r="A605" s="110" t="s">
        <v>216</v>
      </c>
      <c r="B605" s="267">
        <v>22112317</v>
      </c>
      <c r="C605" s="266" t="s">
        <v>1054</v>
      </c>
      <c r="D605" s="266" t="s">
        <v>1055</v>
      </c>
      <c r="E605" s="292">
        <f>VLOOKUP(B605,[2]END!$B$3:$G$734,6,FALSE)</f>
        <v>17</v>
      </c>
      <c r="F605" s="91">
        <f t="shared" si="221"/>
        <v>18</v>
      </c>
      <c r="G605" s="92">
        <f t="shared" si="222"/>
        <v>14</v>
      </c>
      <c r="H605" s="82">
        <f t="shared" si="233"/>
        <v>14</v>
      </c>
      <c r="I605" s="292">
        <f>VLOOKUP(B605,[2]VIT!$B$3:$F$734,5,FALSE)</f>
        <v>3.35</v>
      </c>
      <c r="J605" s="92">
        <f t="shared" si="223"/>
        <v>14</v>
      </c>
      <c r="K605" s="292">
        <f>VLOOKUP(B605,[2]VIT!$B$3:$G$734,6,FALSE)</f>
        <v>7.13</v>
      </c>
      <c r="L605" s="92">
        <f t="shared" si="224"/>
        <v>9</v>
      </c>
      <c r="M605" s="82">
        <f t="shared" si="219"/>
        <v>11.5</v>
      </c>
      <c r="N605" s="258">
        <f>VLOOKUP(B605,[2]DVC!$B$3:$G$734,6,FALSE)</f>
        <v>85</v>
      </c>
      <c r="O605" s="297">
        <f>VLOOKUP(B605,'[2]Taille-Poids'!$B$3:$G$734,6,FALSE)</f>
        <v>70</v>
      </c>
      <c r="P605" s="93">
        <f t="shared" si="234"/>
        <v>1.2142857142857142</v>
      </c>
      <c r="Q605" s="92">
        <f t="shared" si="225"/>
        <v>6.5</v>
      </c>
      <c r="R605" s="258">
        <f>VLOOKUP(B605,[2]DV!$B$3:$H$735,7,FALSE)</f>
        <v>46.8</v>
      </c>
      <c r="S605" s="92">
        <f t="shared" si="226"/>
        <v>4.5</v>
      </c>
      <c r="T605" s="82">
        <f t="shared" si="235"/>
        <v>11</v>
      </c>
      <c r="U605" s="259">
        <f>VLOOKUP(B605,[2]COORD!$B$3:$I$734,8,FALSE)</f>
        <v>24.8</v>
      </c>
      <c r="V605" s="92">
        <f t="shared" si="227"/>
        <v>5.5</v>
      </c>
      <c r="W605" s="292">
        <f>VLOOKUP(B605,[2]SOUP!$B$3:$F$734,5,FALSE)</f>
        <v>-23</v>
      </c>
      <c r="X605" s="92">
        <f t="shared" si="228"/>
        <v>0</v>
      </c>
      <c r="Y605" s="292">
        <f>VLOOKUP(B605,[2]EQU!$B$3:$F$734,5,FALSE)</f>
        <v>6</v>
      </c>
      <c r="Z605" s="92">
        <f t="shared" si="229"/>
        <v>2</v>
      </c>
      <c r="AA605" s="82">
        <f t="shared" si="220"/>
        <v>7.5</v>
      </c>
      <c r="AB605" s="260">
        <f>VLOOKUP(B605,[2]Natation!$A$2:$E$610,5,FALSE)</f>
        <v>37.07</v>
      </c>
      <c r="AC605" s="92">
        <f t="shared" si="230"/>
        <v>12</v>
      </c>
      <c r="AD605" s="83">
        <f t="shared" si="212"/>
        <v>12</v>
      </c>
      <c r="AE605" s="294">
        <f t="shared" si="213"/>
        <v>11.2</v>
      </c>
      <c r="AF605" s="84">
        <v>11.2</v>
      </c>
      <c r="AG605" s="87">
        <f t="shared" si="231"/>
        <v>294</v>
      </c>
      <c r="AH605" s="75">
        <f>IFERROR(VLOOKUP(B605,'Notes écrit'!$A$3:$C$734,3,FALSE),"ABI")</f>
        <v>12.888999999999999</v>
      </c>
      <c r="AI605" s="84">
        <v>12.888999999999999</v>
      </c>
      <c r="AJ605" s="88">
        <f t="shared" si="232"/>
        <v>15</v>
      </c>
      <c r="AK605" s="136">
        <f t="shared" si="236"/>
        <v>12.044499999999999</v>
      </c>
    </row>
    <row r="606" spans="1:37" s="96" customFormat="1" ht="16.5" customHeight="1" thickBot="1" x14ac:dyDescent="0.3">
      <c r="A606" s="110" t="s">
        <v>53</v>
      </c>
      <c r="B606" s="267">
        <v>22112329</v>
      </c>
      <c r="C606" s="266" t="s">
        <v>1098</v>
      </c>
      <c r="D606" s="266" t="s">
        <v>317</v>
      </c>
      <c r="E606" s="292">
        <f>VLOOKUP(B606,[2]END!$B$3:$G$734,6,FALSE)</f>
        <v>8</v>
      </c>
      <c r="F606" s="91">
        <f t="shared" si="221"/>
        <v>13.5</v>
      </c>
      <c r="G606" s="92">
        <f t="shared" si="222"/>
        <v>8</v>
      </c>
      <c r="H606" s="82">
        <f t="shared" si="233"/>
        <v>8</v>
      </c>
      <c r="I606" s="292">
        <f>VLOOKUP(B606,[2]VIT!$B$3:$F$734,5,FALSE)</f>
        <v>3.75</v>
      </c>
      <c r="J606" s="92">
        <f t="shared" si="223"/>
        <v>12</v>
      </c>
      <c r="K606" s="292">
        <f>VLOOKUP(B606,[2]VIT!$B$3:$G$734,6,FALSE)</f>
        <v>8.24</v>
      </c>
      <c r="L606" s="92">
        <f t="shared" si="224"/>
        <v>7</v>
      </c>
      <c r="M606" s="82">
        <f t="shared" si="219"/>
        <v>9.5</v>
      </c>
      <c r="N606" s="258">
        <f>VLOOKUP(B606,[2]DVC!$B$3:$G$734,6,FALSE)</f>
        <v>39.5</v>
      </c>
      <c r="O606" s="297">
        <f>VLOOKUP(B606,'[2]Taille-Poids'!$B$3:$G$734,6,FALSE)</f>
        <v>59</v>
      </c>
      <c r="P606" s="93">
        <f t="shared" si="234"/>
        <v>0.66949152542372881</v>
      </c>
      <c r="Q606" s="92">
        <f t="shared" si="225"/>
        <v>6</v>
      </c>
      <c r="R606" s="258">
        <f>VLOOKUP(B606,[2]DV!$B$3:$H$735,7,FALSE)</f>
        <v>26.6</v>
      </c>
      <c r="S606" s="92">
        <f t="shared" si="226"/>
        <v>4</v>
      </c>
      <c r="T606" s="82">
        <f t="shared" si="235"/>
        <v>10</v>
      </c>
      <c r="U606" s="259">
        <f>VLOOKUP(B606,[2]COORD!$B$3:$I$734,8,FALSE)</f>
        <v>26.2</v>
      </c>
      <c r="V606" s="92">
        <f t="shared" si="227"/>
        <v>5.75</v>
      </c>
      <c r="W606" s="292">
        <f>VLOOKUP(B606,[2]SOUP!$B$3:$F$734,5,FALSE)</f>
        <v>4</v>
      </c>
      <c r="X606" s="92">
        <f t="shared" si="228"/>
        <v>3.25</v>
      </c>
      <c r="Y606" s="292">
        <f>VLOOKUP(B606,[2]EQU!$B$3:$F$734,5,FALSE)</f>
        <v>10</v>
      </c>
      <c r="Z606" s="92">
        <f t="shared" si="229"/>
        <v>0</v>
      </c>
      <c r="AA606" s="82">
        <f t="shared" si="220"/>
        <v>9</v>
      </c>
      <c r="AB606" s="260" t="str">
        <f>VLOOKUP(B606,[2]Natation!$A$2:$E$610,5,FALSE)</f>
        <v>ABI</v>
      </c>
      <c r="AC606" s="92">
        <f t="shared" si="230"/>
        <v>0</v>
      </c>
      <c r="AD606" s="83">
        <f t="shared" ref="AD606:AD669" si="237">IF(AC606="VAL","VALIDÉ",AC606)</f>
        <v>0</v>
      </c>
      <c r="AE606" s="294">
        <f t="shared" si="213"/>
        <v>7.3</v>
      </c>
      <c r="AF606" s="84">
        <v>7.3</v>
      </c>
      <c r="AG606" s="87">
        <f t="shared" si="231"/>
        <v>586</v>
      </c>
      <c r="AH606" s="75" t="str">
        <f>IFERROR(VLOOKUP(B606,'Notes écrit'!$A$3:$C$734,3,FALSE),"ABI")</f>
        <v>ABI</v>
      </c>
      <c r="AI606" s="84" t="s">
        <v>157</v>
      </c>
      <c r="AJ606" s="88">
        <f t="shared" si="232"/>
        <v>599</v>
      </c>
      <c r="AK606" s="136" t="str">
        <f t="shared" si="236"/>
        <v>DEF</v>
      </c>
    </row>
    <row r="607" spans="1:37" s="96" customFormat="1" ht="16.5" customHeight="1" thickBot="1" x14ac:dyDescent="0.3">
      <c r="A607" s="110" t="s">
        <v>216</v>
      </c>
      <c r="B607" s="267">
        <v>22112357</v>
      </c>
      <c r="C607" s="266" t="s">
        <v>847</v>
      </c>
      <c r="D607" s="266" t="s">
        <v>848</v>
      </c>
      <c r="E607" s="292">
        <f>VLOOKUP(B607,[2]END!$B$3:$G$734,6,FALSE)</f>
        <v>15</v>
      </c>
      <c r="F607" s="91">
        <f t="shared" si="221"/>
        <v>17</v>
      </c>
      <c r="G607" s="92">
        <f t="shared" si="222"/>
        <v>12</v>
      </c>
      <c r="H607" s="82">
        <f t="shared" si="233"/>
        <v>12</v>
      </c>
      <c r="I607" s="292">
        <f>VLOOKUP(B607,[2]VIT!$B$3:$F$734,5,FALSE)</f>
        <v>3.13</v>
      </c>
      <c r="J607" s="92">
        <f t="shared" si="223"/>
        <v>18</v>
      </c>
      <c r="K607" s="292">
        <f>VLOOKUP(B607,[2]VIT!$B$3:$G$734,6,FALSE)</f>
        <v>6.55</v>
      </c>
      <c r="L607" s="92">
        <f t="shared" si="224"/>
        <v>13</v>
      </c>
      <c r="M607" s="82">
        <f t="shared" si="219"/>
        <v>15.5</v>
      </c>
      <c r="N607" s="258">
        <f>VLOOKUP(B607,[2]DVC!$B$3:$G$734,6,FALSE)</f>
        <v>65</v>
      </c>
      <c r="O607" s="297">
        <f>VLOOKUP(B607,'[2]Taille-Poids'!$B$3:$G$734,6,FALSE)</f>
        <v>90</v>
      </c>
      <c r="P607" s="93">
        <f t="shared" si="234"/>
        <v>0.72222222222222221</v>
      </c>
      <c r="Q607" s="92">
        <f t="shared" si="225"/>
        <v>4</v>
      </c>
      <c r="R607" s="258">
        <f>VLOOKUP(B607,[2]DV!$B$3:$H$735,7,FALSE)</f>
        <v>43.1</v>
      </c>
      <c r="S607" s="92">
        <f t="shared" si="226"/>
        <v>4</v>
      </c>
      <c r="T607" s="82">
        <f t="shared" si="235"/>
        <v>8</v>
      </c>
      <c r="U607" s="259">
        <f>VLOOKUP(B607,[2]COORD!$B$3:$I$734,8,FALSE)</f>
        <v>28.3</v>
      </c>
      <c r="V607" s="92">
        <f t="shared" si="227"/>
        <v>3.75</v>
      </c>
      <c r="W607" s="292">
        <f>VLOOKUP(B607,[2]SOUP!$B$3:$F$734,5,FALSE)</f>
        <v>0</v>
      </c>
      <c r="X607" s="92">
        <f t="shared" si="228"/>
        <v>2.5</v>
      </c>
      <c r="Y607" s="292">
        <f>VLOOKUP(B607,[2]EQU!$B$3:$F$734,5,FALSE)</f>
        <v>5</v>
      </c>
      <c r="Z607" s="92">
        <f t="shared" si="229"/>
        <v>2.5</v>
      </c>
      <c r="AA607" s="82">
        <f t="shared" si="220"/>
        <v>8.75</v>
      </c>
      <c r="AB607" s="260">
        <f>VLOOKUP(B607,[2]Natation!$A$2:$E$610,5,FALSE)</f>
        <v>56.4</v>
      </c>
      <c r="AC607" s="92">
        <f t="shared" si="230"/>
        <v>3</v>
      </c>
      <c r="AD607" s="83">
        <f t="shared" si="237"/>
        <v>3</v>
      </c>
      <c r="AE607" s="294">
        <f t="shared" si="213"/>
        <v>9.4499999999999993</v>
      </c>
      <c r="AF607" s="84">
        <v>9.4499999999999993</v>
      </c>
      <c r="AG607" s="87">
        <f t="shared" si="231"/>
        <v>480</v>
      </c>
      <c r="AH607" s="75">
        <f>IFERROR(VLOOKUP(B607,'Notes écrit'!$A$3:$C$734,3,FALSE),"ABI")</f>
        <v>8.4440000000000008</v>
      </c>
      <c r="AI607" s="84">
        <v>8.4440000000000008</v>
      </c>
      <c r="AJ607" s="88">
        <f t="shared" si="232"/>
        <v>274</v>
      </c>
      <c r="AK607" s="136">
        <f t="shared" si="236"/>
        <v>8.9469999999999992</v>
      </c>
    </row>
    <row r="608" spans="1:37" s="96" customFormat="1" ht="16.5" customHeight="1" thickBot="1" x14ac:dyDescent="0.3">
      <c r="A608" s="110" t="s">
        <v>216</v>
      </c>
      <c r="B608" s="267">
        <v>22112368</v>
      </c>
      <c r="C608" s="266" t="s">
        <v>1180</v>
      </c>
      <c r="D608" s="266" t="s">
        <v>1181</v>
      </c>
      <c r="E608" s="292" t="s">
        <v>215</v>
      </c>
      <c r="F608" s="91" t="str">
        <f t="shared" si="221"/>
        <v>DSP</v>
      </c>
      <c r="G608" s="92" t="str">
        <f t="shared" si="222"/>
        <v>DSP</v>
      </c>
      <c r="H608" s="82" t="str">
        <f t="shared" si="233"/>
        <v>DSP</v>
      </c>
      <c r="I608" s="292">
        <f>VLOOKUP(B608,[2]VIT!$B$3:$F$734,5,FALSE)</f>
        <v>3.4</v>
      </c>
      <c r="J608" s="92">
        <f t="shared" si="223"/>
        <v>14</v>
      </c>
      <c r="K608" s="292">
        <f>VLOOKUP(B608,[2]VIT!$B$3:$G$734,6,FALSE)</f>
        <v>7.32</v>
      </c>
      <c r="L608" s="92">
        <f t="shared" si="224"/>
        <v>7</v>
      </c>
      <c r="M608" s="82">
        <f t="shared" si="219"/>
        <v>10.5</v>
      </c>
      <c r="N608" s="258">
        <f>VLOOKUP(B608,[2]DVC!$B$3:$G$734,6,FALSE)</f>
        <v>50</v>
      </c>
      <c r="O608" s="297">
        <f>VLOOKUP(B608,'[2]Taille-Poids'!$B$3:$G$734,6,FALSE)</f>
        <v>75</v>
      </c>
      <c r="P608" s="93">
        <f t="shared" si="234"/>
        <v>0.66666666666666663</v>
      </c>
      <c r="Q608" s="92">
        <f t="shared" si="225"/>
        <v>3.5</v>
      </c>
      <c r="R608" s="258">
        <f>VLOOKUP(B608,[2]DV!$B$3:$H$735,7,FALSE)</f>
        <v>42.2</v>
      </c>
      <c r="S608" s="92">
        <f t="shared" si="226"/>
        <v>3.5</v>
      </c>
      <c r="T608" s="82">
        <f t="shared" si="235"/>
        <v>7</v>
      </c>
      <c r="U608" s="259">
        <f>VLOOKUP(B608,[2]COORD!$B$3:$I$734,8,FALSE)</f>
        <v>25.14</v>
      </c>
      <c r="V608" s="92">
        <f t="shared" si="227"/>
        <v>5.25</v>
      </c>
      <c r="W608" s="292">
        <f>VLOOKUP(B608,[2]SOUP!$B$3:$F$734,5,FALSE)</f>
        <v>-22</v>
      </c>
      <c r="X608" s="92">
        <f t="shared" si="228"/>
        <v>0</v>
      </c>
      <c r="Y608" s="292">
        <f>VLOOKUP(B608,[2]EQU!$B$3:$F$734,5,FALSE)</f>
        <v>10</v>
      </c>
      <c r="Z608" s="92">
        <f t="shared" si="229"/>
        <v>0</v>
      </c>
      <c r="AA608" s="82">
        <f t="shared" si="220"/>
        <v>5.25</v>
      </c>
      <c r="AB608" s="260">
        <f>VLOOKUP(B608,[2]Natation!$A$2:$E$610,5,FALSE)</f>
        <v>52.06</v>
      </c>
      <c r="AC608" s="92">
        <f t="shared" si="230"/>
        <v>4</v>
      </c>
      <c r="AD608" s="83">
        <f t="shared" si="237"/>
        <v>4</v>
      </c>
      <c r="AE608" s="294">
        <f t="shared" si="213"/>
        <v>6.6875</v>
      </c>
      <c r="AF608" s="84">
        <v>6.6875</v>
      </c>
      <c r="AG608" s="87">
        <f t="shared" si="231"/>
        <v>595</v>
      </c>
      <c r="AH608" s="344">
        <f>IFERROR(VLOOKUP(B608,'Notes écrit'!$A$3:$C$734,3,FALSE),"ABI")</f>
        <v>10.222</v>
      </c>
      <c r="AI608" s="84">
        <v>10.222</v>
      </c>
      <c r="AJ608" s="88">
        <f t="shared" si="232"/>
        <v>123</v>
      </c>
      <c r="AK608" s="136">
        <f t="shared" si="236"/>
        <v>8.4547500000000007</v>
      </c>
    </row>
    <row r="609" spans="1:37" s="96" customFormat="1" ht="16.5" customHeight="1" thickBot="1" x14ac:dyDescent="0.3">
      <c r="A609" s="110" t="s">
        <v>216</v>
      </c>
      <c r="B609" s="267">
        <v>22112375</v>
      </c>
      <c r="C609" s="266" t="s">
        <v>1108</v>
      </c>
      <c r="D609" s="266" t="s">
        <v>97</v>
      </c>
      <c r="E609" s="292">
        <f>VLOOKUP(B609,[2]END!$B$3:$G$734,6,FALSE)</f>
        <v>12</v>
      </c>
      <c r="F609" s="91">
        <f t="shared" si="221"/>
        <v>15.5</v>
      </c>
      <c r="G609" s="92">
        <f t="shared" si="222"/>
        <v>9</v>
      </c>
      <c r="H609" s="82">
        <f t="shared" si="233"/>
        <v>9</v>
      </c>
      <c r="I609" s="293" t="s">
        <v>1221</v>
      </c>
      <c r="J609" s="92" t="str">
        <f t="shared" si="223"/>
        <v>ABJ</v>
      </c>
      <c r="K609" s="293" t="s">
        <v>1221</v>
      </c>
      <c r="L609" s="92" t="str">
        <f t="shared" si="224"/>
        <v>ABJ</v>
      </c>
      <c r="M609" s="82" t="s">
        <v>215</v>
      </c>
      <c r="N609" s="258">
        <f>VLOOKUP(B609,[2]DVC!$B$3:$G$734,6,FALSE)</f>
        <v>35</v>
      </c>
      <c r="O609" s="297">
        <f>VLOOKUP(B609,'[2]Taille-Poids'!$B$3:$G$734,6,FALSE)</f>
        <v>71</v>
      </c>
      <c r="P609" s="93">
        <f t="shared" si="234"/>
        <v>0.49295774647887325</v>
      </c>
      <c r="Q609" s="92">
        <f t="shared" si="225"/>
        <v>2.5</v>
      </c>
      <c r="R609" s="258">
        <f>VLOOKUP(B609,[2]DV!$B$3:$H$735,7,FALSE)</f>
        <v>45.2</v>
      </c>
      <c r="S609" s="92">
        <f t="shared" si="226"/>
        <v>4.5</v>
      </c>
      <c r="T609" s="82">
        <f t="shared" si="235"/>
        <v>7</v>
      </c>
      <c r="U609" s="293" t="s">
        <v>1221</v>
      </c>
      <c r="V609" s="92" t="str">
        <f t="shared" si="227"/>
        <v>ABJ</v>
      </c>
      <c r="W609" s="293" t="s">
        <v>1221</v>
      </c>
      <c r="X609" s="92" t="str">
        <f t="shared" si="228"/>
        <v>ABJ</v>
      </c>
      <c r="Y609" s="293" t="s">
        <v>1221</v>
      </c>
      <c r="Z609" s="92" t="str">
        <f t="shared" si="229"/>
        <v>ABJ</v>
      </c>
      <c r="AA609" s="82" t="s">
        <v>215</v>
      </c>
      <c r="AB609" s="260" t="s">
        <v>215</v>
      </c>
      <c r="AC609" s="92" t="str">
        <f t="shared" si="230"/>
        <v>DSP</v>
      </c>
      <c r="AD609" s="83" t="str">
        <f t="shared" si="237"/>
        <v>DSP</v>
      </c>
      <c r="AE609" s="294">
        <f t="shared" si="213"/>
        <v>8</v>
      </c>
      <c r="AF609" s="84">
        <v>8</v>
      </c>
      <c r="AG609" s="87">
        <f t="shared" si="231"/>
        <v>558</v>
      </c>
      <c r="AH609" s="344">
        <f>IFERROR(VLOOKUP(B609,'Notes écrit'!$A$3:$C$734,3,FALSE),"ABI")</f>
        <v>6.2220000000000004</v>
      </c>
      <c r="AI609" s="84">
        <v>6.2220000000000004</v>
      </c>
      <c r="AJ609" s="88">
        <f t="shared" si="232"/>
        <v>519</v>
      </c>
      <c r="AK609" s="136">
        <f t="shared" si="236"/>
        <v>7.1110000000000007</v>
      </c>
    </row>
    <row r="610" spans="1:37" s="96" customFormat="1" ht="16.5" customHeight="1" thickBot="1" x14ac:dyDescent="0.3">
      <c r="A610" s="110" t="s">
        <v>216</v>
      </c>
      <c r="B610" s="267">
        <v>22112382</v>
      </c>
      <c r="C610" s="266" t="s">
        <v>1161</v>
      </c>
      <c r="D610" s="266" t="s">
        <v>1162</v>
      </c>
      <c r="E610" s="292">
        <f>VLOOKUP(B610,[2]END!$B$3:$G$734,6,FALSE)</f>
        <v>16</v>
      </c>
      <c r="F610" s="91">
        <f t="shared" si="221"/>
        <v>17.5</v>
      </c>
      <c r="G610" s="92">
        <f t="shared" si="222"/>
        <v>13</v>
      </c>
      <c r="H610" s="82">
        <f t="shared" si="233"/>
        <v>13</v>
      </c>
      <c r="I610" s="292">
        <f>VLOOKUP(B610,[2]VIT!$B$3:$F$734,5,FALSE)</f>
        <v>3</v>
      </c>
      <c r="J610" s="92">
        <f t="shared" si="223"/>
        <v>20</v>
      </c>
      <c r="K610" s="292">
        <f>VLOOKUP(B610,[2]VIT!$B$3:$G$734,6,FALSE)</f>
        <v>6.42</v>
      </c>
      <c r="L610" s="92">
        <f t="shared" si="224"/>
        <v>14</v>
      </c>
      <c r="M610" s="82">
        <f t="shared" ref="M610:M641" si="238">IF(OR(J610="ABJ",L610="ABJ"),"ABJ",IF(OR(J610="DSP",L610="DSP"),"DSP",IF(L610="VAL","VALIDÉ",(J610+L610)/2)))</f>
        <v>17</v>
      </c>
      <c r="N610" s="258">
        <f>VLOOKUP(B610,[2]DVC!$B$3:$G$734,6,FALSE)</f>
        <v>58</v>
      </c>
      <c r="O610" s="297">
        <f>VLOOKUP(B610,'[2]Taille-Poids'!$B$3:$G$734,6,FALSE)</f>
        <v>63</v>
      </c>
      <c r="P610" s="93">
        <f t="shared" si="234"/>
        <v>0.92063492063492058</v>
      </c>
      <c r="Q610" s="92">
        <f t="shared" si="225"/>
        <v>5</v>
      </c>
      <c r="R610" s="258">
        <f>VLOOKUP(B610,[2]DV!$B$3:$H$735,7,FALSE)</f>
        <v>47.6</v>
      </c>
      <c r="S610" s="92">
        <f t="shared" si="226"/>
        <v>5</v>
      </c>
      <c r="T610" s="82">
        <f t="shared" si="235"/>
        <v>10</v>
      </c>
      <c r="U610" s="259">
        <f>VLOOKUP(B610,[2]COORD!$B$3:$I$734,8,FALSE)</f>
        <v>22.95</v>
      </c>
      <c r="V610" s="92">
        <f t="shared" si="227"/>
        <v>6.5</v>
      </c>
      <c r="W610" s="292">
        <f>VLOOKUP(B610,[2]SOUP!$B$3:$F$734,5,FALSE)</f>
        <v>-6</v>
      </c>
      <c r="X610" s="92">
        <f t="shared" si="228"/>
        <v>1.25</v>
      </c>
      <c r="Y610" s="292">
        <f>VLOOKUP(B610,[2]EQU!$B$3:$F$734,5,FALSE)</f>
        <v>8</v>
      </c>
      <c r="Z610" s="92">
        <f t="shared" si="229"/>
        <v>1</v>
      </c>
      <c r="AA610" s="82">
        <f t="shared" ref="AA610:AA641" si="239">IF(OR(V610="ABJ",X610="ABJ",Z610="ABJ"),"ABJ",IF(AND(V610="DSP",X610="DSP",Z610="DSP"),"DSP",IF(AND(V610="DSP",X610="DSP"),Z610*4,IF(AND(V610="DSP",Z610="DSP"),X610*4,IF(AND(X610="DSP",Z610="DSP"),V610*2,IF(V610="DSP",(X610+Z610)*2,IF(X610="DSP",V610+Z610*2,IF(Z610="DSP",V610+X610*2,IF(Z610="VAL","VALIDÉ",V610+X610+Z610)))))))))</f>
        <v>8.75</v>
      </c>
      <c r="AB610" s="260">
        <f>VLOOKUP(B610,[2]Natation!$A$2:$E$610,5,FALSE)</f>
        <v>41.78</v>
      </c>
      <c r="AC610" s="92">
        <f t="shared" si="230"/>
        <v>9</v>
      </c>
      <c r="AD610" s="83">
        <f t="shared" si="237"/>
        <v>9</v>
      </c>
      <c r="AE610" s="294">
        <f t="shared" si="213"/>
        <v>11.55</v>
      </c>
      <c r="AF610" s="84">
        <v>11.55</v>
      </c>
      <c r="AG610" s="87">
        <f t="shared" si="231"/>
        <v>251</v>
      </c>
      <c r="AH610" s="75">
        <f>IFERROR(VLOOKUP(B610,'Notes écrit'!$A$3:$C$734,3,FALSE),"ABI")</f>
        <v>9.3330000000000002</v>
      </c>
      <c r="AI610" s="84">
        <v>9.3330000000000002</v>
      </c>
      <c r="AJ610" s="88">
        <f t="shared" si="232"/>
        <v>194</v>
      </c>
      <c r="AK610" s="136">
        <f t="shared" si="236"/>
        <v>10.441500000000001</v>
      </c>
    </row>
    <row r="611" spans="1:37" s="96" customFormat="1" ht="16.5" customHeight="1" thickBot="1" x14ac:dyDescent="0.3">
      <c r="A611" s="110" t="s">
        <v>216</v>
      </c>
      <c r="B611" s="267">
        <v>22112389</v>
      </c>
      <c r="C611" s="266" t="s">
        <v>913</v>
      </c>
      <c r="D611" s="266" t="s">
        <v>126</v>
      </c>
      <c r="E611" s="292">
        <f>VLOOKUP(B611,[2]END!$B$3:$G$734,6,FALSE)</f>
        <v>17</v>
      </c>
      <c r="F611" s="91">
        <f t="shared" si="221"/>
        <v>18</v>
      </c>
      <c r="G611" s="92">
        <f t="shared" si="222"/>
        <v>14</v>
      </c>
      <c r="H611" s="82">
        <f t="shared" si="233"/>
        <v>14</v>
      </c>
      <c r="I611" s="292">
        <f>VLOOKUP(B611,[2]VIT!$B$3:$F$734,5,FALSE)</f>
        <v>3.18</v>
      </c>
      <c r="J611" s="92">
        <f t="shared" si="223"/>
        <v>17</v>
      </c>
      <c r="K611" s="292">
        <f>VLOOKUP(B611,[2]VIT!$B$3:$G$734,6,FALSE)</f>
        <v>6.71</v>
      </c>
      <c r="L611" s="92">
        <f t="shared" si="224"/>
        <v>12</v>
      </c>
      <c r="M611" s="82">
        <f t="shared" si="238"/>
        <v>14.5</v>
      </c>
      <c r="N611" s="258">
        <f>VLOOKUP(B611,[2]DVC!$B$3:$G$734,6,FALSE)</f>
        <v>51</v>
      </c>
      <c r="O611" s="297">
        <f>VLOOKUP(B611,'[2]Taille-Poids'!$B$3:$G$734,6,FALSE)</f>
        <v>73</v>
      </c>
      <c r="P611" s="93">
        <f t="shared" si="234"/>
        <v>0.69863013698630139</v>
      </c>
      <c r="Q611" s="92">
        <f t="shared" si="225"/>
        <v>3.5</v>
      </c>
      <c r="R611" s="258">
        <f>VLOOKUP(B611,[2]DV!$B$3:$H$735,7,FALSE)</f>
        <v>37.9</v>
      </c>
      <c r="S611" s="92">
        <f t="shared" si="226"/>
        <v>2.5</v>
      </c>
      <c r="T611" s="82">
        <f t="shared" si="235"/>
        <v>6</v>
      </c>
      <c r="U611" s="259">
        <f>VLOOKUP(B611,[2]COORD!$B$3:$I$734,8,FALSE)</f>
        <v>27</v>
      </c>
      <c r="V611" s="92">
        <f t="shared" si="227"/>
        <v>4.25</v>
      </c>
      <c r="W611" s="292">
        <f>VLOOKUP(B611,[2]SOUP!$B$3:$F$734,5,FALSE)</f>
        <v>-7</v>
      </c>
      <c r="X611" s="92">
        <f t="shared" si="228"/>
        <v>1.25</v>
      </c>
      <c r="Y611" s="292">
        <f>VLOOKUP(B611,[2]EQU!$B$3:$F$734,5,FALSE)</f>
        <v>9</v>
      </c>
      <c r="Z611" s="92">
        <f t="shared" si="229"/>
        <v>0.5</v>
      </c>
      <c r="AA611" s="82">
        <f t="shared" si="239"/>
        <v>6</v>
      </c>
      <c r="AB611" s="260">
        <f>VLOOKUP(B611,[2]Natation!$A$2:$E$610,5,FALSE)</f>
        <v>36.340000000000003</v>
      </c>
      <c r="AC611" s="92">
        <f t="shared" si="230"/>
        <v>12</v>
      </c>
      <c r="AD611" s="83">
        <f t="shared" si="237"/>
        <v>12</v>
      </c>
      <c r="AE611" s="294">
        <f t="shared" si="213"/>
        <v>10.5</v>
      </c>
      <c r="AF611" s="84">
        <v>10.5</v>
      </c>
      <c r="AG611" s="87">
        <f t="shared" si="231"/>
        <v>378</v>
      </c>
      <c r="AH611" s="75">
        <f>IFERROR(VLOOKUP(B611,'Notes écrit'!$A$3:$C$734,3,FALSE),"ABI")</f>
        <v>5.3330000000000002</v>
      </c>
      <c r="AI611" s="84">
        <v>5.3330000000000002</v>
      </c>
      <c r="AJ611" s="88">
        <f t="shared" si="232"/>
        <v>568</v>
      </c>
      <c r="AK611" s="136">
        <f t="shared" si="236"/>
        <v>7.9165000000000001</v>
      </c>
    </row>
    <row r="612" spans="1:37" s="96" customFormat="1" ht="16.5" customHeight="1" thickBot="1" x14ac:dyDescent="0.3">
      <c r="A612" s="110" t="s">
        <v>216</v>
      </c>
      <c r="B612" s="267">
        <v>22112401</v>
      </c>
      <c r="C612" s="266" t="s">
        <v>281</v>
      </c>
      <c r="D612" s="266" t="s">
        <v>71</v>
      </c>
      <c r="E612" s="292">
        <f>VLOOKUP(B612,[2]END!$B$3:$G$734,6,FALSE)</f>
        <v>20</v>
      </c>
      <c r="F612" s="91">
        <f t="shared" si="221"/>
        <v>19.5</v>
      </c>
      <c r="G612" s="92">
        <f t="shared" si="222"/>
        <v>17</v>
      </c>
      <c r="H612" s="82">
        <f t="shared" si="233"/>
        <v>17</v>
      </c>
      <c r="I612" s="292">
        <f>VLOOKUP(B612,[2]VIT!$B$3:$F$734,5,FALSE)</f>
        <v>3.01</v>
      </c>
      <c r="J612" s="92">
        <f t="shared" si="223"/>
        <v>20</v>
      </c>
      <c r="K612" s="292">
        <f>VLOOKUP(B612,[2]VIT!$B$3:$G$734,6,FALSE)</f>
        <v>6.54</v>
      </c>
      <c r="L612" s="92">
        <f t="shared" si="224"/>
        <v>13</v>
      </c>
      <c r="M612" s="82">
        <f t="shared" si="238"/>
        <v>16.5</v>
      </c>
      <c r="N612" s="258">
        <f>VLOOKUP(B612,[2]DVC!$B$3:$G$734,6,FALSE)</f>
        <v>67</v>
      </c>
      <c r="O612" s="297">
        <f>VLOOKUP(B612,'[2]Taille-Poids'!$B$3:$G$734,6,FALSE)</f>
        <v>61</v>
      </c>
      <c r="P612" s="93">
        <f t="shared" si="234"/>
        <v>1.098360655737705</v>
      </c>
      <c r="Q612" s="92">
        <f t="shared" si="225"/>
        <v>5.5</v>
      </c>
      <c r="R612" s="258">
        <f>VLOOKUP(B612,[2]DV!$B$3:$H$735,7,FALSE)</f>
        <v>44.7</v>
      </c>
      <c r="S612" s="92">
        <f t="shared" si="226"/>
        <v>4</v>
      </c>
      <c r="T612" s="82">
        <f t="shared" si="235"/>
        <v>9.5</v>
      </c>
      <c r="U612" s="259">
        <f>VLOOKUP(B612,[2]COORD!$B$3:$I$734,8,FALSE)</f>
        <v>23.1</v>
      </c>
      <c r="V612" s="92">
        <f t="shared" si="227"/>
        <v>6.25</v>
      </c>
      <c r="W612" s="292">
        <f>VLOOKUP(B612,[2]SOUP!$B$3:$F$734,5,FALSE)</f>
        <v>0</v>
      </c>
      <c r="X612" s="92">
        <f t="shared" si="228"/>
        <v>2.5</v>
      </c>
      <c r="Y612" s="292">
        <f>VLOOKUP(B612,[2]EQU!$B$3:$F$734,5,FALSE)</f>
        <v>5</v>
      </c>
      <c r="Z612" s="92">
        <f t="shared" si="229"/>
        <v>2.5</v>
      </c>
      <c r="AA612" s="82">
        <f t="shared" si="239"/>
        <v>11.25</v>
      </c>
      <c r="AB612" s="260">
        <f>VLOOKUP(B612,[2]Natation!$A$2:$E$610,5,FALSE)</f>
        <v>32.659999999999997</v>
      </c>
      <c r="AC612" s="92">
        <f t="shared" si="230"/>
        <v>15</v>
      </c>
      <c r="AD612" s="83">
        <f t="shared" si="237"/>
        <v>15</v>
      </c>
      <c r="AE612" s="294">
        <f t="shared" ref="AE612:AE675" si="240">IF(AND(H612="DSP",M612="DSP",T612="DSP",AA612="DSP",AD612="DSP"),"DSP",IF(AND(H612="DSP",M612="DSP",T612="DSP",AA612="DSP"),AD612,IF(AND(H612="DSP",M612="DSP",T612="DSP",AD612="DSP"),AA612,IF(AND(H612="DSP",M612="DSP",AA612="DSP",AD612="DSP"),T612,IF(AND(H612="DSP",T612="DSP",AA612="DSP",AD612="DSP"),M612,IF(AND(M612="DSP",T612="DSP",AA612="DSP",AD612="DSP"),H612,IF(AND(T612="DSP",AA612="DSP",AD612="DSP"),(H612+M612)/2,IF(AND(M612="DSP",AA612="DSP",AD612="DSP"),(H612+T612)/2,IF(AND(H612="DSP",AA612="DSP",AD612="DSP"),(M612+T612)/2,IF(AND(M612="DSP",T612="DSP",AD612="DSP"),(H612+AA612)/2,IF(AND(H612="DSP",T612="DSP",AD612="DSP"),(M612+AA612)/2,IF(AND(H612="DSP",M612="DSP",AD612="DSP"),(T612+AA612)/2,IF(AND(M612="DSP",T612="DSP",AA612="DSP"),(H612+AD612)/2,IF(AND(H612="DSP",T612="DSP",AA612="DSP"),(M612+AD612)/2,IF(AND(H612="DSP",M612="DSP",AA612="DSP"),(T612+AD612)/2,IF(AND(H612="DSP",M612="DSP",T612="DSP"),(AA612+AD612)/2,IF(AND(H612="DSP",M612="DSP"),(T612+AA612+AD612)/3,IF(AND(H612="DSP",T612="DSP"),(M612+AA612+AD612)/3,IF(AND(M612="DSP",T612="DSP"),(H612+AA612+AD612)/3,IF(AND(H612="DSP",AA612="DSP"),(M612+T612+AD612)/3,IF(AND(M612="DSP",AA612="DSP"),(H612+T612+AD612)/3,IF(AND(T612="DSP",AA612="DSP"),(H612+M612+AD612)/3,IF(AND(H612="DSP",AD612="DSP"),(M612+T612+AA612)/3,IF(AND(M612="DSP",AD612="DSP"),(H612+T612+AA612)/3,IF(AND(T612="DSP",AD612="DSP"),(H612+M612+AA612)/3,IF(AND(AA612="DSP",AD612="DSP"),(H612+M612+T612)/3,IF(H612="DSP",(M612+T612+AA612+AD612)/4,IF(M612="DSP",(H612+T612+AA612+AD612)/4,IF(T612="DSP",(H612+M612+AA612+AD612)/4,IF(AA612="DSP",(H612+M612+T612+AD612)/4,IF(AD612="DSP",(H612+M612+T612+AA612)/4,SUM(H612+M612+T612+AA612+AD612)/5)))))))))))))))))))))))))))))))</f>
        <v>13.85</v>
      </c>
      <c r="AF612" s="84">
        <v>13.85</v>
      </c>
      <c r="AG612" s="87">
        <f t="shared" si="231"/>
        <v>29</v>
      </c>
      <c r="AH612" s="75">
        <f>IFERROR(VLOOKUP(B612,'Notes écrit'!$A$3:$C$734,3,FALSE),"ABI")</f>
        <v>8.4440000000000008</v>
      </c>
      <c r="AI612" s="84">
        <v>8.4440000000000008</v>
      </c>
      <c r="AJ612" s="88">
        <f t="shared" si="232"/>
        <v>274</v>
      </c>
      <c r="AK612" s="136">
        <f t="shared" si="236"/>
        <v>11.147</v>
      </c>
    </row>
    <row r="613" spans="1:37" s="96" customFormat="1" ht="16.5" customHeight="1" thickBot="1" x14ac:dyDescent="0.3">
      <c r="A613" s="110" t="s">
        <v>216</v>
      </c>
      <c r="B613" s="267">
        <v>22112409</v>
      </c>
      <c r="C613" s="266" t="s">
        <v>990</v>
      </c>
      <c r="D613" s="266" t="s">
        <v>991</v>
      </c>
      <c r="E613" s="292">
        <f>VLOOKUP(B613,[2]END!$B$3:$G$734,6,FALSE)</f>
        <v>22</v>
      </c>
      <c r="F613" s="91">
        <f t="shared" si="221"/>
        <v>20.5</v>
      </c>
      <c r="G613" s="92">
        <f t="shared" si="222"/>
        <v>19</v>
      </c>
      <c r="H613" s="82">
        <f t="shared" si="233"/>
        <v>19</v>
      </c>
      <c r="I613" s="292">
        <f>VLOOKUP(B613,[2]VIT!$B$3:$F$734,5,FALSE)</f>
        <v>3.17</v>
      </c>
      <c r="J613" s="92">
        <f t="shared" si="223"/>
        <v>17</v>
      </c>
      <c r="K613" s="292">
        <f>VLOOKUP(B613,[2]VIT!$B$3:$G$734,6,FALSE)</f>
        <v>6.63</v>
      </c>
      <c r="L613" s="92">
        <f t="shared" si="224"/>
        <v>12</v>
      </c>
      <c r="M613" s="82">
        <f t="shared" si="238"/>
        <v>14.5</v>
      </c>
      <c r="N613" s="258">
        <f>VLOOKUP(B613,[2]DVC!$B$3:$G$734,6,FALSE)</f>
        <v>58</v>
      </c>
      <c r="O613" s="297">
        <f>VLOOKUP(B613,'[2]Taille-Poids'!$B$3:$G$734,6,FALSE)</f>
        <v>66</v>
      </c>
      <c r="P613" s="93">
        <f t="shared" si="234"/>
        <v>0.87878787878787878</v>
      </c>
      <c r="Q613" s="92">
        <f t="shared" si="225"/>
        <v>4.5</v>
      </c>
      <c r="R613" s="258">
        <f>VLOOKUP(B613,[2]DV!$B$3:$H$735,7,FALSE)</f>
        <v>48.5</v>
      </c>
      <c r="S613" s="92">
        <f t="shared" si="226"/>
        <v>5</v>
      </c>
      <c r="T613" s="82">
        <f t="shared" si="235"/>
        <v>9.5</v>
      </c>
      <c r="U613" s="259">
        <f>VLOOKUP(B613,[2]COORD!$B$3:$I$734,8,FALSE)</f>
        <v>23.85</v>
      </c>
      <c r="V613" s="92">
        <f t="shared" si="227"/>
        <v>6</v>
      </c>
      <c r="W613" s="292">
        <f>VLOOKUP(B613,[2]SOUP!$B$3:$F$734,5,FALSE)</f>
        <v>-10</v>
      </c>
      <c r="X613" s="92">
        <f t="shared" si="228"/>
        <v>0.75</v>
      </c>
      <c r="Y613" s="292">
        <f>VLOOKUP(B613,[2]EQU!$B$3:$F$734,5,FALSE)</f>
        <v>1</v>
      </c>
      <c r="Z613" s="92">
        <f t="shared" si="229"/>
        <v>4.5</v>
      </c>
      <c r="AA613" s="82">
        <f t="shared" si="239"/>
        <v>11.25</v>
      </c>
      <c r="AB613" s="260">
        <f>VLOOKUP(B613,[2]Natation!$A$2:$E$610,5,FALSE)</f>
        <v>50.12</v>
      </c>
      <c r="AC613" s="92">
        <f t="shared" si="230"/>
        <v>5</v>
      </c>
      <c r="AD613" s="83">
        <f t="shared" si="237"/>
        <v>5</v>
      </c>
      <c r="AE613" s="294">
        <f t="shared" si="240"/>
        <v>11.85</v>
      </c>
      <c r="AF613" s="84">
        <v>11.85</v>
      </c>
      <c r="AG613" s="87">
        <f t="shared" si="231"/>
        <v>216</v>
      </c>
      <c r="AH613" s="75">
        <f>IFERROR(VLOOKUP(B613,'Notes écrit'!$A$3:$C$734,3,FALSE),"ABI")</f>
        <v>4.8890000000000002</v>
      </c>
      <c r="AI613" s="84">
        <v>4.8890000000000002</v>
      </c>
      <c r="AJ613" s="88">
        <f t="shared" si="232"/>
        <v>587</v>
      </c>
      <c r="AK613" s="136">
        <f t="shared" si="236"/>
        <v>8.3695000000000004</v>
      </c>
    </row>
    <row r="614" spans="1:37" s="96" customFormat="1" ht="16.5" customHeight="1" thickBot="1" x14ac:dyDescent="0.3">
      <c r="A614" s="110" t="s">
        <v>216</v>
      </c>
      <c r="B614" s="267">
        <v>22112459</v>
      </c>
      <c r="C614" s="266" t="s">
        <v>823</v>
      </c>
      <c r="D614" s="266" t="s">
        <v>82</v>
      </c>
      <c r="E614" s="292">
        <f>VLOOKUP(B614,[2]END!$B$3:$G$734,6,FALSE)</f>
        <v>19</v>
      </c>
      <c r="F614" s="91">
        <f t="shared" si="221"/>
        <v>19</v>
      </c>
      <c r="G614" s="92">
        <f t="shared" si="222"/>
        <v>16</v>
      </c>
      <c r="H614" s="82">
        <f t="shared" si="233"/>
        <v>16</v>
      </c>
      <c r="I614" s="292">
        <f>VLOOKUP(B614,[2]VIT!$B$3:$F$734,5,FALSE)</f>
        <v>3.02</v>
      </c>
      <c r="J614" s="92">
        <f t="shared" si="223"/>
        <v>20</v>
      </c>
      <c r="K614" s="292">
        <f>VLOOKUP(B614,[2]VIT!$B$3:$G$734,6,FALSE)</f>
        <v>6.45</v>
      </c>
      <c r="L614" s="92">
        <f t="shared" si="224"/>
        <v>14</v>
      </c>
      <c r="M614" s="82">
        <f t="shared" si="238"/>
        <v>17</v>
      </c>
      <c r="N614" s="258">
        <f>VLOOKUP(B614,[2]DVC!$B$3:$G$734,6,FALSE)</f>
        <v>64</v>
      </c>
      <c r="O614" s="297">
        <f>VLOOKUP(B614,'[2]Taille-Poids'!$B$3:$G$734,6,FALSE)</f>
        <v>66</v>
      </c>
      <c r="P614" s="93">
        <f t="shared" si="234"/>
        <v>0.96969696969696972</v>
      </c>
      <c r="Q614" s="92">
        <f t="shared" si="225"/>
        <v>5</v>
      </c>
      <c r="R614" s="258">
        <f>VLOOKUP(B614,[2]DV!$B$3:$H$735,7,FALSE)</f>
        <v>41.1</v>
      </c>
      <c r="S614" s="92">
        <f t="shared" si="226"/>
        <v>3.5</v>
      </c>
      <c r="T614" s="82">
        <f t="shared" si="235"/>
        <v>8.5</v>
      </c>
      <c r="U614" s="259">
        <f>VLOOKUP(B614,[2]COORD!$B$3:$I$734,8,FALSE)</f>
        <v>26.78</v>
      </c>
      <c r="V614" s="92">
        <f t="shared" si="227"/>
        <v>4.5</v>
      </c>
      <c r="W614" s="292">
        <f>VLOOKUP(B614,[2]SOUP!$B$3:$F$734,5,FALSE)</f>
        <v>4</v>
      </c>
      <c r="X614" s="92">
        <f t="shared" si="228"/>
        <v>3.25</v>
      </c>
      <c r="Y614" s="292">
        <f>VLOOKUP(B614,[2]EQU!$B$3:$F$734,5,FALSE)</f>
        <v>8</v>
      </c>
      <c r="Z614" s="92">
        <f t="shared" si="229"/>
        <v>1</v>
      </c>
      <c r="AA614" s="82">
        <f t="shared" si="239"/>
        <v>8.75</v>
      </c>
      <c r="AB614" s="260" t="str">
        <f>VLOOKUP(B614,[2]Natation!$A$2:$E$610,5,FALSE)</f>
        <v>ABI</v>
      </c>
      <c r="AC614" s="92">
        <f t="shared" si="230"/>
        <v>0</v>
      </c>
      <c r="AD614" s="83">
        <f t="shared" si="237"/>
        <v>0</v>
      </c>
      <c r="AE614" s="294">
        <f t="shared" si="240"/>
        <v>10.050000000000001</v>
      </c>
      <c r="AF614" s="84">
        <v>10.050000000000001</v>
      </c>
      <c r="AG614" s="87">
        <f t="shared" si="231"/>
        <v>429</v>
      </c>
      <c r="AH614" s="75">
        <f>IFERROR(VLOOKUP(B614,'Notes écrit'!$A$3:$C$734,3,FALSE),"ABI")</f>
        <v>7.556</v>
      </c>
      <c r="AI614" s="84">
        <v>7.556</v>
      </c>
      <c r="AJ614" s="88">
        <f t="shared" si="232"/>
        <v>384</v>
      </c>
      <c r="AK614" s="136">
        <f t="shared" si="236"/>
        <v>8.8030000000000008</v>
      </c>
    </row>
    <row r="615" spans="1:37" s="96" customFormat="1" ht="16.5" customHeight="1" thickBot="1" x14ac:dyDescent="0.3">
      <c r="A615" s="110" t="s">
        <v>216</v>
      </c>
      <c r="B615" s="267">
        <v>22112497</v>
      </c>
      <c r="C615" s="266" t="s">
        <v>1167</v>
      </c>
      <c r="D615" s="266" t="s">
        <v>842</v>
      </c>
      <c r="E615" s="292">
        <f>VLOOKUP(B615,[2]END!$B$3:$G$734,6,FALSE)</f>
        <v>15</v>
      </c>
      <c r="F615" s="91">
        <f t="shared" si="221"/>
        <v>17</v>
      </c>
      <c r="G615" s="92">
        <f t="shared" si="222"/>
        <v>12</v>
      </c>
      <c r="H615" s="82">
        <f t="shared" si="233"/>
        <v>12</v>
      </c>
      <c r="I615" s="292">
        <f>VLOOKUP(B615,[2]VIT!$B$3:$F$734,5,FALSE)</f>
        <v>3.25</v>
      </c>
      <c r="J615" s="92">
        <f t="shared" si="223"/>
        <v>16</v>
      </c>
      <c r="K615" s="292">
        <f>VLOOKUP(B615,[2]VIT!$B$3:$G$734,6,FALSE)</f>
        <v>6.81</v>
      </c>
      <c r="L615" s="92">
        <f t="shared" si="224"/>
        <v>11</v>
      </c>
      <c r="M615" s="82">
        <f t="shared" si="238"/>
        <v>13.5</v>
      </c>
      <c r="N615" s="258">
        <f>VLOOKUP(B615,[2]DVC!$B$3:$G$734,6,FALSE)</f>
        <v>58</v>
      </c>
      <c r="O615" s="297">
        <f>VLOOKUP(B615,'[2]Taille-Poids'!$B$3:$G$734,6,FALSE)</f>
        <v>69</v>
      </c>
      <c r="P615" s="93">
        <f t="shared" si="234"/>
        <v>0.84057971014492749</v>
      </c>
      <c r="Q615" s="92">
        <f t="shared" si="225"/>
        <v>4.5</v>
      </c>
      <c r="R615" s="258">
        <f>VLOOKUP(B615,[2]DV!$B$3:$H$735,7,FALSE)</f>
        <v>49.1</v>
      </c>
      <c r="S615" s="92">
        <f t="shared" si="226"/>
        <v>5.5</v>
      </c>
      <c r="T615" s="82">
        <f t="shared" si="235"/>
        <v>10</v>
      </c>
      <c r="U615" s="259">
        <f>VLOOKUP(B615,[2]COORD!$B$3:$I$734,8,FALSE)</f>
        <v>23</v>
      </c>
      <c r="V615" s="92">
        <f t="shared" si="227"/>
        <v>6.25</v>
      </c>
      <c r="W615" s="292">
        <f>VLOOKUP(B615,[2]SOUP!$B$3:$F$734,5,FALSE)</f>
        <v>-1.5</v>
      </c>
      <c r="X615" s="92">
        <f t="shared" si="228"/>
        <v>2</v>
      </c>
      <c r="Y615" s="292">
        <f>VLOOKUP(B615,[2]EQU!$B$3:$F$734,5,FALSE)</f>
        <v>6</v>
      </c>
      <c r="Z615" s="92">
        <f t="shared" si="229"/>
        <v>2</v>
      </c>
      <c r="AA615" s="82">
        <f t="shared" si="239"/>
        <v>10.25</v>
      </c>
      <c r="AB615" s="260">
        <f>VLOOKUP(B615,[2]Natation!$A$2:$E$610,5,FALSE)</f>
        <v>36.840000000000003</v>
      </c>
      <c r="AC615" s="92">
        <f t="shared" si="230"/>
        <v>12</v>
      </c>
      <c r="AD615" s="83">
        <f t="shared" si="237"/>
        <v>12</v>
      </c>
      <c r="AE615" s="294">
        <f t="shared" si="240"/>
        <v>11.55</v>
      </c>
      <c r="AF615" s="84">
        <v>11.55</v>
      </c>
      <c r="AG615" s="87">
        <f t="shared" si="231"/>
        <v>251</v>
      </c>
      <c r="AH615" s="75">
        <f>IFERROR(VLOOKUP(B615,'Notes écrit'!$A$3:$C$734,3,FALSE),"ABI")</f>
        <v>10.667</v>
      </c>
      <c r="AI615" s="84">
        <v>10.667</v>
      </c>
      <c r="AJ615" s="88">
        <f t="shared" si="232"/>
        <v>85</v>
      </c>
      <c r="AK615" s="136">
        <f t="shared" si="236"/>
        <v>11.108499999999999</v>
      </c>
    </row>
    <row r="616" spans="1:37" s="96" customFormat="1" ht="16.5" customHeight="1" thickBot="1" x14ac:dyDescent="0.3">
      <c r="A616" s="110" t="s">
        <v>216</v>
      </c>
      <c r="B616" s="267">
        <v>22112516</v>
      </c>
      <c r="C616" s="266" t="s">
        <v>708</v>
      </c>
      <c r="D616" s="266" t="s">
        <v>89</v>
      </c>
      <c r="E616" s="292">
        <f>VLOOKUP(B616,[2]END!$B$3:$G$734,6,FALSE)</f>
        <v>21</v>
      </c>
      <c r="F616" s="91">
        <f t="shared" si="221"/>
        <v>20</v>
      </c>
      <c r="G616" s="92">
        <f t="shared" si="222"/>
        <v>18</v>
      </c>
      <c r="H616" s="82">
        <f t="shared" si="233"/>
        <v>18</v>
      </c>
      <c r="I616" s="292">
        <f>VLOOKUP(B616,[2]VIT!$B$3:$F$734,5,FALSE)</f>
        <v>3.5</v>
      </c>
      <c r="J616" s="92">
        <f t="shared" si="223"/>
        <v>12</v>
      </c>
      <c r="K616" s="292">
        <f>VLOOKUP(B616,[2]VIT!$B$3:$G$734,6,FALSE)</f>
        <v>7.47</v>
      </c>
      <c r="L616" s="92">
        <f t="shared" si="224"/>
        <v>6</v>
      </c>
      <c r="M616" s="82">
        <f t="shared" si="238"/>
        <v>9</v>
      </c>
      <c r="N616" s="258">
        <f>VLOOKUP(B616,[2]DVC!$B$3:$G$734,6,FALSE)</f>
        <v>58</v>
      </c>
      <c r="O616" s="297">
        <f>VLOOKUP(B616,'[2]Taille-Poids'!$B$3:$G$734,6,FALSE)</f>
        <v>62</v>
      </c>
      <c r="P616" s="93">
        <f t="shared" si="234"/>
        <v>0.93548387096774188</v>
      </c>
      <c r="Q616" s="92">
        <f t="shared" si="225"/>
        <v>5</v>
      </c>
      <c r="R616" s="258">
        <f>VLOOKUP(B616,[2]DV!$B$3:$H$735,7,FALSE)</f>
        <v>34.200000000000003</v>
      </c>
      <c r="S616" s="92">
        <f t="shared" si="226"/>
        <v>1.5</v>
      </c>
      <c r="T616" s="82">
        <f t="shared" si="235"/>
        <v>6.5</v>
      </c>
      <c r="U616" s="259">
        <f>VLOOKUP(B616,[2]COORD!$B$3:$I$734,8,FALSE)</f>
        <v>26.8</v>
      </c>
      <c r="V616" s="92">
        <f t="shared" si="227"/>
        <v>4.5</v>
      </c>
      <c r="W616" s="292">
        <f>VLOOKUP(B616,[2]SOUP!$B$3:$F$734,5,FALSE)</f>
        <v>-20</v>
      </c>
      <c r="X616" s="92">
        <f t="shared" si="228"/>
        <v>0</v>
      </c>
      <c r="Y616" s="292">
        <f>VLOOKUP(B616,[2]EQU!$B$3:$F$734,5,FALSE)</f>
        <v>6</v>
      </c>
      <c r="Z616" s="92">
        <f t="shared" si="229"/>
        <v>2</v>
      </c>
      <c r="AA616" s="82">
        <f t="shared" si="239"/>
        <v>6.5</v>
      </c>
      <c r="AB616" s="260">
        <f>VLOOKUP(B616,[2]Natation!$A$2:$E$610,5,FALSE)</f>
        <v>46.33</v>
      </c>
      <c r="AC616" s="92">
        <f t="shared" si="230"/>
        <v>7</v>
      </c>
      <c r="AD616" s="83">
        <f t="shared" si="237"/>
        <v>7</v>
      </c>
      <c r="AE616" s="294">
        <f t="shared" si="240"/>
        <v>9.4</v>
      </c>
      <c r="AF616" s="84">
        <v>9.4</v>
      </c>
      <c r="AG616" s="87">
        <f t="shared" si="231"/>
        <v>486</v>
      </c>
      <c r="AH616" s="75">
        <f>IFERROR(VLOOKUP(B616,'Notes écrit'!$A$3:$C$734,3,FALSE),"ABI")</f>
        <v>10.667</v>
      </c>
      <c r="AI616" s="84">
        <v>10.667</v>
      </c>
      <c r="AJ616" s="88">
        <f t="shared" si="232"/>
        <v>85</v>
      </c>
      <c r="AK616" s="136">
        <f t="shared" si="236"/>
        <v>10.0335</v>
      </c>
    </row>
    <row r="617" spans="1:37" s="96" customFormat="1" ht="16.5" customHeight="1" thickBot="1" x14ac:dyDescent="0.3">
      <c r="A617" s="110" t="s">
        <v>216</v>
      </c>
      <c r="B617" s="267">
        <v>22112554</v>
      </c>
      <c r="C617" s="266" t="s">
        <v>923</v>
      </c>
      <c r="D617" s="266" t="s">
        <v>924</v>
      </c>
      <c r="E617" s="292" t="str">
        <f>VLOOKUP(B617,[2]END!$B$3:$G$734,6,FALSE)</f>
        <v>ABI</v>
      </c>
      <c r="F617" s="91" t="str">
        <f t="shared" si="221"/>
        <v>ABI</v>
      </c>
      <c r="G617" s="92">
        <f t="shared" si="222"/>
        <v>0</v>
      </c>
      <c r="H617" s="82">
        <f t="shared" si="233"/>
        <v>0</v>
      </c>
      <c r="I617" s="292">
        <f>VLOOKUP(B617,[2]VIT!$B$3:$F$734,5,FALSE)</f>
        <v>3.03</v>
      </c>
      <c r="J617" s="92">
        <f t="shared" si="223"/>
        <v>20</v>
      </c>
      <c r="K617" s="292">
        <f>VLOOKUP(B617,[2]VIT!$B$3:$G$734,6,FALSE)</f>
        <v>6.47</v>
      </c>
      <c r="L617" s="92">
        <f t="shared" si="224"/>
        <v>14</v>
      </c>
      <c r="M617" s="82">
        <f t="shared" si="238"/>
        <v>17</v>
      </c>
      <c r="N617" s="258">
        <f>VLOOKUP(B617,[2]DVC!$B$3:$G$734,6,FALSE)</f>
        <v>76</v>
      </c>
      <c r="O617" s="297" t="str">
        <f>VLOOKUP(B617,'[2]Taille-Poids'!$B$3:$G$734,6,FALSE)</f>
        <v>ABI</v>
      </c>
      <c r="P617" s="93" t="str">
        <f t="shared" si="234"/>
        <v>POIDS</v>
      </c>
      <c r="Q617" s="92">
        <f t="shared" si="225"/>
        <v>0</v>
      </c>
      <c r="R617" s="258">
        <f>VLOOKUP(B617,[2]DV!$B$3:$H$735,7,FALSE)</f>
        <v>41.2</v>
      </c>
      <c r="S617" s="92">
        <f t="shared" si="226"/>
        <v>3.5</v>
      </c>
      <c r="T617" s="82">
        <f t="shared" si="235"/>
        <v>3.5</v>
      </c>
      <c r="U617" s="259">
        <f>VLOOKUP(B617,[2]COORD!$B$3:$I$734,8,FALSE)</f>
        <v>26</v>
      </c>
      <c r="V617" s="92">
        <f t="shared" si="227"/>
        <v>4.75</v>
      </c>
      <c r="W617" s="292">
        <f>VLOOKUP(B617,[2]SOUP!$B$3:$F$734,5,FALSE)</f>
        <v>-19</v>
      </c>
      <c r="X617" s="92">
        <f t="shared" si="228"/>
        <v>0</v>
      </c>
      <c r="Y617" s="292">
        <f>VLOOKUP(B617,[2]EQU!$B$3:$F$734,5,FALSE)</f>
        <v>2</v>
      </c>
      <c r="Z617" s="92">
        <f t="shared" si="229"/>
        <v>4</v>
      </c>
      <c r="AA617" s="82">
        <f t="shared" si="239"/>
        <v>8.75</v>
      </c>
      <c r="AB617" s="260" t="str">
        <f>VLOOKUP(B617,[2]Natation!$A$2:$E$610,5,FALSE)</f>
        <v>ABI</v>
      </c>
      <c r="AC617" s="92">
        <f t="shared" si="230"/>
        <v>0</v>
      </c>
      <c r="AD617" s="83">
        <f t="shared" si="237"/>
        <v>0</v>
      </c>
      <c r="AE617" s="294">
        <f t="shared" si="240"/>
        <v>5.85</v>
      </c>
      <c r="AF617" s="84">
        <v>5.85</v>
      </c>
      <c r="AG617" s="87">
        <f t="shared" si="231"/>
        <v>610</v>
      </c>
      <c r="AH617" s="75">
        <f>IFERROR(VLOOKUP(B617,'Notes écrit'!$A$3:$C$734,3,FALSE),"ABI")</f>
        <v>8.8889999999999993</v>
      </c>
      <c r="AI617" s="84">
        <v>8.8889999999999993</v>
      </c>
      <c r="AJ617" s="88">
        <f t="shared" si="232"/>
        <v>231</v>
      </c>
      <c r="AK617" s="136">
        <f t="shared" si="236"/>
        <v>7.3694999999999995</v>
      </c>
    </row>
    <row r="618" spans="1:37" s="96" customFormat="1" ht="16.5" customHeight="1" thickBot="1" x14ac:dyDescent="0.3">
      <c r="A618" s="110" t="s">
        <v>53</v>
      </c>
      <c r="B618" s="267">
        <v>22112562</v>
      </c>
      <c r="C618" s="266" t="s">
        <v>690</v>
      </c>
      <c r="D618" s="266" t="s">
        <v>691</v>
      </c>
      <c r="E618" s="292">
        <f>VLOOKUP(B618,[2]END!$B$3:$G$734,6,FALSE)</f>
        <v>14</v>
      </c>
      <c r="F618" s="91">
        <f t="shared" si="221"/>
        <v>16.5</v>
      </c>
      <c r="G618" s="92">
        <f t="shared" si="222"/>
        <v>14</v>
      </c>
      <c r="H618" s="82">
        <f t="shared" si="233"/>
        <v>14</v>
      </c>
      <c r="I618" s="292">
        <f>VLOOKUP(B618,[2]VIT!$B$3:$F$734,5,FALSE)</f>
        <v>3.7</v>
      </c>
      <c r="J618" s="92">
        <f t="shared" si="223"/>
        <v>13</v>
      </c>
      <c r="K618" s="292">
        <f>VLOOKUP(B618,[2]VIT!$B$3:$G$734,6,FALSE)</f>
        <v>8.4499999999999993</v>
      </c>
      <c r="L618" s="92">
        <f t="shared" si="224"/>
        <v>6</v>
      </c>
      <c r="M618" s="82">
        <f t="shared" si="238"/>
        <v>9.5</v>
      </c>
      <c r="N618" s="258">
        <f>VLOOKUP(B618,[2]DVC!$B$3:$G$734,6,FALSE)</f>
        <v>32</v>
      </c>
      <c r="O618" s="297">
        <f>VLOOKUP(B618,'[2]Taille-Poids'!$B$3:$G$734,6,FALSE)</f>
        <v>47</v>
      </c>
      <c r="P618" s="93">
        <f t="shared" si="234"/>
        <v>0.68085106382978722</v>
      </c>
      <c r="Q618" s="92">
        <f t="shared" si="225"/>
        <v>6</v>
      </c>
      <c r="R618" s="258">
        <f>VLOOKUP(B618,[2]DV!$B$3:$H$735,7,FALSE)</f>
        <v>27.3</v>
      </c>
      <c r="S618" s="92">
        <f t="shared" si="226"/>
        <v>4</v>
      </c>
      <c r="T618" s="82">
        <f t="shared" si="235"/>
        <v>10</v>
      </c>
      <c r="U618" s="259">
        <f>VLOOKUP(B618,[2]COORD!$B$3:$I$734,8,FALSE)</f>
        <v>34.950000000000003</v>
      </c>
      <c r="V618" s="92">
        <f t="shared" si="227"/>
        <v>1.5</v>
      </c>
      <c r="W618" s="292">
        <f>VLOOKUP(B618,[2]SOUP!$B$3:$F$734,5,FALSE)</f>
        <v>3</v>
      </c>
      <c r="X618" s="92">
        <f t="shared" si="228"/>
        <v>3.25</v>
      </c>
      <c r="Y618" s="292">
        <f>VLOOKUP(B618,[2]EQU!$B$3:$F$734,5,FALSE)</f>
        <v>0</v>
      </c>
      <c r="Z618" s="92">
        <f t="shared" si="229"/>
        <v>5</v>
      </c>
      <c r="AA618" s="82">
        <f t="shared" si="239"/>
        <v>9.75</v>
      </c>
      <c r="AB618" s="260">
        <f>VLOOKUP(B618,[2]Natation!$A$2:$E$610,5,FALSE)</f>
        <v>109</v>
      </c>
      <c r="AC618" s="92">
        <f t="shared" si="230"/>
        <v>0.5</v>
      </c>
      <c r="AD618" s="83">
        <f t="shared" si="237"/>
        <v>0.5</v>
      </c>
      <c r="AE618" s="294">
        <f t="shared" si="240"/>
        <v>8.75</v>
      </c>
      <c r="AF618" s="84">
        <v>8.75</v>
      </c>
      <c r="AG618" s="87">
        <f t="shared" si="231"/>
        <v>520</v>
      </c>
      <c r="AH618" s="75">
        <f>IFERROR(VLOOKUP(B618,'Notes écrit'!$A$3:$C$734,3,FALSE),"ABI")</f>
        <v>5.3330000000000002</v>
      </c>
      <c r="AI618" s="84">
        <v>5.3330000000000002</v>
      </c>
      <c r="AJ618" s="88">
        <f t="shared" si="232"/>
        <v>568</v>
      </c>
      <c r="AK618" s="136">
        <f t="shared" si="236"/>
        <v>7.0415000000000001</v>
      </c>
    </row>
    <row r="619" spans="1:37" s="96" customFormat="1" ht="16.5" customHeight="1" thickBot="1" x14ac:dyDescent="0.3">
      <c r="A619" s="110" t="s">
        <v>216</v>
      </c>
      <c r="B619" s="267">
        <v>22112677</v>
      </c>
      <c r="C619" s="266" t="s">
        <v>952</v>
      </c>
      <c r="D619" s="266" t="s">
        <v>110</v>
      </c>
      <c r="E619" s="292">
        <f>VLOOKUP(B619,[2]END!$B$3:$G$734,6,FALSE)</f>
        <v>16</v>
      </c>
      <c r="F619" s="91">
        <f t="shared" si="221"/>
        <v>17.5</v>
      </c>
      <c r="G619" s="92">
        <f t="shared" si="222"/>
        <v>13</v>
      </c>
      <c r="H619" s="82">
        <f t="shared" si="233"/>
        <v>13</v>
      </c>
      <c r="I619" s="292">
        <f>VLOOKUP(B619,[2]VIT!$B$3:$F$734,5,FALSE)</f>
        <v>3.09</v>
      </c>
      <c r="J619" s="92">
        <f t="shared" si="223"/>
        <v>19</v>
      </c>
      <c r="K619" s="292">
        <f>VLOOKUP(B619,[2]VIT!$B$3:$G$734,6,FALSE)</f>
        <v>6.74</v>
      </c>
      <c r="L619" s="92">
        <f t="shared" si="224"/>
        <v>12</v>
      </c>
      <c r="M619" s="82">
        <f t="shared" si="238"/>
        <v>15.5</v>
      </c>
      <c r="N619" s="258">
        <f>VLOOKUP(B619,[2]DVC!$B$3:$G$734,6,FALSE)</f>
        <v>60</v>
      </c>
      <c r="O619" s="297">
        <f>VLOOKUP(B619,'[2]Taille-Poids'!$B$3:$G$734,6,FALSE)</f>
        <v>66</v>
      </c>
      <c r="P619" s="93">
        <f t="shared" si="234"/>
        <v>0.90909090909090906</v>
      </c>
      <c r="Q619" s="92">
        <f t="shared" si="225"/>
        <v>5</v>
      </c>
      <c r="R619" s="258">
        <f>VLOOKUP(B619,[2]DV!$B$3:$H$735,7,FALSE)</f>
        <v>49.9</v>
      </c>
      <c r="S619" s="92">
        <f t="shared" si="226"/>
        <v>5.5</v>
      </c>
      <c r="T619" s="82">
        <f t="shared" si="235"/>
        <v>10.5</v>
      </c>
      <c r="U619" s="259">
        <f>VLOOKUP(B619,[2]COORD!$B$3:$I$734,8,FALSE)</f>
        <v>23.3</v>
      </c>
      <c r="V619" s="92">
        <f t="shared" si="227"/>
        <v>6.25</v>
      </c>
      <c r="W619" s="292">
        <f>VLOOKUP(B619,[2]SOUP!$B$3:$F$734,5,FALSE)</f>
        <v>0</v>
      </c>
      <c r="X619" s="92">
        <f t="shared" si="228"/>
        <v>2.5</v>
      </c>
      <c r="Y619" s="292">
        <f>VLOOKUP(B619,[2]EQU!$B$3:$F$734,5,FALSE)</f>
        <v>4</v>
      </c>
      <c r="Z619" s="92">
        <f t="shared" si="229"/>
        <v>3</v>
      </c>
      <c r="AA619" s="82">
        <f t="shared" si="239"/>
        <v>11.75</v>
      </c>
      <c r="AB619" s="260">
        <f>VLOOKUP(B619,[2]Natation!$A$2:$E$610,5,FALSE)</f>
        <v>33.71</v>
      </c>
      <c r="AC619" s="92">
        <f t="shared" si="230"/>
        <v>14</v>
      </c>
      <c r="AD619" s="83">
        <f t="shared" si="237"/>
        <v>14</v>
      </c>
      <c r="AE619" s="294">
        <f t="shared" si="240"/>
        <v>12.95</v>
      </c>
      <c r="AF619" s="84">
        <v>12.95</v>
      </c>
      <c r="AG619" s="87">
        <f t="shared" si="231"/>
        <v>83</v>
      </c>
      <c r="AH619" s="75">
        <f>IFERROR(VLOOKUP(B619,'Notes écrit'!$A$3:$C$734,3,FALSE),"ABI")</f>
        <v>7.556</v>
      </c>
      <c r="AI619" s="84">
        <v>7.556</v>
      </c>
      <c r="AJ619" s="88">
        <f t="shared" si="232"/>
        <v>384</v>
      </c>
      <c r="AK619" s="136">
        <f t="shared" si="236"/>
        <v>10.253</v>
      </c>
    </row>
    <row r="620" spans="1:37" s="96" customFormat="1" ht="16.5" customHeight="1" thickBot="1" x14ac:dyDescent="0.3">
      <c r="A620" s="110" t="s">
        <v>216</v>
      </c>
      <c r="B620" s="267">
        <v>22112711</v>
      </c>
      <c r="C620" s="266" t="s">
        <v>634</v>
      </c>
      <c r="D620" s="266" t="s">
        <v>131</v>
      </c>
      <c r="E620" s="292">
        <f>VLOOKUP(B620,[2]END!$B$3:$G$734,6,FALSE)</f>
        <v>14</v>
      </c>
      <c r="F620" s="91">
        <f t="shared" si="221"/>
        <v>16.5</v>
      </c>
      <c r="G620" s="92">
        <f t="shared" si="222"/>
        <v>11</v>
      </c>
      <c r="H620" s="82">
        <f t="shared" si="233"/>
        <v>11</v>
      </c>
      <c r="I620" s="292">
        <f>VLOOKUP(B620,[2]VIT!$B$3:$F$734,5,FALSE)</f>
        <v>3.05</v>
      </c>
      <c r="J620" s="92">
        <f t="shared" si="223"/>
        <v>19</v>
      </c>
      <c r="K620" s="292">
        <f>VLOOKUP(B620,[2]VIT!$B$3:$G$734,6,FALSE)</f>
        <v>6.63</v>
      </c>
      <c r="L620" s="92">
        <f t="shared" si="224"/>
        <v>12</v>
      </c>
      <c r="M620" s="82">
        <f t="shared" si="238"/>
        <v>15.5</v>
      </c>
      <c r="N620" s="258">
        <f>VLOOKUP(B620,[2]DVC!$B$3:$G$734,6,FALSE)</f>
        <v>74</v>
      </c>
      <c r="O620" s="297">
        <f>VLOOKUP(B620,'[2]Taille-Poids'!$B$3:$G$734,6,FALSE)</f>
        <v>62</v>
      </c>
      <c r="P620" s="93">
        <f t="shared" si="234"/>
        <v>1.1935483870967742</v>
      </c>
      <c r="Q620" s="92">
        <f t="shared" si="225"/>
        <v>6</v>
      </c>
      <c r="R620" s="258">
        <f>VLOOKUP(B620,[2]DV!$B$3:$H$735,7,FALSE)</f>
        <v>49.9</v>
      </c>
      <c r="S620" s="92">
        <f t="shared" si="226"/>
        <v>5.5</v>
      </c>
      <c r="T620" s="82">
        <f t="shared" si="235"/>
        <v>11.5</v>
      </c>
      <c r="U620" s="259">
        <f>VLOOKUP(B620,[2]COORD!$B$3:$I$734,8,FALSE)</f>
        <v>21.65</v>
      </c>
      <c r="V620" s="92">
        <f t="shared" si="227"/>
        <v>7</v>
      </c>
      <c r="W620" s="292">
        <f>VLOOKUP(B620,[2]SOUP!$B$3:$F$734,5,FALSE)</f>
        <v>9</v>
      </c>
      <c r="X620" s="92">
        <f t="shared" si="228"/>
        <v>4</v>
      </c>
      <c r="Y620" s="292">
        <f>VLOOKUP(B620,[2]EQU!$B$3:$F$734,5,FALSE)</f>
        <v>1</v>
      </c>
      <c r="Z620" s="92">
        <f t="shared" si="229"/>
        <v>4.5</v>
      </c>
      <c r="AA620" s="82">
        <f t="shared" si="239"/>
        <v>15.5</v>
      </c>
      <c r="AB620" s="260">
        <f>VLOOKUP(B620,[2]Natation!$A$2:$E$610,5,FALSE)</f>
        <v>36.36</v>
      </c>
      <c r="AC620" s="92">
        <f t="shared" si="230"/>
        <v>12</v>
      </c>
      <c r="AD620" s="83">
        <f t="shared" si="237"/>
        <v>12</v>
      </c>
      <c r="AE620" s="294">
        <f t="shared" si="240"/>
        <v>13.1</v>
      </c>
      <c r="AF620" s="84">
        <v>13.1</v>
      </c>
      <c r="AG620" s="87">
        <f t="shared" si="231"/>
        <v>68</v>
      </c>
      <c r="AH620" s="75">
        <f>IFERROR(VLOOKUP(B620,'Notes écrit'!$A$3:$C$734,3,FALSE),"ABI")</f>
        <v>10.667</v>
      </c>
      <c r="AI620" s="84">
        <v>10.667</v>
      </c>
      <c r="AJ620" s="88">
        <f t="shared" si="232"/>
        <v>85</v>
      </c>
      <c r="AK620" s="136">
        <f t="shared" si="236"/>
        <v>11.8835</v>
      </c>
    </row>
    <row r="621" spans="1:37" s="96" customFormat="1" ht="16.5" customHeight="1" thickBot="1" x14ac:dyDescent="0.3">
      <c r="A621" s="110" t="s">
        <v>216</v>
      </c>
      <c r="B621" s="267">
        <v>22112718</v>
      </c>
      <c r="C621" s="266" t="s">
        <v>881</v>
      </c>
      <c r="D621" s="266" t="s">
        <v>152</v>
      </c>
      <c r="E621" s="292">
        <f>VLOOKUP(B621,[2]END!$B$3:$G$734,6,FALSE)</f>
        <v>18</v>
      </c>
      <c r="F621" s="91">
        <f t="shared" si="221"/>
        <v>18.5</v>
      </c>
      <c r="G621" s="92">
        <f t="shared" si="222"/>
        <v>15</v>
      </c>
      <c r="H621" s="82">
        <f t="shared" si="233"/>
        <v>15</v>
      </c>
      <c r="I621" s="292">
        <f>VLOOKUP(B621,[2]VIT!$B$3:$F$734,5,FALSE)</f>
        <v>3.04</v>
      </c>
      <c r="J621" s="92">
        <f t="shared" si="223"/>
        <v>20</v>
      </c>
      <c r="K621" s="292">
        <f>VLOOKUP(B621,[2]VIT!$B$3:$G$734,6,FALSE)</f>
        <v>6.49</v>
      </c>
      <c r="L621" s="92">
        <f t="shared" si="224"/>
        <v>13</v>
      </c>
      <c r="M621" s="82">
        <f t="shared" si="238"/>
        <v>16.5</v>
      </c>
      <c r="N621" s="258">
        <f>VLOOKUP(B621,[2]DVC!$B$3:$G$734,6,FALSE)</f>
        <v>60</v>
      </c>
      <c r="O621" s="297">
        <f>VLOOKUP(B621,'[2]Taille-Poids'!$B$3:$G$734,6,FALSE)</f>
        <v>74</v>
      </c>
      <c r="P621" s="93">
        <f t="shared" si="234"/>
        <v>0.81081081081081086</v>
      </c>
      <c r="Q621" s="92">
        <f t="shared" si="225"/>
        <v>4.5</v>
      </c>
      <c r="R621" s="258">
        <f>VLOOKUP(B621,[2]DV!$B$3:$H$735,7,FALSE)</f>
        <v>44</v>
      </c>
      <c r="S621" s="92">
        <f t="shared" si="226"/>
        <v>4</v>
      </c>
      <c r="T621" s="82">
        <f t="shared" si="235"/>
        <v>8.5</v>
      </c>
      <c r="U621" s="259">
        <f>VLOOKUP(B621,[2]COORD!$B$3:$I$734,8,FALSE)</f>
        <v>23.2</v>
      </c>
      <c r="V621" s="92">
        <f t="shared" si="227"/>
        <v>6.25</v>
      </c>
      <c r="W621" s="292">
        <f>VLOOKUP(B621,[2]SOUP!$B$3:$F$734,5,FALSE)</f>
        <v>0</v>
      </c>
      <c r="X621" s="92">
        <f t="shared" si="228"/>
        <v>2.5</v>
      </c>
      <c r="Y621" s="292">
        <f>VLOOKUP(B621,[2]EQU!$B$3:$F$734,5,FALSE)</f>
        <v>5</v>
      </c>
      <c r="Z621" s="92">
        <f t="shared" si="229"/>
        <v>2.5</v>
      </c>
      <c r="AA621" s="82">
        <f t="shared" si="239"/>
        <v>11.25</v>
      </c>
      <c r="AB621" s="260">
        <f>VLOOKUP(B621,[2]Natation!$A$2:$E$610,5,FALSE)</f>
        <v>38.65</v>
      </c>
      <c r="AC621" s="92">
        <f t="shared" si="230"/>
        <v>11</v>
      </c>
      <c r="AD621" s="83">
        <f t="shared" si="237"/>
        <v>11</v>
      </c>
      <c r="AE621" s="294">
        <f t="shared" si="240"/>
        <v>12.45</v>
      </c>
      <c r="AF621" s="84">
        <v>12.45</v>
      </c>
      <c r="AG621" s="87">
        <f t="shared" si="231"/>
        <v>135</v>
      </c>
      <c r="AH621" s="75">
        <f>IFERROR(VLOOKUP(B621,'Notes écrit'!$A$3:$C$734,3,FALSE),"ABI")</f>
        <v>7.1109999999999998</v>
      </c>
      <c r="AI621" s="84">
        <v>7.1109999999999998</v>
      </c>
      <c r="AJ621" s="88">
        <f t="shared" si="232"/>
        <v>430</v>
      </c>
      <c r="AK621" s="136">
        <f t="shared" si="236"/>
        <v>9.7805</v>
      </c>
    </row>
    <row r="622" spans="1:37" s="96" customFormat="1" ht="16.5" customHeight="1" thickBot="1" x14ac:dyDescent="0.3">
      <c r="A622" s="110" t="s">
        <v>216</v>
      </c>
      <c r="B622" s="267">
        <v>22112812</v>
      </c>
      <c r="C622" s="266" t="s">
        <v>506</v>
      </c>
      <c r="D622" s="266" t="s">
        <v>507</v>
      </c>
      <c r="E622" s="292">
        <f>VLOOKUP(B622,[2]END!$B$3:$G$734,6,FALSE)</f>
        <v>18</v>
      </c>
      <c r="F622" s="91">
        <f t="shared" si="221"/>
        <v>18.5</v>
      </c>
      <c r="G622" s="92">
        <f t="shared" si="222"/>
        <v>15</v>
      </c>
      <c r="H622" s="82">
        <f t="shared" si="233"/>
        <v>15</v>
      </c>
      <c r="I622" s="292">
        <f>VLOOKUP(B622,[2]VIT!$B$3:$F$734,5,FALSE)</f>
        <v>3.32</v>
      </c>
      <c r="J622" s="92">
        <f t="shared" si="223"/>
        <v>15</v>
      </c>
      <c r="K622" s="292">
        <f>VLOOKUP(B622,[2]VIT!$B$3:$G$734,6,FALSE)</f>
        <v>7.14</v>
      </c>
      <c r="L622" s="92">
        <f t="shared" si="224"/>
        <v>9</v>
      </c>
      <c r="M622" s="82">
        <f t="shared" si="238"/>
        <v>12</v>
      </c>
      <c r="N622" s="258">
        <f>VLOOKUP(B622,[2]DVC!$B$3:$G$734,6,FALSE)</f>
        <v>69</v>
      </c>
      <c r="O622" s="297">
        <f>VLOOKUP(B622,'[2]Taille-Poids'!$B$3:$G$734,6,FALSE)</f>
        <v>66</v>
      </c>
      <c r="P622" s="93">
        <f t="shared" si="234"/>
        <v>1.0454545454545454</v>
      </c>
      <c r="Q622" s="92">
        <f t="shared" si="225"/>
        <v>5.5</v>
      </c>
      <c r="R622" s="258">
        <f>VLOOKUP(B622,[2]DV!$B$3:$H$735,7,FALSE)</f>
        <v>45.5</v>
      </c>
      <c r="S622" s="92">
        <f t="shared" si="226"/>
        <v>4.5</v>
      </c>
      <c r="T622" s="82">
        <f t="shared" si="235"/>
        <v>10</v>
      </c>
      <c r="U622" s="259">
        <f>VLOOKUP(B622,[2]COORD!$B$3:$I$734,8,FALSE)</f>
        <v>25.9</v>
      </c>
      <c r="V622" s="92">
        <f t="shared" si="227"/>
        <v>5</v>
      </c>
      <c r="W622" s="292">
        <f>VLOOKUP(B622,[2]SOUP!$B$3:$F$734,5,FALSE)</f>
        <v>-14</v>
      </c>
      <c r="X622" s="92">
        <f t="shared" si="228"/>
        <v>0.25</v>
      </c>
      <c r="Y622" s="292">
        <f>VLOOKUP(B622,[2]EQU!$B$3:$F$734,5,FALSE)</f>
        <v>5</v>
      </c>
      <c r="Z622" s="92">
        <f t="shared" si="229"/>
        <v>2.5</v>
      </c>
      <c r="AA622" s="82">
        <f t="shared" si="239"/>
        <v>7.75</v>
      </c>
      <c r="AB622" s="260">
        <f>VLOOKUP(B622,[2]Natation!$A$2:$E$610,5,FALSE)</f>
        <v>36.28</v>
      </c>
      <c r="AC622" s="92">
        <f t="shared" si="230"/>
        <v>12</v>
      </c>
      <c r="AD622" s="83">
        <f t="shared" si="237"/>
        <v>12</v>
      </c>
      <c r="AE622" s="294">
        <f t="shared" si="240"/>
        <v>11.35</v>
      </c>
      <c r="AF622" s="84">
        <v>11.35</v>
      </c>
      <c r="AG622" s="87">
        <f t="shared" si="231"/>
        <v>278</v>
      </c>
      <c r="AH622" s="75">
        <f>IFERROR(VLOOKUP(B622,'Notes écrit'!$A$3:$C$734,3,FALSE),"ABI")</f>
        <v>5.3330000000000002</v>
      </c>
      <c r="AI622" s="84">
        <v>5.3330000000000002</v>
      </c>
      <c r="AJ622" s="88">
        <f t="shared" si="232"/>
        <v>568</v>
      </c>
      <c r="AK622" s="136">
        <f t="shared" si="236"/>
        <v>8.3414999999999999</v>
      </c>
    </row>
    <row r="623" spans="1:37" s="96" customFormat="1" ht="16.5" customHeight="1" thickBot="1" x14ac:dyDescent="0.3">
      <c r="A623" s="110" t="s">
        <v>216</v>
      </c>
      <c r="B623" s="267">
        <v>22112852</v>
      </c>
      <c r="C623" s="266" t="s">
        <v>655</v>
      </c>
      <c r="D623" s="266" t="s">
        <v>128</v>
      </c>
      <c r="E623" s="292">
        <f>VLOOKUP(B623,[2]END!$B$3:$G$734,6,FALSE)</f>
        <v>17</v>
      </c>
      <c r="F623" s="91">
        <f t="shared" si="221"/>
        <v>18</v>
      </c>
      <c r="G623" s="92">
        <f t="shared" si="222"/>
        <v>14</v>
      </c>
      <c r="H623" s="82">
        <f t="shared" si="233"/>
        <v>14</v>
      </c>
      <c r="I623" s="292">
        <f>VLOOKUP(B623,[2]VIT!$B$3:$F$734,5,FALSE)</f>
        <v>3.17</v>
      </c>
      <c r="J623" s="92">
        <f t="shared" si="223"/>
        <v>17</v>
      </c>
      <c r="K623" s="292">
        <f>VLOOKUP(B623,[2]VIT!$B$3:$G$734,6,FALSE)</f>
        <v>6.79</v>
      </c>
      <c r="L623" s="92">
        <f t="shared" si="224"/>
        <v>11</v>
      </c>
      <c r="M623" s="82">
        <f t="shared" si="238"/>
        <v>14</v>
      </c>
      <c r="N623" s="258">
        <f>VLOOKUP(B623,[2]DVC!$B$3:$G$734,6,FALSE)</f>
        <v>75</v>
      </c>
      <c r="O623" s="297">
        <f>VLOOKUP(B623,'[2]Taille-Poids'!$B$3:$G$734,6,FALSE)</f>
        <v>81</v>
      </c>
      <c r="P623" s="93">
        <f t="shared" si="234"/>
        <v>0.92592592592592593</v>
      </c>
      <c r="Q623" s="92">
        <f t="shared" si="225"/>
        <v>5</v>
      </c>
      <c r="R623" s="258">
        <f>VLOOKUP(B623,[2]DV!$B$3:$H$735,7,FALSE)</f>
        <v>43.4</v>
      </c>
      <c r="S623" s="92">
        <f t="shared" si="226"/>
        <v>4</v>
      </c>
      <c r="T623" s="82">
        <f t="shared" si="235"/>
        <v>9</v>
      </c>
      <c r="U623" s="259">
        <f>VLOOKUP(B623,[2]COORD!$B$3:$I$734,8,FALSE)</f>
        <v>26.85</v>
      </c>
      <c r="V623" s="92">
        <f t="shared" si="227"/>
        <v>4.5</v>
      </c>
      <c r="W623" s="292">
        <f>VLOOKUP(B623,[2]SOUP!$B$3:$F$734,5,FALSE)</f>
        <v>3</v>
      </c>
      <c r="X623" s="92">
        <f t="shared" si="228"/>
        <v>3.25</v>
      </c>
      <c r="Y623" s="292">
        <f>VLOOKUP(B623,[2]EQU!$B$3:$F$734,5,FALSE)</f>
        <v>5</v>
      </c>
      <c r="Z623" s="92">
        <f t="shared" si="229"/>
        <v>2.5</v>
      </c>
      <c r="AA623" s="82">
        <f t="shared" si="239"/>
        <v>10.25</v>
      </c>
      <c r="AB623" s="260">
        <f>VLOOKUP(B623,[2]Natation!$A$2:$E$610,5,FALSE)</f>
        <v>33.93</v>
      </c>
      <c r="AC623" s="92">
        <f t="shared" si="230"/>
        <v>14</v>
      </c>
      <c r="AD623" s="83">
        <f t="shared" si="237"/>
        <v>14</v>
      </c>
      <c r="AE623" s="294">
        <f t="shared" si="240"/>
        <v>12.25</v>
      </c>
      <c r="AF623" s="84">
        <v>12.25</v>
      </c>
      <c r="AG623" s="87">
        <f t="shared" si="231"/>
        <v>153</v>
      </c>
      <c r="AH623" s="344">
        <f>IFERROR(VLOOKUP(B623,'Notes écrit'!$A$3:$C$734,3,FALSE),"ABI")</f>
        <v>9.7780000000000005</v>
      </c>
      <c r="AI623" s="84">
        <v>9.7780000000000005</v>
      </c>
      <c r="AJ623" s="88">
        <f t="shared" si="232"/>
        <v>162</v>
      </c>
      <c r="AK623" s="136">
        <f t="shared" si="236"/>
        <v>11.013999999999999</v>
      </c>
    </row>
    <row r="624" spans="1:37" s="96" customFormat="1" ht="16.5" customHeight="1" thickBot="1" x14ac:dyDescent="0.3">
      <c r="A624" s="110" t="s">
        <v>216</v>
      </c>
      <c r="B624" s="267">
        <v>22112942</v>
      </c>
      <c r="C624" s="266" t="s">
        <v>1163</v>
      </c>
      <c r="D624" s="266" t="s">
        <v>243</v>
      </c>
      <c r="E624" s="292">
        <f>VLOOKUP(B624,[2]END!$B$3:$G$734,6,FALSE)</f>
        <v>12</v>
      </c>
      <c r="F624" s="91">
        <f t="shared" si="221"/>
        <v>15.5</v>
      </c>
      <c r="G624" s="92">
        <f t="shared" si="222"/>
        <v>9</v>
      </c>
      <c r="H624" s="82">
        <f t="shared" si="233"/>
        <v>9</v>
      </c>
      <c r="I624" s="292">
        <f>VLOOKUP(B624,[2]VIT!$B$3:$F$734,5,FALSE)</f>
        <v>3.54</v>
      </c>
      <c r="J624" s="92">
        <f t="shared" si="223"/>
        <v>11</v>
      </c>
      <c r="K624" s="292">
        <f>VLOOKUP(B624,[2]VIT!$B$3:$G$734,6,FALSE)</f>
        <v>7.82</v>
      </c>
      <c r="L624" s="92">
        <f t="shared" si="224"/>
        <v>4</v>
      </c>
      <c r="M624" s="82">
        <f t="shared" si="238"/>
        <v>7.5</v>
      </c>
      <c r="N624" s="258">
        <f>VLOOKUP(B624,[2]DVC!$B$3:$G$734,6,FALSE)</f>
        <v>52</v>
      </c>
      <c r="O624" s="297">
        <f>VLOOKUP(B624,'[2]Taille-Poids'!$B$3:$G$734,6,FALSE)</f>
        <v>107</v>
      </c>
      <c r="P624" s="93">
        <f t="shared" si="234"/>
        <v>0.48598130841121495</v>
      </c>
      <c r="Q624" s="92">
        <f t="shared" si="225"/>
        <v>2.5</v>
      </c>
      <c r="R624" s="258">
        <f>VLOOKUP(B624,[2]DV!$B$3:$H$735,7,FALSE)</f>
        <v>28</v>
      </c>
      <c r="S624" s="92">
        <f t="shared" si="226"/>
        <v>0</v>
      </c>
      <c r="T624" s="82">
        <f t="shared" si="235"/>
        <v>2.5</v>
      </c>
      <c r="U624" s="259">
        <f>VLOOKUP(B624,[2]COORD!$B$3:$I$734,8,FALSE)</f>
        <v>28.8</v>
      </c>
      <c r="V624" s="92">
        <f t="shared" si="227"/>
        <v>3.5</v>
      </c>
      <c r="W624" s="292">
        <f>VLOOKUP(B624,[2]SOUP!$B$3:$F$734,5,FALSE)</f>
        <v>-2</v>
      </c>
      <c r="X624" s="92">
        <f t="shared" si="228"/>
        <v>2</v>
      </c>
      <c r="Y624" s="292">
        <f>VLOOKUP(B624,[2]EQU!$B$3:$F$734,5,FALSE)</f>
        <v>10</v>
      </c>
      <c r="Z624" s="92">
        <f t="shared" si="229"/>
        <v>0</v>
      </c>
      <c r="AA624" s="82">
        <f t="shared" si="239"/>
        <v>5.5</v>
      </c>
      <c r="AB624" s="260">
        <v>0</v>
      </c>
      <c r="AC624" s="92">
        <f t="shared" si="230"/>
        <v>0</v>
      </c>
      <c r="AD624" s="83">
        <f t="shared" si="237"/>
        <v>0</v>
      </c>
      <c r="AE624" s="294">
        <f t="shared" si="240"/>
        <v>4.9000000000000004</v>
      </c>
      <c r="AF624" s="84">
        <v>4.9000000000000004</v>
      </c>
      <c r="AG624" s="87">
        <f t="shared" si="231"/>
        <v>615</v>
      </c>
      <c r="AH624" s="75">
        <f>IFERROR(VLOOKUP(B624,'Notes écrit'!$A$3:$C$734,3,FALSE),"ABI")</f>
        <v>4.8890000000000002</v>
      </c>
      <c r="AI624" s="84">
        <v>4.8890000000000002</v>
      </c>
      <c r="AJ624" s="88">
        <f t="shared" si="232"/>
        <v>587</v>
      </c>
      <c r="AK624" s="136">
        <f t="shared" si="236"/>
        <v>4.8945000000000007</v>
      </c>
    </row>
    <row r="625" spans="1:37" s="96" customFormat="1" ht="16.5" customHeight="1" thickBot="1" x14ac:dyDescent="0.3">
      <c r="A625" s="110" t="s">
        <v>216</v>
      </c>
      <c r="B625" s="267">
        <v>22112958</v>
      </c>
      <c r="C625" s="266" t="s">
        <v>841</v>
      </c>
      <c r="D625" s="266" t="s">
        <v>842</v>
      </c>
      <c r="E625" s="292">
        <f>VLOOKUP(B625,[2]END!$B$3:$G$734,6,FALSE)</f>
        <v>17</v>
      </c>
      <c r="F625" s="91">
        <f t="shared" si="221"/>
        <v>18</v>
      </c>
      <c r="G625" s="92">
        <f t="shared" si="222"/>
        <v>14</v>
      </c>
      <c r="H625" s="82">
        <f t="shared" si="233"/>
        <v>14</v>
      </c>
      <c r="I625" s="292">
        <f>VLOOKUP(B625,[2]VIT!$B$3:$F$734,5,FALSE)</f>
        <v>3.42</v>
      </c>
      <c r="J625" s="92">
        <f t="shared" si="223"/>
        <v>13</v>
      </c>
      <c r="K625" s="292">
        <f>VLOOKUP(B625,[2]VIT!$B$3:$G$734,6,FALSE)</f>
        <v>6.98</v>
      </c>
      <c r="L625" s="92">
        <f t="shared" si="224"/>
        <v>10</v>
      </c>
      <c r="M625" s="82">
        <f t="shared" si="238"/>
        <v>11.5</v>
      </c>
      <c r="N625" s="258">
        <f>VLOOKUP(B625,[2]DVC!$B$3:$G$734,6,FALSE)</f>
        <v>50</v>
      </c>
      <c r="O625" s="297">
        <f>VLOOKUP(B625,'[2]Taille-Poids'!$B$3:$G$734,6,FALSE)</f>
        <v>76</v>
      </c>
      <c r="P625" s="93">
        <f t="shared" si="234"/>
        <v>0.65789473684210531</v>
      </c>
      <c r="Q625" s="92">
        <f t="shared" si="225"/>
        <v>3.5</v>
      </c>
      <c r="R625" s="258">
        <f>VLOOKUP(B625,[2]DV!$B$3:$H$735,7,FALSE)</f>
        <v>41.4</v>
      </c>
      <c r="S625" s="92">
        <f t="shared" si="226"/>
        <v>3.5</v>
      </c>
      <c r="T625" s="82">
        <f t="shared" si="235"/>
        <v>7</v>
      </c>
      <c r="U625" s="259">
        <f>VLOOKUP(B625,[2]COORD!$B$3:$I$734,8,FALSE)</f>
        <v>26.39</v>
      </c>
      <c r="V625" s="92">
        <f t="shared" si="227"/>
        <v>4.75</v>
      </c>
      <c r="W625" s="292">
        <f>VLOOKUP(B625,[2]SOUP!$B$3:$F$734,5,FALSE)</f>
        <v>-28</v>
      </c>
      <c r="X625" s="92">
        <f t="shared" si="228"/>
        <v>0</v>
      </c>
      <c r="Y625" s="292">
        <f>VLOOKUP(B625,[2]EQU!$B$3:$F$734,5,FALSE)</f>
        <v>10</v>
      </c>
      <c r="Z625" s="92">
        <f t="shared" si="229"/>
        <v>0</v>
      </c>
      <c r="AA625" s="82">
        <f t="shared" si="239"/>
        <v>4.75</v>
      </c>
      <c r="AB625" s="260">
        <f>VLOOKUP(B625,[2]Natation!$A$2:$E$610,5,FALSE)</f>
        <v>46.56</v>
      </c>
      <c r="AC625" s="92">
        <f t="shared" si="230"/>
        <v>7</v>
      </c>
      <c r="AD625" s="83">
        <f t="shared" si="237"/>
        <v>7</v>
      </c>
      <c r="AE625" s="294">
        <f t="shared" si="240"/>
        <v>8.85</v>
      </c>
      <c r="AF625" s="84">
        <v>8.85</v>
      </c>
      <c r="AG625" s="87">
        <f t="shared" si="231"/>
        <v>512</v>
      </c>
      <c r="AH625" s="75">
        <f>IFERROR(VLOOKUP(B625,'Notes écrit'!$A$3:$C$734,3,FALSE),"ABI")</f>
        <v>9.7780000000000005</v>
      </c>
      <c r="AI625" s="84">
        <v>9.7780000000000005</v>
      </c>
      <c r="AJ625" s="88">
        <f t="shared" si="232"/>
        <v>162</v>
      </c>
      <c r="AK625" s="136">
        <f t="shared" si="236"/>
        <v>9.3140000000000001</v>
      </c>
    </row>
    <row r="626" spans="1:37" s="96" customFormat="1" ht="16.5" customHeight="1" thickBot="1" x14ac:dyDescent="0.3">
      <c r="A626" s="110" t="s">
        <v>216</v>
      </c>
      <c r="B626" s="267">
        <v>22113050</v>
      </c>
      <c r="C626" s="266" t="s">
        <v>811</v>
      </c>
      <c r="D626" s="266" t="s">
        <v>70</v>
      </c>
      <c r="E626" s="292">
        <f>VLOOKUP(B626,[2]END!$B$3:$G$734,6,FALSE)</f>
        <v>17</v>
      </c>
      <c r="F626" s="91">
        <f t="shared" si="221"/>
        <v>18</v>
      </c>
      <c r="G626" s="92">
        <f t="shared" si="222"/>
        <v>14</v>
      </c>
      <c r="H626" s="82">
        <f t="shared" ref="H626:H657" si="241">IF(G626="VAL","VALIDÉ",G626)</f>
        <v>14</v>
      </c>
      <c r="I626" s="292">
        <f>VLOOKUP(B626,[2]VIT!$B$3:$F$734,5,FALSE)</f>
        <v>3.08</v>
      </c>
      <c r="J626" s="92">
        <f t="shared" si="223"/>
        <v>19</v>
      </c>
      <c r="K626" s="292">
        <f>VLOOKUP(B626,[2]VIT!$B$3:$G$734,6,FALSE)</f>
        <v>6.52</v>
      </c>
      <c r="L626" s="92">
        <f t="shared" si="224"/>
        <v>13</v>
      </c>
      <c r="M626" s="82">
        <f t="shared" si="238"/>
        <v>16</v>
      </c>
      <c r="N626" s="258">
        <f>VLOOKUP(B626,[2]DVC!$B$3:$G$734,6,FALSE)</f>
        <v>44</v>
      </c>
      <c r="O626" s="297">
        <f>VLOOKUP(B626,'[2]Taille-Poids'!$B$3:$G$734,6,FALSE)</f>
        <v>53</v>
      </c>
      <c r="P626" s="93">
        <f t="shared" ref="P626:P657" si="242">IF(O626="ABI", "POIDS",IF(N626="COVID","COVID",IF(OR(N626="DSP",N626="ABI",N626="VAL",N626=0),0,N626/O626)))</f>
        <v>0.83018867924528306</v>
      </c>
      <c r="Q626" s="92">
        <f t="shared" si="225"/>
        <v>4.5</v>
      </c>
      <c r="R626" s="258">
        <f>VLOOKUP(B626,[2]DV!$B$3:$H$735,7,FALSE)</f>
        <v>45</v>
      </c>
      <c r="S626" s="92">
        <f t="shared" si="226"/>
        <v>4.5</v>
      </c>
      <c r="T626" s="82">
        <f t="shared" ref="T626:T657" si="243">IF(OR(Q626="ABJ",S626="ABJ"),"ABJ",IF(OR(Q626="VAL",S626="VAL"),"VALIDÉ",IF(AND(Q626="DSP",S626="DSP"),"DSP",IF(Q626="DSP",S626*2,IF(S626="DSP",Q626*2,(Q626+S626))))))</f>
        <v>9</v>
      </c>
      <c r="U626" s="259">
        <f>VLOOKUP(B626,[2]COORD!$B$3:$I$734,8,FALSE)</f>
        <v>23.05</v>
      </c>
      <c r="V626" s="92">
        <f t="shared" si="227"/>
        <v>6.25</v>
      </c>
      <c r="W626" s="292">
        <f>VLOOKUP(B626,[2]SOUP!$B$3:$F$734,5,FALSE)</f>
        <v>-8</v>
      </c>
      <c r="X626" s="92">
        <f t="shared" si="228"/>
        <v>1</v>
      </c>
      <c r="Y626" s="292">
        <f>VLOOKUP(B626,[2]EQU!$B$3:$F$734,5,FALSE)</f>
        <v>0</v>
      </c>
      <c r="Z626" s="92">
        <f t="shared" si="229"/>
        <v>5</v>
      </c>
      <c r="AA626" s="82">
        <f t="shared" si="239"/>
        <v>12.25</v>
      </c>
      <c r="AB626" s="260" t="s">
        <v>215</v>
      </c>
      <c r="AC626" s="92" t="str">
        <f t="shared" si="230"/>
        <v>DSP</v>
      </c>
      <c r="AD626" s="83" t="str">
        <f t="shared" si="237"/>
        <v>DSP</v>
      </c>
      <c r="AE626" s="294">
        <f t="shared" si="240"/>
        <v>12.8125</v>
      </c>
      <c r="AF626" s="84">
        <v>12.8125</v>
      </c>
      <c r="AG626" s="87">
        <f t="shared" si="231"/>
        <v>95</v>
      </c>
      <c r="AH626" s="75">
        <f>IFERROR(VLOOKUP(B626,'Notes écrit'!$A$3:$C$734,3,FALSE),"ABI")</f>
        <v>8.4440000000000008</v>
      </c>
      <c r="AI626" s="84">
        <v>8.4440000000000008</v>
      </c>
      <c r="AJ626" s="88">
        <f t="shared" si="232"/>
        <v>274</v>
      </c>
      <c r="AK626" s="136">
        <f t="shared" si="236"/>
        <v>10.628250000000001</v>
      </c>
    </row>
    <row r="627" spans="1:37" s="96" customFormat="1" ht="16.5" customHeight="1" thickBot="1" x14ac:dyDescent="0.3">
      <c r="A627" s="110" t="s">
        <v>53</v>
      </c>
      <c r="B627" s="267">
        <v>22113056</v>
      </c>
      <c r="C627" s="266" t="s">
        <v>1091</v>
      </c>
      <c r="D627" s="266" t="s">
        <v>151</v>
      </c>
      <c r="E627" s="292">
        <f>VLOOKUP(B627,[2]END!$B$3:$G$734,6,FALSE)</f>
        <v>12</v>
      </c>
      <c r="F627" s="91">
        <f t="shared" si="221"/>
        <v>15.5</v>
      </c>
      <c r="G627" s="92">
        <f t="shared" si="222"/>
        <v>12</v>
      </c>
      <c r="H627" s="82">
        <f t="shared" si="241"/>
        <v>12</v>
      </c>
      <c r="I627" s="292">
        <f>VLOOKUP(B627,[2]VIT!$B$3:$F$734,5,FALSE)</f>
        <v>3.57</v>
      </c>
      <c r="J627" s="92">
        <f t="shared" si="223"/>
        <v>15</v>
      </c>
      <c r="K627" s="292">
        <f>VLOOKUP(B627,[2]VIT!$B$3:$G$734,6,FALSE)</f>
        <v>7.37</v>
      </c>
      <c r="L627" s="92">
        <f t="shared" si="224"/>
        <v>13</v>
      </c>
      <c r="M627" s="82">
        <f t="shared" si="238"/>
        <v>14</v>
      </c>
      <c r="N627" s="258">
        <f>VLOOKUP(B627,[2]DVC!$B$3:$G$734,6,FALSE)</f>
        <v>33</v>
      </c>
      <c r="O627" s="297">
        <f>VLOOKUP(B627,'[2]Taille-Poids'!$B$3:$G$734,6,FALSE)</f>
        <v>61</v>
      </c>
      <c r="P627" s="93">
        <f t="shared" si="242"/>
        <v>0.54098360655737709</v>
      </c>
      <c r="Q627" s="92">
        <f t="shared" si="225"/>
        <v>5</v>
      </c>
      <c r="R627" s="258">
        <f>VLOOKUP(B627,[2]DV!$B$3:$H$735,7,FALSE)</f>
        <v>31.4</v>
      </c>
      <c r="S627" s="92">
        <f t="shared" si="226"/>
        <v>5</v>
      </c>
      <c r="T627" s="82">
        <f t="shared" si="243"/>
        <v>10</v>
      </c>
      <c r="U627" s="259">
        <f>VLOOKUP(B627,[2]COORD!$B$3:$I$734,8,FALSE)</f>
        <v>27.25</v>
      </c>
      <c r="V627" s="92">
        <f t="shared" si="227"/>
        <v>5.25</v>
      </c>
      <c r="W627" s="292">
        <f>VLOOKUP(B627,[2]SOUP!$B$3:$F$734,5,FALSE)</f>
        <v>-7</v>
      </c>
      <c r="X627" s="92">
        <f t="shared" si="228"/>
        <v>1.25</v>
      </c>
      <c r="Y627" s="292">
        <f>VLOOKUP(B627,[2]EQU!$B$3:$F$734,5,FALSE)</f>
        <v>5</v>
      </c>
      <c r="Z627" s="92">
        <f t="shared" si="229"/>
        <v>2.5</v>
      </c>
      <c r="AA627" s="82">
        <f t="shared" si="239"/>
        <v>9</v>
      </c>
      <c r="AB627" s="260">
        <f>VLOOKUP(B627,[2]Natation!$A$2:$E$610,5,FALSE)</f>
        <v>49.57</v>
      </c>
      <c r="AC627" s="92">
        <f t="shared" si="230"/>
        <v>9</v>
      </c>
      <c r="AD627" s="83">
        <f t="shared" si="237"/>
        <v>9</v>
      </c>
      <c r="AE627" s="294">
        <f t="shared" si="240"/>
        <v>10.8</v>
      </c>
      <c r="AF627" s="84">
        <v>10.8</v>
      </c>
      <c r="AG627" s="87">
        <f t="shared" si="231"/>
        <v>341</v>
      </c>
      <c r="AH627" s="75">
        <f>IFERROR(VLOOKUP(B627,'Notes écrit'!$A$3:$C$734,3,FALSE),"ABI")</f>
        <v>8</v>
      </c>
      <c r="AI627" s="84">
        <v>8</v>
      </c>
      <c r="AJ627" s="88">
        <f t="shared" si="232"/>
        <v>331</v>
      </c>
      <c r="AK627" s="136">
        <f t="shared" si="236"/>
        <v>9.4</v>
      </c>
    </row>
    <row r="628" spans="1:37" s="96" customFormat="1" ht="16.5" customHeight="1" thickBot="1" x14ac:dyDescent="0.3">
      <c r="A628" s="110" t="s">
        <v>216</v>
      </c>
      <c r="B628" s="267">
        <v>22113147</v>
      </c>
      <c r="C628" s="266" t="s">
        <v>581</v>
      </c>
      <c r="D628" s="266" t="s">
        <v>582</v>
      </c>
      <c r="E628" s="292">
        <f>VLOOKUP(B628,[2]END!$B$3:$G$734,6,FALSE)</f>
        <v>19</v>
      </c>
      <c r="F628" s="91">
        <f t="shared" si="221"/>
        <v>19</v>
      </c>
      <c r="G628" s="92">
        <f t="shared" si="222"/>
        <v>16</v>
      </c>
      <c r="H628" s="82">
        <f t="shared" si="241"/>
        <v>16</v>
      </c>
      <c r="I628" s="292">
        <f>VLOOKUP(B628,[2]VIT!$B$3:$F$734,5,FALSE)</f>
        <v>3.1</v>
      </c>
      <c r="J628" s="92">
        <f t="shared" si="223"/>
        <v>19</v>
      </c>
      <c r="K628" s="292">
        <f>VLOOKUP(B628,[2]VIT!$B$3:$G$734,6,FALSE)</f>
        <v>6.6</v>
      </c>
      <c r="L628" s="92">
        <f t="shared" si="224"/>
        <v>13</v>
      </c>
      <c r="M628" s="82">
        <f t="shared" si="238"/>
        <v>16</v>
      </c>
      <c r="N628" s="258">
        <f>VLOOKUP(B628,[2]DVC!$B$3:$G$734,6,FALSE)</f>
        <v>70</v>
      </c>
      <c r="O628" s="297">
        <f>VLOOKUP(B628,'[2]Taille-Poids'!$B$3:$G$734,6,FALSE)</f>
        <v>61</v>
      </c>
      <c r="P628" s="93">
        <f t="shared" si="242"/>
        <v>1.1475409836065573</v>
      </c>
      <c r="Q628" s="92">
        <f t="shared" si="225"/>
        <v>6</v>
      </c>
      <c r="R628" s="258">
        <f>VLOOKUP(B628,[2]DV!$B$3:$H$735,7,FALSE)</f>
        <v>38.6</v>
      </c>
      <c r="S628" s="92">
        <f t="shared" si="226"/>
        <v>2.5</v>
      </c>
      <c r="T628" s="82">
        <f t="shared" si="243"/>
        <v>8.5</v>
      </c>
      <c r="U628" s="259">
        <f>VLOOKUP(B628,[2]COORD!$B$3:$I$734,8,FALSE)</f>
        <v>25.3</v>
      </c>
      <c r="V628" s="92">
        <f t="shared" si="227"/>
        <v>5.25</v>
      </c>
      <c r="W628" s="292">
        <f>VLOOKUP(B628,[2]SOUP!$B$3:$F$734,5,FALSE)</f>
        <v>-5</v>
      </c>
      <c r="X628" s="92">
        <f t="shared" si="228"/>
        <v>1.5</v>
      </c>
      <c r="Y628" s="292">
        <f>VLOOKUP(B628,[2]EQU!$B$3:$F$734,5,FALSE)</f>
        <v>10</v>
      </c>
      <c r="Z628" s="92">
        <f t="shared" si="229"/>
        <v>0</v>
      </c>
      <c r="AA628" s="82">
        <f t="shared" si="239"/>
        <v>6.75</v>
      </c>
      <c r="AB628" s="260" t="s">
        <v>215</v>
      </c>
      <c r="AC628" s="92" t="str">
        <f t="shared" si="230"/>
        <v>DSP</v>
      </c>
      <c r="AD628" s="83" t="str">
        <f t="shared" si="237"/>
        <v>DSP</v>
      </c>
      <c r="AE628" s="294">
        <f t="shared" si="240"/>
        <v>11.8125</v>
      </c>
      <c r="AF628" s="84">
        <v>11.8125</v>
      </c>
      <c r="AG628" s="87">
        <f t="shared" si="231"/>
        <v>222</v>
      </c>
      <c r="AH628" s="75">
        <f>IFERROR(VLOOKUP(B628,'Notes écrit'!$A$3:$C$734,3,FALSE),"ABI")</f>
        <v>7.556</v>
      </c>
      <c r="AI628" s="84">
        <v>7.556</v>
      </c>
      <c r="AJ628" s="88">
        <f t="shared" si="232"/>
        <v>384</v>
      </c>
      <c r="AK628" s="136">
        <f t="shared" si="236"/>
        <v>9.6842500000000005</v>
      </c>
    </row>
    <row r="629" spans="1:37" s="96" customFormat="1" ht="16.5" customHeight="1" thickBot="1" x14ac:dyDescent="0.3">
      <c r="A629" s="110" t="s">
        <v>53</v>
      </c>
      <c r="B629" s="267">
        <v>22113184</v>
      </c>
      <c r="C629" s="266" t="s">
        <v>34</v>
      </c>
      <c r="D629" s="266" t="s">
        <v>996</v>
      </c>
      <c r="E629" s="292" t="str">
        <f>VLOOKUP(B629,[2]END!$B$3:$G$734,6,FALSE)</f>
        <v>ABI</v>
      </c>
      <c r="F629" s="91" t="str">
        <f t="shared" si="221"/>
        <v>ABI</v>
      </c>
      <c r="G629" s="92">
        <f t="shared" si="222"/>
        <v>0</v>
      </c>
      <c r="H629" s="82">
        <f t="shared" si="241"/>
        <v>0</v>
      </c>
      <c r="I629" s="292" t="str">
        <f>VLOOKUP(B629,[2]VIT!$B$3:$F$734,5,FALSE)</f>
        <v>ABI</v>
      </c>
      <c r="J629" s="92">
        <f t="shared" si="223"/>
        <v>0</v>
      </c>
      <c r="K629" s="292" t="str">
        <f>VLOOKUP(B629,[2]VIT!$B$3:$G$734,6,FALSE)</f>
        <v>ABI</v>
      </c>
      <c r="L629" s="92">
        <f t="shared" si="224"/>
        <v>0</v>
      </c>
      <c r="M629" s="82">
        <f t="shared" si="238"/>
        <v>0</v>
      </c>
      <c r="N629" s="258" t="str">
        <f>VLOOKUP(B629,[2]DVC!$B$3:$G$734,6,FALSE)</f>
        <v>ABI</v>
      </c>
      <c r="O629" s="297" t="str">
        <f>VLOOKUP(B629,'[2]Taille-Poids'!$B$3:$G$734,6,FALSE)</f>
        <v>ABI</v>
      </c>
      <c r="P629" s="93" t="str">
        <f t="shared" si="242"/>
        <v>POIDS</v>
      </c>
      <c r="Q629" s="92">
        <f t="shared" si="225"/>
        <v>0</v>
      </c>
      <c r="R629" s="258" t="str">
        <f>VLOOKUP(B629,[2]DV!$B$3:$H$735,7,FALSE)</f>
        <v>ABI</v>
      </c>
      <c r="S629" s="92">
        <f t="shared" si="226"/>
        <v>0</v>
      </c>
      <c r="T629" s="82">
        <f t="shared" si="243"/>
        <v>0</v>
      </c>
      <c r="U629" s="259" t="str">
        <f>VLOOKUP(B629,[2]COORD!$B$3:$I$734,8,FALSE)</f>
        <v>ABI</v>
      </c>
      <c r="V629" s="92">
        <f t="shared" si="227"/>
        <v>0</v>
      </c>
      <c r="W629" s="292" t="str">
        <f>VLOOKUP(B629,[2]SOUP!$B$3:$F$734,5,FALSE)</f>
        <v>ABI</v>
      </c>
      <c r="X629" s="92">
        <f t="shared" si="228"/>
        <v>0</v>
      </c>
      <c r="Y629" s="292" t="str">
        <f>VLOOKUP(B629,[2]EQU!$B$3:$F$734,5,FALSE)</f>
        <v>ABI</v>
      </c>
      <c r="Z629" s="92">
        <f t="shared" si="229"/>
        <v>0</v>
      </c>
      <c r="AA629" s="82">
        <f t="shared" si="239"/>
        <v>0</v>
      </c>
      <c r="AB629" s="260" t="str">
        <f>VLOOKUP(B629,[2]Natation!$A$2:$E$610,5,FALSE)</f>
        <v>ABI</v>
      </c>
      <c r="AC629" s="92">
        <f t="shared" si="230"/>
        <v>0</v>
      </c>
      <c r="AD629" s="83">
        <f t="shared" si="237"/>
        <v>0</v>
      </c>
      <c r="AE629" s="294">
        <f t="shared" si="240"/>
        <v>0</v>
      </c>
      <c r="AF629" s="84">
        <v>0</v>
      </c>
      <c r="AG629" s="87">
        <f t="shared" si="231"/>
        <v>621</v>
      </c>
      <c r="AH629" s="75" t="str">
        <f>IFERROR(VLOOKUP(B629,'Notes écrit'!$A$3:$C$734,3,FALSE),"ABI")</f>
        <v>ABI</v>
      </c>
      <c r="AI629" s="84" t="s">
        <v>157</v>
      </c>
      <c r="AJ629" s="88">
        <f t="shared" si="232"/>
        <v>599</v>
      </c>
      <c r="AK629" s="136" t="str">
        <f t="shared" si="236"/>
        <v>DEF</v>
      </c>
    </row>
    <row r="630" spans="1:37" s="96" customFormat="1" ht="16.5" customHeight="1" thickBot="1" x14ac:dyDescent="0.3">
      <c r="A630" s="110" t="s">
        <v>216</v>
      </c>
      <c r="B630" s="267">
        <v>22113263</v>
      </c>
      <c r="C630" s="266" t="s">
        <v>533</v>
      </c>
      <c r="D630" s="266" t="s">
        <v>406</v>
      </c>
      <c r="E630" s="292">
        <f>VLOOKUP(B630,[2]END!$B$3:$G$734,6,FALSE)</f>
        <v>12</v>
      </c>
      <c r="F630" s="91">
        <f t="shared" si="221"/>
        <v>15.5</v>
      </c>
      <c r="G630" s="92">
        <f t="shared" si="222"/>
        <v>9</v>
      </c>
      <c r="H630" s="82">
        <f t="shared" si="241"/>
        <v>9</v>
      </c>
      <c r="I630" s="292">
        <f>VLOOKUP(B630,[2]VIT!$B$3:$F$734,5,FALSE)</f>
        <v>3.33</v>
      </c>
      <c r="J630" s="92">
        <f t="shared" si="223"/>
        <v>15</v>
      </c>
      <c r="K630" s="292">
        <f>VLOOKUP(B630,[2]VIT!$B$3:$G$734,6,FALSE)</f>
        <v>7.1</v>
      </c>
      <c r="L630" s="92">
        <f t="shared" si="224"/>
        <v>9</v>
      </c>
      <c r="M630" s="82">
        <f t="shared" si="238"/>
        <v>12</v>
      </c>
      <c r="N630" s="258">
        <f>VLOOKUP(B630,[2]DVC!$B$3:$G$734,6,FALSE)</f>
        <v>52</v>
      </c>
      <c r="O630" s="297">
        <f>VLOOKUP(B630,'[2]Taille-Poids'!$B$3:$G$734,6,FALSE)</f>
        <v>55</v>
      </c>
      <c r="P630" s="93">
        <f t="shared" si="242"/>
        <v>0.94545454545454544</v>
      </c>
      <c r="Q630" s="92">
        <f t="shared" si="225"/>
        <v>5</v>
      </c>
      <c r="R630" s="258">
        <f>VLOOKUP(B630,[2]DV!$B$3:$H$735,7,FALSE)</f>
        <v>41.7</v>
      </c>
      <c r="S630" s="92">
        <f t="shared" si="226"/>
        <v>3.5</v>
      </c>
      <c r="T630" s="82">
        <f t="shared" si="243"/>
        <v>8.5</v>
      </c>
      <c r="U630" s="259">
        <f>VLOOKUP(B630,[2]COORD!$B$3:$I$734,8,FALSE)</f>
        <v>28.22</v>
      </c>
      <c r="V630" s="92">
        <f t="shared" si="227"/>
        <v>3.75</v>
      </c>
      <c r="W630" s="292">
        <f>VLOOKUP(B630,[2]SOUP!$B$3:$F$734,5,FALSE)</f>
        <v>-17</v>
      </c>
      <c r="X630" s="92">
        <f t="shared" si="228"/>
        <v>0</v>
      </c>
      <c r="Y630" s="292">
        <f>VLOOKUP(B630,[2]EQU!$B$3:$F$734,5,FALSE)</f>
        <v>10</v>
      </c>
      <c r="Z630" s="92">
        <f t="shared" si="229"/>
        <v>0</v>
      </c>
      <c r="AA630" s="82">
        <f t="shared" si="239"/>
        <v>3.75</v>
      </c>
      <c r="AB630" s="260">
        <f>VLOOKUP(B630,[2]Natation!$A$2:$E$610,5,FALSE)</f>
        <v>66.599999999999994</v>
      </c>
      <c r="AC630" s="92">
        <f t="shared" si="230"/>
        <v>1</v>
      </c>
      <c r="AD630" s="83">
        <f t="shared" si="237"/>
        <v>1</v>
      </c>
      <c r="AE630" s="294">
        <f t="shared" si="240"/>
        <v>6.85</v>
      </c>
      <c r="AF630" s="84">
        <v>6.85</v>
      </c>
      <c r="AG630" s="87">
        <f t="shared" si="231"/>
        <v>590</v>
      </c>
      <c r="AH630" s="75">
        <f>IFERROR(VLOOKUP(B630,'Notes écrit'!$A$3:$C$734,3,FALSE),"ABI")</f>
        <v>8</v>
      </c>
      <c r="AI630" s="84">
        <v>8</v>
      </c>
      <c r="AJ630" s="88">
        <f t="shared" si="232"/>
        <v>331</v>
      </c>
      <c r="AK630" s="136">
        <f t="shared" si="236"/>
        <v>7.4249999999999998</v>
      </c>
    </row>
    <row r="631" spans="1:37" s="96" customFormat="1" ht="16.5" customHeight="1" thickBot="1" x14ac:dyDescent="0.3">
      <c r="A631" s="110" t="s">
        <v>216</v>
      </c>
      <c r="B631" s="267">
        <v>22113295</v>
      </c>
      <c r="C631" s="266" t="s">
        <v>572</v>
      </c>
      <c r="D631" s="266" t="s">
        <v>70</v>
      </c>
      <c r="E631" s="292">
        <f>VLOOKUP(B631,[2]END!$B$3:$G$734,6,FALSE)</f>
        <v>18</v>
      </c>
      <c r="F631" s="91">
        <f t="shared" si="221"/>
        <v>18.5</v>
      </c>
      <c r="G631" s="92">
        <f t="shared" si="222"/>
        <v>15</v>
      </c>
      <c r="H631" s="82">
        <f t="shared" si="241"/>
        <v>15</v>
      </c>
      <c r="I631" s="292">
        <f>VLOOKUP(B631,[2]VIT!$B$3:$F$734,5,FALSE)</f>
        <v>3.16</v>
      </c>
      <c r="J631" s="92">
        <f t="shared" si="223"/>
        <v>18</v>
      </c>
      <c r="K631" s="292">
        <f>VLOOKUP(B631,[2]VIT!$B$3:$G$734,6,FALSE)</f>
        <v>6.48</v>
      </c>
      <c r="L631" s="92">
        <f t="shared" si="224"/>
        <v>13</v>
      </c>
      <c r="M631" s="82">
        <f t="shared" si="238"/>
        <v>15.5</v>
      </c>
      <c r="N631" s="258">
        <f>VLOOKUP(B631,[2]DVC!$B$3:$G$734,6,FALSE)</f>
        <v>73</v>
      </c>
      <c r="O631" s="297">
        <f>VLOOKUP(B631,'[2]Taille-Poids'!$B$3:$G$734,6,FALSE)</f>
        <v>74</v>
      </c>
      <c r="P631" s="93">
        <f t="shared" si="242"/>
        <v>0.98648648648648651</v>
      </c>
      <c r="Q631" s="92">
        <f t="shared" si="225"/>
        <v>5</v>
      </c>
      <c r="R631" s="258">
        <f>VLOOKUP(B631,[2]DV!$B$3:$H$735,7,FALSE)</f>
        <v>43.8</v>
      </c>
      <c r="S631" s="92">
        <f t="shared" si="226"/>
        <v>4</v>
      </c>
      <c r="T631" s="82">
        <f t="shared" si="243"/>
        <v>9</v>
      </c>
      <c r="U631" s="259">
        <f>VLOOKUP(B631,[2]COORD!$B$3:$I$734,8,FALSE)</f>
        <v>24.4</v>
      </c>
      <c r="V631" s="92">
        <f t="shared" si="227"/>
        <v>5.75</v>
      </c>
      <c r="W631" s="292">
        <f>VLOOKUP(B631,[2]SOUP!$B$3:$F$734,5,FALSE)</f>
        <v>-12</v>
      </c>
      <c r="X631" s="92">
        <f t="shared" si="228"/>
        <v>0.5</v>
      </c>
      <c r="Y631" s="292">
        <f>VLOOKUP(B631,[2]EQU!$B$3:$F$734,5,FALSE)</f>
        <v>10</v>
      </c>
      <c r="Z631" s="92">
        <f t="shared" si="229"/>
        <v>0</v>
      </c>
      <c r="AA631" s="82">
        <f t="shared" si="239"/>
        <v>6.25</v>
      </c>
      <c r="AB631" s="260">
        <f>VLOOKUP(B631,[2]Natation!$A$2:$E$610,5,FALSE)</f>
        <v>36.65</v>
      </c>
      <c r="AC631" s="92">
        <f t="shared" si="230"/>
        <v>12</v>
      </c>
      <c r="AD631" s="83">
        <f t="shared" si="237"/>
        <v>12</v>
      </c>
      <c r="AE631" s="294">
        <f t="shared" si="240"/>
        <v>11.55</v>
      </c>
      <c r="AF631" s="84">
        <v>11.55</v>
      </c>
      <c r="AG631" s="87">
        <f t="shared" si="231"/>
        <v>251</v>
      </c>
      <c r="AH631" s="75">
        <f>IFERROR(VLOOKUP(B631,'Notes écrit'!$A$3:$C$734,3,FALSE),"ABI")</f>
        <v>10.222</v>
      </c>
      <c r="AI631" s="84">
        <v>10.222</v>
      </c>
      <c r="AJ631" s="88">
        <f t="shared" si="232"/>
        <v>123</v>
      </c>
      <c r="AK631" s="136">
        <f t="shared" si="236"/>
        <v>10.885999999999999</v>
      </c>
    </row>
    <row r="632" spans="1:37" s="96" customFormat="1" ht="16.5" customHeight="1" thickBot="1" x14ac:dyDescent="0.3">
      <c r="A632" s="110" t="s">
        <v>53</v>
      </c>
      <c r="B632" s="267">
        <v>22113318</v>
      </c>
      <c r="C632" s="266" t="s">
        <v>602</v>
      </c>
      <c r="D632" s="266" t="s">
        <v>366</v>
      </c>
      <c r="E632" s="292">
        <f>VLOOKUP(B632,[2]END!$B$3:$G$734,6,FALSE)</f>
        <v>8</v>
      </c>
      <c r="F632" s="91">
        <f t="shared" si="221"/>
        <v>13.5</v>
      </c>
      <c r="G632" s="92">
        <f t="shared" si="222"/>
        <v>8</v>
      </c>
      <c r="H632" s="82">
        <f t="shared" si="241"/>
        <v>8</v>
      </c>
      <c r="I632" s="292">
        <f>VLOOKUP(B632,[2]VIT!$B$3:$F$734,5,FALSE)</f>
        <v>3.61</v>
      </c>
      <c r="J632" s="92">
        <f t="shared" si="223"/>
        <v>15</v>
      </c>
      <c r="K632" s="292">
        <f>VLOOKUP(B632,[2]VIT!$B$3:$G$734,6,FALSE)</f>
        <v>7.97</v>
      </c>
      <c r="L632" s="92">
        <f t="shared" si="224"/>
        <v>9</v>
      </c>
      <c r="M632" s="82">
        <f t="shared" si="238"/>
        <v>12</v>
      </c>
      <c r="N632" s="258">
        <f>VLOOKUP(B632,[2]DVC!$B$3:$G$734,6,FALSE)</f>
        <v>23.5</v>
      </c>
      <c r="O632" s="297">
        <f>VLOOKUP(B632,'[2]Taille-Poids'!$B$3:$G$734,6,FALSE)</f>
        <v>53</v>
      </c>
      <c r="P632" s="93">
        <f t="shared" si="242"/>
        <v>0.44339622641509435</v>
      </c>
      <c r="Q632" s="92">
        <f t="shared" si="225"/>
        <v>4</v>
      </c>
      <c r="R632" s="258">
        <f>VLOOKUP(B632,[2]DV!$B$3:$H$735,7,FALSE)</f>
        <v>31.3</v>
      </c>
      <c r="S632" s="92">
        <f t="shared" si="226"/>
        <v>5</v>
      </c>
      <c r="T632" s="82">
        <f t="shared" si="243"/>
        <v>9</v>
      </c>
      <c r="U632" s="259">
        <f>VLOOKUP(B632,[2]COORD!$B$3:$I$734,8,FALSE)</f>
        <v>27.66</v>
      </c>
      <c r="V632" s="92">
        <f t="shared" si="227"/>
        <v>5</v>
      </c>
      <c r="W632" s="292">
        <f>VLOOKUP(B632,[2]SOUP!$B$3:$F$734,5,FALSE)</f>
        <v>-2</v>
      </c>
      <c r="X632" s="92">
        <f t="shared" si="228"/>
        <v>2</v>
      </c>
      <c r="Y632" s="292">
        <f>VLOOKUP(B632,[2]EQU!$B$3:$F$734,5,FALSE)</f>
        <v>5</v>
      </c>
      <c r="Z632" s="92">
        <f t="shared" si="229"/>
        <v>2.5</v>
      </c>
      <c r="AA632" s="82">
        <f t="shared" si="239"/>
        <v>9.5</v>
      </c>
      <c r="AB632" s="260">
        <f>VLOOKUP(B632,[2]Natation!$A$2:$E$610,5,FALSE)</f>
        <v>49.71</v>
      </c>
      <c r="AC632" s="92">
        <f t="shared" si="230"/>
        <v>9</v>
      </c>
      <c r="AD632" s="83">
        <f t="shared" si="237"/>
        <v>9</v>
      </c>
      <c r="AE632" s="294">
        <f t="shared" si="240"/>
        <v>9.5</v>
      </c>
      <c r="AF632" s="84">
        <v>9.5</v>
      </c>
      <c r="AG632" s="87">
        <f t="shared" si="231"/>
        <v>476</v>
      </c>
      <c r="AH632" s="75">
        <f>IFERROR(VLOOKUP(B632,'Notes écrit'!$A$3:$C$734,3,FALSE),"ABI")</f>
        <v>10.222</v>
      </c>
      <c r="AI632" s="84">
        <v>10.222</v>
      </c>
      <c r="AJ632" s="88">
        <f t="shared" si="232"/>
        <v>123</v>
      </c>
      <c r="AK632" s="136">
        <f t="shared" si="236"/>
        <v>9.8610000000000007</v>
      </c>
    </row>
    <row r="633" spans="1:37" s="96" customFormat="1" ht="16.5" customHeight="1" thickBot="1" x14ac:dyDescent="0.3">
      <c r="A633" s="110" t="s">
        <v>216</v>
      </c>
      <c r="B633" s="267">
        <v>22113336</v>
      </c>
      <c r="C633" s="266" t="s">
        <v>1102</v>
      </c>
      <c r="D633" s="266" t="s">
        <v>104</v>
      </c>
      <c r="E633" s="292" t="str">
        <f>VLOOKUP(B633,[2]END!$B$3:$G$734,6,FALSE)</f>
        <v>ABI</v>
      </c>
      <c r="F633" s="91" t="str">
        <f t="shared" si="221"/>
        <v>ABI</v>
      </c>
      <c r="G633" s="92">
        <f t="shared" si="222"/>
        <v>0</v>
      </c>
      <c r="H633" s="82">
        <f t="shared" si="241"/>
        <v>0</v>
      </c>
      <c r="I633" s="292" t="str">
        <f>VLOOKUP(B633,[2]VIT!$B$3:$F$734,5,FALSE)</f>
        <v>ABI</v>
      </c>
      <c r="J633" s="92">
        <f t="shared" si="223"/>
        <v>0</v>
      </c>
      <c r="K633" s="292" t="str">
        <f>VLOOKUP(B633,[2]VIT!$B$3:$G$734,6,FALSE)</f>
        <v>ABI</v>
      </c>
      <c r="L633" s="92">
        <f t="shared" si="224"/>
        <v>0</v>
      </c>
      <c r="M633" s="82">
        <f t="shared" si="238"/>
        <v>0</v>
      </c>
      <c r="N633" s="258" t="str">
        <f>VLOOKUP(B633,[2]DVC!$B$3:$G$734,6,FALSE)</f>
        <v>ABI</v>
      </c>
      <c r="O633" s="297" t="str">
        <f>VLOOKUP(B633,'[2]Taille-Poids'!$B$3:$G$734,6,FALSE)</f>
        <v>ABI</v>
      </c>
      <c r="P633" s="93" t="str">
        <f t="shared" si="242"/>
        <v>POIDS</v>
      </c>
      <c r="Q633" s="92">
        <f t="shared" si="225"/>
        <v>0</v>
      </c>
      <c r="R633" s="258" t="str">
        <f>VLOOKUP(B633,[2]DV!$B$3:$H$735,7,FALSE)</f>
        <v>ABI</v>
      </c>
      <c r="S633" s="92">
        <f t="shared" si="226"/>
        <v>0</v>
      </c>
      <c r="T633" s="82">
        <f t="shared" si="243"/>
        <v>0</v>
      </c>
      <c r="U633" s="259" t="str">
        <f>VLOOKUP(B633,[2]COORD!$B$3:$I$734,8,FALSE)</f>
        <v>ABI</v>
      </c>
      <c r="V633" s="92">
        <f t="shared" si="227"/>
        <v>0</v>
      </c>
      <c r="W633" s="292" t="str">
        <f>VLOOKUP(B633,[2]SOUP!$B$3:$F$734,5,FALSE)</f>
        <v>ABI</v>
      </c>
      <c r="X633" s="92">
        <f t="shared" si="228"/>
        <v>0</v>
      </c>
      <c r="Y633" s="292" t="str">
        <f>VLOOKUP(B633,[2]EQU!$B$3:$F$734,5,FALSE)</f>
        <v>ABI</v>
      </c>
      <c r="Z633" s="92">
        <f t="shared" si="229"/>
        <v>0</v>
      </c>
      <c r="AA633" s="82">
        <f t="shared" si="239"/>
        <v>0</v>
      </c>
      <c r="AB633" s="260" t="str">
        <f>VLOOKUP(B633,[2]Natation!$A$2:$E$610,5,FALSE)</f>
        <v>ABI</v>
      </c>
      <c r="AC633" s="92">
        <f t="shared" si="230"/>
        <v>0</v>
      </c>
      <c r="AD633" s="83">
        <f t="shared" si="237"/>
        <v>0</v>
      </c>
      <c r="AE633" s="294">
        <f t="shared" si="240"/>
        <v>0</v>
      </c>
      <c r="AF633" s="84">
        <v>0</v>
      </c>
      <c r="AG633" s="87">
        <f t="shared" si="231"/>
        <v>621</v>
      </c>
      <c r="AH633" s="75" t="str">
        <f>IFERROR(VLOOKUP(B633,'Notes écrit'!$A$3:$C$734,3,FALSE),"ABI")</f>
        <v>ABI</v>
      </c>
      <c r="AI633" s="84" t="s">
        <v>157</v>
      </c>
      <c r="AJ633" s="88">
        <f t="shared" si="232"/>
        <v>599</v>
      </c>
      <c r="AK633" s="136" t="str">
        <f t="shared" si="236"/>
        <v>DEF</v>
      </c>
    </row>
    <row r="634" spans="1:37" s="96" customFormat="1" ht="16.5" customHeight="1" thickBot="1" x14ac:dyDescent="0.3">
      <c r="A634" s="110" t="s">
        <v>216</v>
      </c>
      <c r="B634" s="267">
        <v>22113415</v>
      </c>
      <c r="C634" s="266" t="s">
        <v>613</v>
      </c>
      <c r="D634" s="266" t="s">
        <v>82</v>
      </c>
      <c r="E634" s="292">
        <f>VLOOKUP(B634,[2]END!$B$3:$G$734,6,FALSE)</f>
        <v>19</v>
      </c>
      <c r="F634" s="91">
        <f t="shared" si="221"/>
        <v>19</v>
      </c>
      <c r="G634" s="92">
        <f t="shared" si="222"/>
        <v>16</v>
      </c>
      <c r="H634" s="82">
        <f t="shared" si="241"/>
        <v>16</v>
      </c>
      <c r="I634" s="292">
        <f>VLOOKUP(B634,[2]VIT!$B$3:$F$734,5,FALSE)</f>
        <v>3.2</v>
      </c>
      <c r="J634" s="92">
        <f t="shared" si="223"/>
        <v>17</v>
      </c>
      <c r="K634" s="292">
        <f>VLOOKUP(B634,[2]VIT!$B$3:$G$734,6,FALSE)</f>
        <v>6.7</v>
      </c>
      <c r="L634" s="92">
        <f t="shared" si="224"/>
        <v>12</v>
      </c>
      <c r="M634" s="82">
        <f t="shared" si="238"/>
        <v>14.5</v>
      </c>
      <c r="N634" s="258">
        <f>VLOOKUP(B634,[2]DVC!$B$3:$G$734,6,FALSE)</f>
        <v>79</v>
      </c>
      <c r="O634" s="297">
        <f>VLOOKUP(B634,'[2]Taille-Poids'!$B$3:$G$734,6,FALSE)</f>
        <v>75</v>
      </c>
      <c r="P634" s="93">
        <f t="shared" si="242"/>
        <v>1.0533333333333332</v>
      </c>
      <c r="Q634" s="92">
        <f t="shared" si="225"/>
        <v>5.5</v>
      </c>
      <c r="R634" s="258">
        <f>VLOOKUP(B634,[2]DV!$B$3:$H$735,7,FALSE)</f>
        <v>45.8</v>
      </c>
      <c r="S634" s="92">
        <f t="shared" si="226"/>
        <v>4.5</v>
      </c>
      <c r="T634" s="82">
        <f t="shared" si="243"/>
        <v>10</v>
      </c>
      <c r="U634" s="259">
        <f>VLOOKUP(B634,[2]COORD!$B$3:$I$734,8,FALSE)</f>
        <v>23.7</v>
      </c>
      <c r="V634" s="92">
        <f t="shared" si="227"/>
        <v>6</v>
      </c>
      <c r="W634" s="292">
        <f>VLOOKUP(B634,[2]SOUP!$B$3:$F$734,5,FALSE)</f>
        <v>-9</v>
      </c>
      <c r="X634" s="92">
        <f t="shared" si="228"/>
        <v>1</v>
      </c>
      <c r="Y634" s="292">
        <f>VLOOKUP(B634,[2]EQU!$B$3:$F$734,5,FALSE)</f>
        <v>6</v>
      </c>
      <c r="Z634" s="92">
        <f t="shared" si="229"/>
        <v>2</v>
      </c>
      <c r="AA634" s="82">
        <f t="shared" si="239"/>
        <v>9</v>
      </c>
      <c r="AB634" s="260">
        <f>VLOOKUP(B634,[2]Natation!$A$2:$E$610,5,FALSE)</f>
        <v>38.049999999999997</v>
      </c>
      <c r="AC634" s="92">
        <f t="shared" si="230"/>
        <v>11</v>
      </c>
      <c r="AD634" s="83">
        <f t="shared" si="237"/>
        <v>11</v>
      </c>
      <c r="AE634" s="294">
        <f t="shared" si="240"/>
        <v>12.1</v>
      </c>
      <c r="AF634" s="84">
        <v>12.1</v>
      </c>
      <c r="AG634" s="87">
        <f t="shared" si="231"/>
        <v>181</v>
      </c>
      <c r="AH634" s="75">
        <f>IFERROR(VLOOKUP(B634,'Notes écrit'!$A$3:$C$734,3,FALSE),"ABI")</f>
        <v>7.1109999999999998</v>
      </c>
      <c r="AI634" s="84">
        <v>7.1109999999999998</v>
      </c>
      <c r="AJ634" s="88">
        <f t="shared" si="232"/>
        <v>430</v>
      </c>
      <c r="AK634" s="136">
        <f t="shared" si="236"/>
        <v>9.6054999999999993</v>
      </c>
    </row>
    <row r="635" spans="1:37" s="96" customFormat="1" ht="16.5" customHeight="1" thickBot="1" x14ac:dyDescent="0.3">
      <c r="A635" s="110" t="s">
        <v>216</v>
      </c>
      <c r="B635" s="267">
        <v>22113420</v>
      </c>
      <c r="C635" s="286" t="s">
        <v>759</v>
      </c>
      <c r="D635" s="286" t="s">
        <v>760</v>
      </c>
      <c r="E635" s="292">
        <f>VLOOKUP(B635,[2]END!$B$3:$G$734,6,FALSE)</f>
        <v>20</v>
      </c>
      <c r="F635" s="91">
        <f t="shared" si="221"/>
        <v>19.5</v>
      </c>
      <c r="G635" s="92">
        <f t="shared" si="222"/>
        <v>17</v>
      </c>
      <c r="H635" s="82">
        <f t="shared" si="241"/>
        <v>17</v>
      </c>
      <c r="I635" s="292">
        <f>VLOOKUP(B635,[2]VIT!$B$3:$F$734,5,FALSE)</f>
        <v>3.04</v>
      </c>
      <c r="J635" s="92">
        <f t="shared" si="223"/>
        <v>20</v>
      </c>
      <c r="K635" s="292">
        <f>VLOOKUP(B635,[2]VIT!$B$3:$G$734,6,FALSE)</f>
        <v>6.58</v>
      </c>
      <c r="L635" s="92">
        <f t="shared" si="224"/>
        <v>13</v>
      </c>
      <c r="M635" s="82">
        <f t="shared" si="238"/>
        <v>16.5</v>
      </c>
      <c r="N635" s="258">
        <f>VLOOKUP(B635,[2]DVC!$B$3:$G$734,6,FALSE)</f>
        <v>87</v>
      </c>
      <c r="O635" s="297">
        <f>VLOOKUP(B635,'[2]Taille-Poids'!$B$3:$G$734,6,FALSE)</f>
        <v>74</v>
      </c>
      <c r="P635" s="93">
        <f t="shared" si="242"/>
        <v>1.1756756756756757</v>
      </c>
      <c r="Q635" s="92">
        <f t="shared" si="225"/>
        <v>6</v>
      </c>
      <c r="R635" s="258">
        <f>VLOOKUP(B635,[2]DV!$B$3:$H$735,7,FALSE)</f>
        <v>45.5</v>
      </c>
      <c r="S635" s="92">
        <f t="shared" si="226"/>
        <v>4.5</v>
      </c>
      <c r="T635" s="82">
        <f t="shared" si="243"/>
        <v>10.5</v>
      </c>
      <c r="U635" s="259">
        <f>VLOOKUP(B635,[2]COORD!$B$3:$I$734,8,FALSE)</f>
        <v>24.85</v>
      </c>
      <c r="V635" s="92">
        <f t="shared" si="227"/>
        <v>5.5</v>
      </c>
      <c r="W635" s="292">
        <f>VLOOKUP(B635,[2]SOUP!$B$3:$F$734,5,FALSE)</f>
        <v>5</v>
      </c>
      <c r="X635" s="92">
        <f t="shared" si="228"/>
        <v>3.5</v>
      </c>
      <c r="Y635" s="292">
        <f>VLOOKUP(B635,[2]EQU!$B$3:$F$734,5,FALSE)</f>
        <v>5</v>
      </c>
      <c r="Z635" s="92">
        <f t="shared" si="229"/>
        <v>2.5</v>
      </c>
      <c r="AA635" s="82">
        <f t="shared" si="239"/>
        <v>11.5</v>
      </c>
      <c r="AB635" s="260">
        <f>VLOOKUP(B635,[2]Natation!$A$2:$E$610,5,FALSE)</f>
        <v>35.78</v>
      </c>
      <c r="AC635" s="92">
        <f t="shared" si="230"/>
        <v>13</v>
      </c>
      <c r="AD635" s="83">
        <f t="shared" si="237"/>
        <v>13</v>
      </c>
      <c r="AE635" s="294">
        <f t="shared" si="240"/>
        <v>13.7</v>
      </c>
      <c r="AF635" s="84">
        <v>13.7</v>
      </c>
      <c r="AG635" s="87">
        <f t="shared" si="231"/>
        <v>39</v>
      </c>
      <c r="AH635" s="75">
        <f>IFERROR(VLOOKUP(B635,'Notes écrit'!$A$3:$C$734,3,FALSE),"ABI")</f>
        <v>10.667</v>
      </c>
      <c r="AI635" s="84">
        <v>10.667</v>
      </c>
      <c r="AJ635" s="88">
        <f t="shared" si="232"/>
        <v>85</v>
      </c>
      <c r="AK635" s="136">
        <f t="shared" si="236"/>
        <v>12.183499999999999</v>
      </c>
    </row>
    <row r="636" spans="1:37" s="96" customFormat="1" ht="16.5" customHeight="1" thickBot="1" x14ac:dyDescent="0.3">
      <c r="A636" s="110" t="s">
        <v>53</v>
      </c>
      <c r="B636" s="267">
        <v>22113430</v>
      </c>
      <c r="C636" s="266" t="s">
        <v>944</v>
      </c>
      <c r="D636" s="266" t="s">
        <v>945</v>
      </c>
      <c r="E636" s="292">
        <f>VLOOKUP(B636,[2]END!$B$3:$G$734,6,FALSE)</f>
        <v>10</v>
      </c>
      <c r="F636" s="91">
        <f t="shared" si="221"/>
        <v>14.5</v>
      </c>
      <c r="G636" s="92">
        <f t="shared" si="222"/>
        <v>10</v>
      </c>
      <c r="H636" s="82">
        <f t="shared" si="241"/>
        <v>10</v>
      </c>
      <c r="I636" s="292">
        <f>VLOOKUP(B636,[2]VIT!$B$3:$F$734,5,FALSE)</f>
        <v>3.45</v>
      </c>
      <c r="J636" s="92">
        <f t="shared" si="223"/>
        <v>17</v>
      </c>
      <c r="K636" s="292">
        <f>VLOOKUP(B636,[2]VIT!$B$3:$G$734,6,FALSE)</f>
        <v>7.62</v>
      </c>
      <c r="L636" s="92">
        <f t="shared" si="224"/>
        <v>12</v>
      </c>
      <c r="M636" s="82">
        <f t="shared" si="238"/>
        <v>14.5</v>
      </c>
      <c r="N636" s="258">
        <f>VLOOKUP(B636,[2]DVC!$B$3:$G$734,6,FALSE)</f>
        <v>38</v>
      </c>
      <c r="O636" s="297">
        <f>VLOOKUP(B636,'[2]Taille-Poids'!$B$3:$G$734,6,FALSE)</f>
        <v>59</v>
      </c>
      <c r="P636" s="93">
        <f t="shared" si="242"/>
        <v>0.64406779661016944</v>
      </c>
      <c r="Q636" s="92">
        <f t="shared" si="225"/>
        <v>6</v>
      </c>
      <c r="R636" s="258">
        <f>VLOOKUP(B636,[2]DV!$B$3:$H$735,7,FALSE)</f>
        <v>35.299999999999997</v>
      </c>
      <c r="S636" s="92">
        <f t="shared" si="226"/>
        <v>6</v>
      </c>
      <c r="T636" s="82">
        <f t="shared" si="243"/>
        <v>12</v>
      </c>
      <c r="U636" s="259">
        <f>VLOOKUP(B636,[2]COORD!$B$3:$I$734,8,FALSE)</f>
        <v>26.62</v>
      </c>
      <c r="V636" s="92">
        <f t="shared" si="227"/>
        <v>5.5</v>
      </c>
      <c r="W636" s="292">
        <f>VLOOKUP(B636,[2]SOUP!$B$3:$F$734,5,FALSE)</f>
        <v>-4</v>
      </c>
      <c r="X636" s="92">
        <f t="shared" si="228"/>
        <v>1.5</v>
      </c>
      <c r="Y636" s="292">
        <f>VLOOKUP(B636,[2]EQU!$B$3:$F$734,5,FALSE)</f>
        <v>5</v>
      </c>
      <c r="Z636" s="92">
        <f t="shared" si="229"/>
        <v>2.5</v>
      </c>
      <c r="AA636" s="82">
        <f t="shared" si="239"/>
        <v>9.5</v>
      </c>
      <c r="AB636" s="260" t="s">
        <v>215</v>
      </c>
      <c r="AC636" s="92" t="str">
        <f t="shared" si="230"/>
        <v>DSP</v>
      </c>
      <c r="AD636" s="83" t="str">
        <f t="shared" si="237"/>
        <v>DSP</v>
      </c>
      <c r="AE636" s="294">
        <f t="shared" si="240"/>
        <v>11.5</v>
      </c>
      <c r="AF636" s="84">
        <v>11.5</v>
      </c>
      <c r="AG636" s="87">
        <f t="shared" si="231"/>
        <v>260</v>
      </c>
      <c r="AH636" s="75">
        <f>IFERROR(VLOOKUP(B636,'Notes écrit'!$A$3:$C$734,3,FALSE),"ABI")</f>
        <v>9.3330000000000002</v>
      </c>
      <c r="AI636" s="84">
        <v>9.3330000000000002</v>
      </c>
      <c r="AJ636" s="88">
        <f t="shared" si="232"/>
        <v>194</v>
      </c>
      <c r="AK636" s="136">
        <f t="shared" si="236"/>
        <v>10.416499999999999</v>
      </c>
    </row>
    <row r="637" spans="1:37" s="96" customFormat="1" ht="16.5" customHeight="1" thickBot="1" x14ac:dyDescent="0.3">
      <c r="A637" s="110" t="s">
        <v>216</v>
      </c>
      <c r="B637" s="267">
        <v>22113431</v>
      </c>
      <c r="C637" s="266" t="s">
        <v>716</v>
      </c>
      <c r="D637" s="266" t="s">
        <v>36</v>
      </c>
      <c r="E637" s="292">
        <f>VLOOKUP(B637,[2]END!$B$3:$G$734,6,FALSE)</f>
        <v>14</v>
      </c>
      <c r="F637" s="91">
        <f t="shared" si="221"/>
        <v>16.5</v>
      </c>
      <c r="G637" s="92">
        <f t="shared" si="222"/>
        <v>11</v>
      </c>
      <c r="H637" s="82">
        <f t="shared" si="241"/>
        <v>11</v>
      </c>
      <c r="I637" s="292">
        <f>VLOOKUP(B637,[2]VIT!$B$3:$F$734,5,FALSE)</f>
        <v>3.09</v>
      </c>
      <c r="J637" s="92">
        <f t="shared" si="223"/>
        <v>19</v>
      </c>
      <c r="K637" s="292">
        <f>VLOOKUP(B637,[2]VIT!$B$3:$G$734,6,FALSE)</f>
        <v>6.71</v>
      </c>
      <c r="L637" s="92">
        <f t="shared" si="224"/>
        <v>12</v>
      </c>
      <c r="M637" s="82">
        <f t="shared" si="238"/>
        <v>15.5</v>
      </c>
      <c r="N637" s="258">
        <f>VLOOKUP(B637,[2]DVC!$B$3:$G$734,6,FALSE)</f>
        <v>60</v>
      </c>
      <c r="O637" s="297">
        <f>VLOOKUP(B637,'[2]Taille-Poids'!$B$3:$G$734,6,FALSE)</f>
        <v>72</v>
      </c>
      <c r="P637" s="93">
        <f t="shared" si="242"/>
        <v>0.83333333333333337</v>
      </c>
      <c r="Q637" s="92">
        <f t="shared" si="225"/>
        <v>4.5</v>
      </c>
      <c r="R637" s="258">
        <f>VLOOKUP(B637,[2]DV!$B$3:$H$735,7,FALSE)</f>
        <v>48.7</v>
      </c>
      <c r="S637" s="92">
        <f t="shared" si="226"/>
        <v>5</v>
      </c>
      <c r="T637" s="82">
        <f t="shared" si="243"/>
        <v>9.5</v>
      </c>
      <c r="U637" s="259">
        <f>VLOOKUP(B637,[2]COORD!$B$3:$I$734,8,FALSE)</f>
        <v>23</v>
      </c>
      <c r="V637" s="92">
        <f t="shared" si="227"/>
        <v>6.25</v>
      </c>
      <c r="W637" s="292">
        <f>VLOOKUP(B637,[2]SOUP!$B$3:$F$734,5,FALSE)</f>
        <v>-2</v>
      </c>
      <c r="X637" s="92">
        <f t="shared" si="228"/>
        <v>2</v>
      </c>
      <c r="Y637" s="292">
        <f>VLOOKUP(B637,[2]EQU!$B$3:$F$734,5,FALSE)</f>
        <v>8</v>
      </c>
      <c r="Z637" s="92">
        <f t="shared" si="229"/>
        <v>1</v>
      </c>
      <c r="AA637" s="82">
        <f t="shared" si="239"/>
        <v>9.25</v>
      </c>
      <c r="AB637" s="260">
        <f>VLOOKUP(B637,[2]Natation!$A$2:$E$610,5,FALSE)</f>
        <v>42.93</v>
      </c>
      <c r="AC637" s="92">
        <f t="shared" si="230"/>
        <v>9</v>
      </c>
      <c r="AD637" s="83">
        <f t="shared" si="237"/>
        <v>9</v>
      </c>
      <c r="AE637" s="294">
        <f t="shared" si="240"/>
        <v>10.85</v>
      </c>
      <c r="AF637" s="84">
        <v>10.85</v>
      </c>
      <c r="AG637" s="87">
        <f t="shared" si="231"/>
        <v>336</v>
      </c>
      <c r="AH637" s="75">
        <f>IFERROR(VLOOKUP(B637,'Notes écrit'!$A$3:$C$734,3,FALSE),"ABI")</f>
        <v>8</v>
      </c>
      <c r="AI637" s="84">
        <v>8</v>
      </c>
      <c r="AJ637" s="88">
        <f t="shared" si="232"/>
        <v>331</v>
      </c>
      <c r="AK637" s="136">
        <f t="shared" si="236"/>
        <v>9.4250000000000007</v>
      </c>
    </row>
    <row r="638" spans="1:37" s="96" customFormat="1" ht="16.5" customHeight="1" thickBot="1" x14ac:dyDescent="0.3">
      <c r="A638" s="110" t="s">
        <v>216</v>
      </c>
      <c r="B638" s="267">
        <v>22113521</v>
      </c>
      <c r="C638" s="266" t="s">
        <v>230</v>
      </c>
      <c r="D638" s="266" t="s">
        <v>512</v>
      </c>
      <c r="E638" s="292">
        <f>VLOOKUP(B638,[2]END!$B$3:$G$734,6,FALSE)</f>
        <v>17</v>
      </c>
      <c r="F638" s="91">
        <f t="shared" si="221"/>
        <v>18</v>
      </c>
      <c r="G638" s="92">
        <f t="shared" si="222"/>
        <v>14</v>
      </c>
      <c r="H638" s="82">
        <f t="shared" si="241"/>
        <v>14</v>
      </c>
      <c r="I638" s="292">
        <f>VLOOKUP(B638,[2]VIT!$B$3:$F$734,5,FALSE)</f>
        <v>3.09</v>
      </c>
      <c r="J638" s="92">
        <f t="shared" si="223"/>
        <v>19</v>
      </c>
      <c r="K638" s="292">
        <f>VLOOKUP(B638,[2]VIT!$B$3:$G$734,6,FALSE)</f>
        <v>6.65</v>
      </c>
      <c r="L638" s="92">
        <f t="shared" si="224"/>
        <v>12</v>
      </c>
      <c r="M638" s="82">
        <f t="shared" si="238"/>
        <v>15.5</v>
      </c>
      <c r="N638" s="258">
        <f>VLOOKUP(B638,[2]DVC!$B$3:$G$734,6,FALSE)</f>
        <v>72</v>
      </c>
      <c r="O638" s="297">
        <f>VLOOKUP(B638,'[2]Taille-Poids'!$B$3:$G$734,6,FALSE)</f>
        <v>76</v>
      </c>
      <c r="P638" s="93">
        <f t="shared" si="242"/>
        <v>0.94736842105263153</v>
      </c>
      <c r="Q638" s="92">
        <f t="shared" si="225"/>
        <v>5</v>
      </c>
      <c r="R638" s="258">
        <f>VLOOKUP(B638,[2]DV!$B$3:$H$735,7,FALSE)</f>
        <v>43.1</v>
      </c>
      <c r="S638" s="92">
        <f t="shared" si="226"/>
        <v>4</v>
      </c>
      <c r="T638" s="82">
        <f t="shared" si="243"/>
        <v>9</v>
      </c>
      <c r="U638" s="259">
        <f>VLOOKUP(B638,[2]COORD!$B$3:$I$734,8,FALSE)</f>
        <v>24.85</v>
      </c>
      <c r="V638" s="92">
        <f t="shared" si="227"/>
        <v>5.5</v>
      </c>
      <c r="W638" s="292">
        <f>VLOOKUP(B638,[2]SOUP!$B$3:$F$734,5,FALSE)</f>
        <v>-15</v>
      </c>
      <c r="X638" s="92">
        <f t="shared" si="228"/>
        <v>0.25</v>
      </c>
      <c r="Y638" s="292">
        <f>VLOOKUP(B638,[2]EQU!$B$3:$F$734,5,FALSE)</f>
        <v>5</v>
      </c>
      <c r="Z638" s="92">
        <f t="shared" si="229"/>
        <v>2.5</v>
      </c>
      <c r="AA638" s="82">
        <f t="shared" si="239"/>
        <v>8.25</v>
      </c>
      <c r="AB638" s="260">
        <f>VLOOKUP(B638,[2]Natation!$A$2:$E$610,5,FALSE)</f>
        <v>39.35</v>
      </c>
      <c r="AC638" s="92">
        <f t="shared" si="230"/>
        <v>11</v>
      </c>
      <c r="AD638" s="83">
        <f t="shared" si="237"/>
        <v>11</v>
      </c>
      <c r="AE638" s="294">
        <f t="shared" si="240"/>
        <v>11.55</v>
      </c>
      <c r="AF638" s="84">
        <v>11.55</v>
      </c>
      <c r="AG638" s="87">
        <f t="shared" si="231"/>
        <v>251</v>
      </c>
      <c r="AH638" s="75">
        <f>IFERROR(VLOOKUP(B638,'Notes écrit'!$A$3:$C$734,3,FALSE),"ABI")</f>
        <v>8.4440000000000008</v>
      </c>
      <c r="AI638" s="84">
        <v>8.4440000000000008</v>
      </c>
      <c r="AJ638" s="88">
        <f t="shared" si="232"/>
        <v>274</v>
      </c>
      <c r="AK638" s="136">
        <f t="shared" si="236"/>
        <v>9.9969999999999999</v>
      </c>
    </row>
    <row r="639" spans="1:37" s="96" customFormat="1" ht="16.5" customHeight="1" thickBot="1" x14ac:dyDescent="0.3">
      <c r="A639" s="110" t="s">
        <v>53</v>
      </c>
      <c r="B639" s="267">
        <v>22113551</v>
      </c>
      <c r="C639" s="266" t="s">
        <v>1037</v>
      </c>
      <c r="D639" s="266" t="s">
        <v>1038</v>
      </c>
      <c r="E639" s="292">
        <f>VLOOKUP(B639,[2]END!$B$3:$G$734,6,FALSE)</f>
        <v>15</v>
      </c>
      <c r="F639" s="91">
        <f t="shared" si="221"/>
        <v>17</v>
      </c>
      <c r="G639" s="92">
        <f t="shared" si="222"/>
        <v>15</v>
      </c>
      <c r="H639" s="82">
        <f t="shared" si="241"/>
        <v>15</v>
      </c>
      <c r="I639" s="293" t="s">
        <v>215</v>
      </c>
      <c r="J639" s="92" t="str">
        <f t="shared" si="223"/>
        <v>DSP</v>
      </c>
      <c r="K639" s="293" t="s">
        <v>215</v>
      </c>
      <c r="L639" s="92" t="str">
        <f t="shared" si="224"/>
        <v>DSP</v>
      </c>
      <c r="M639" s="82" t="str">
        <f t="shared" si="238"/>
        <v>DSP</v>
      </c>
      <c r="N639" s="258">
        <f>VLOOKUP(B639,[2]DVC!$B$3:$G$734,6,FALSE)</f>
        <v>49</v>
      </c>
      <c r="O639" s="297">
        <f>VLOOKUP(B639,'[2]Taille-Poids'!$B$3:$G$734,6,FALSE)</f>
        <v>57</v>
      </c>
      <c r="P639" s="93">
        <f t="shared" si="242"/>
        <v>0.85964912280701755</v>
      </c>
      <c r="Q639" s="92">
        <f t="shared" si="225"/>
        <v>7</v>
      </c>
      <c r="R639" s="258">
        <f>VLOOKUP(B639,[2]DV!$B$3:$H$735,7,FALSE)</f>
        <v>33.4</v>
      </c>
      <c r="S639" s="92">
        <f t="shared" si="226"/>
        <v>5.5</v>
      </c>
      <c r="T639" s="82">
        <f t="shared" si="243"/>
        <v>12.5</v>
      </c>
      <c r="U639" s="293" t="s">
        <v>215</v>
      </c>
      <c r="V639" s="92" t="str">
        <f t="shared" si="227"/>
        <v>DSP</v>
      </c>
      <c r="W639" s="293" t="s">
        <v>215</v>
      </c>
      <c r="X639" s="92" t="str">
        <f t="shared" si="228"/>
        <v>DSP</v>
      </c>
      <c r="Y639" s="293" t="s">
        <v>215</v>
      </c>
      <c r="Z639" s="92" t="str">
        <f t="shared" si="229"/>
        <v>DSP</v>
      </c>
      <c r="AA639" s="82" t="str">
        <f t="shared" si="239"/>
        <v>DSP</v>
      </c>
      <c r="AB639" s="260" t="s">
        <v>215</v>
      </c>
      <c r="AC639" s="92" t="str">
        <f t="shared" si="230"/>
        <v>DSP</v>
      </c>
      <c r="AD639" s="83" t="str">
        <f t="shared" si="237"/>
        <v>DSP</v>
      </c>
      <c r="AE639" s="294">
        <f t="shared" si="240"/>
        <v>13.75</v>
      </c>
      <c r="AF639" s="84">
        <v>13.75</v>
      </c>
      <c r="AG639" s="87">
        <f t="shared" si="231"/>
        <v>36</v>
      </c>
      <c r="AH639" s="75">
        <v>6.6669999999999998</v>
      </c>
      <c r="AI639" s="84">
        <v>6.6669999999999998</v>
      </c>
      <c r="AJ639" s="88">
        <f t="shared" si="232"/>
        <v>483</v>
      </c>
      <c r="AK639" s="136">
        <f t="shared" si="236"/>
        <v>10.208500000000001</v>
      </c>
    </row>
    <row r="640" spans="1:37" s="96" customFormat="1" ht="16.5" customHeight="1" thickBot="1" x14ac:dyDescent="0.3">
      <c r="A640" s="110" t="s">
        <v>216</v>
      </c>
      <c r="B640" s="267">
        <v>22113581</v>
      </c>
      <c r="C640" s="266" t="s">
        <v>1128</v>
      </c>
      <c r="D640" s="266" t="s">
        <v>1129</v>
      </c>
      <c r="E640" s="292">
        <f>VLOOKUP(B640,[2]END!$B$3:$G$734,6,FALSE)</f>
        <v>16</v>
      </c>
      <c r="F640" s="91">
        <f t="shared" si="221"/>
        <v>17.5</v>
      </c>
      <c r="G640" s="92">
        <f t="shared" si="222"/>
        <v>13</v>
      </c>
      <c r="H640" s="82">
        <f t="shared" si="241"/>
        <v>13</v>
      </c>
      <c r="I640" s="292">
        <f>VLOOKUP(B640,[2]VIT!$B$3:$F$734,5,FALSE)</f>
        <v>3.24</v>
      </c>
      <c r="J640" s="92">
        <f t="shared" si="223"/>
        <v>16</v>
      </c>
      <c r="K640" s="292">
        <f>VLOOKUP(B640,[2]VIT!$B$3:$G$734,6,FALSE)</f>
        <v>6.87</v>
      </c>
      <c r="L640" s="92">
        <f t="shared" si="224"/>
        <v>11</v>
      </c>
      <c r="M640" s="82">
        <f t="shared" si="238"/>
        <v>13.5</v>
      </c>
      <c r="N640" s="258">
        <f>VLOOKUP(B640,[2]DVC!$B$3:$G$734,6,FALSE)</f>
        <v>62</v>
      </c>
      <c r="O640" s="297">
        <f>VLOOKUP(B640,'[2]Taille-Poids'!$B$3:$G$734,6,FALSE)</f>
        <v>78</v>
      </c>
      <c r="P640" s="93">
        <f t="shared" si="242"/>
        <v>0.79487179487179482</v>
      </c>
      <c r="Q640" s="92">
        <f t="shared" si="225"/>
        <v>4</v>
      </c>
      <c r="R640" s="258">
        <f>VLOOKUP(B640,[2]DV!$B$3:$H$735,7,FALSE)</f>
        <v>41</v>
      </c>
      <c r="S640" s="92">
        <f t="shared" si="226"/>
        <v>3.5</v>
      </c>
      <c r="T640" s="82">
        <f t="shared" si="243"/>
        <v>7.5</v>
      </c>
      <c r="U640" s="259">
        <f>VLOOKUP(B640,[2]COORD!$B$3:$I$734,8,FALSE)</f>
        <v>32</v>
      </c>
      <c r="V640" s="92">
        <f t="shared" si="227"/>
        <v>1.75</v>
      </c>
      <c r="W640" s="292">
        <f>VLOOKUP(B640,[2]SOUP!$B$3:$F$734,5,FALSE)</f>
        <v>-8</v>
      </c>
      <c r="X640" s="92">
        <f t="shared" si="228"/>
        <v>1</v>
      </c>
      <c r="Y640" s="292">
        <f>VLOOKUP(B640,[2]EQU!$B$3:$F$734,5,FALSE)</f>
        <v>10</v>
      </c>
      <c r="Z640" s="92">
        <f t="shared" si="229"/>
        <v>0</v>
      </c>
      <c r="AA640" s="82">
        <f t="shared" si="239"/>
        <v>2.75</v>
      </c>
      <c r="AB640" s="260">
        <f>VLOOKUP(B640,[2]Natation!$A$2:$E$610,5,FALSE)</f>
        <v>60.74</v>
      </c>
      <c r="AC640" s="92">
        <f t="shared" si="230"/>
        <v>1</v>
      </c>
      <c r="AD640" s="83">
        <f t="shared" si="237"/>
        <v>1</v>
      </c>
      <c r="AE640" s="294">
        <f t="shared" si="240"/>
        <v>7.55</v>
      </c>
      <c r="AF640" s="84">
        <v>7.55</v>
      </c>
      <c r="AG640" s="87">
        <f t="shared" si="231"/>
        <v>571</v>
      </c>
      <c r="AH640" s="75">
        <f>IFERROR(VLOOKUP(B640,'Notes écrit'!$A$3:$C$734,3,FALSE),"ABI")</f>
        <v>7.1109999999999998</v>
      </c>
      <c r="AI640" s="84">
        <v>7.1109999999999998</v>
      </c>
      <c r="AJ640" s="88">
        <f t="shared" si="232"/>
        <v>430</v>
      </c>
      <c r="AK640" s="136">
        <f t="shared" si="236"/>
        <v>7.3304999999999998</v>
      </c>
    </row>
    <row r="641" spans="1:37" s="96" customFormat="1" ht="16.5" customHeight="1" thickBot="1" x14ac:dyDescent="0.3">
      <c r="A641" s="110" t="s">
        <v>216</v>
      </c>
      <c r="B641" s="267">
        <v>22113662</v>
      </c>
      <c r="C641" s="266" t="s">
        <v>740</v>
      </c>
      <c r="D641" s="266" t="s">
        <v>72</v>
      </c>
      <c r="E641" s="292">
        <f>VLOOKUP(B641,[2]END!$B$3:$G$734,6,FALSE)</f>
        <v>14</v>
      </c>
      <c r="F641" s="91">
        <f t="shared" si="221"/>
        <v>16.5</v>
      </c>
      <c r="G641" s="92">
        <f t="shared" si="222"/>
        <v>11</v>
      </c>
      <c r="H641" s="82">
        <f t="shared" si="241"/>
        <v>11</v>
      </c>
      <c r="I641" s="292">
        <f>VLOOKUP(B641,[2]VIT!$B$3:$F$734,5,FALSE)</f>
        <v>2.92</v>
      </c>
      <c r="J641" s="92">
        <f t="shared" si="223"/>
        <v>20</v>
      </c>
      <c r="K641" s="292">
        <f>VLOOKUP(B641,[2]VIT!$B$3:$G$734,6,FALSE)</f>
        <v>6.65</v>
      </c>
      <c r="L641" s="92">
        <f t="shared" si="224"/>
        <v>12</v>
      </c>
      <c r="M641" s="82">
        <f t="shared" si="238"/>
        <v>16</v>
      </c>
      <c r="N641" s="258">
        <f>VLOOKUP(B641,[2]DVC!$B$3:$G$734,6,FALSE)</f>
        <v>70</v>
      </c>
      <c r="O641" s="297">
        <f>VLOOKUP(B641,'[2]Taille-Poids'!$B$3:$G$734,6,FALSE)</f>
        <v>66</v>
      </c>
      <c r="P641" s="93">
        <f t="shared" si="242"/>
        <v>1.0606060606060606</v>
      </c>
      <c r="Q641" s="92">
        <f t="shared" si="225"/>
        <v>5.5</v>
      </c>
      <c r="R641" s="258">
        <f>VLOOKUP(B641,[2]DV!$B$3:$H$735,7,FALSE)</f>
        <v>49.9</v>
      </c>
      <c r="S641" s="92">
        <f t="shared" si="226"/>
        <v>5.5</v>
      </c>
      <c r="T641" s="82">
        <f t="shared" si="243"/>
        <v>11</v>
      </c>
      <c r="U641" s="259">
        <f>VLOOKUP(B641,[2]COORD!$B$3:$I$734,8,FALSE)</f>
        <v>25.2</v>
      </c>
      <c r="V641" s="92">
        <f t="shared" si="227"/>
        <v>5.25</v>
      </c>
      <c r="W641" s="292">
        <f>VLOOKUP(B641,[2]SOUP!$B$3:$F$734,5,FALSE)</f>
        <v>-4</v>
      </c>
      <c r="X641" s="92">
        <f t="shared" si="228"/>
        <v>1.5</v>
      </c>
      <c r="Y641" s="292">
        <f>VLOOKUP(B641,[2]EQU!$B$3:$F$734,5,FALSE)</f>
        <v>9</v>
      </c>
      <c r="Z641" s="92">
        <f t="shared" si="229"/>
        <v>0.5</v>
      </c>
      <c r="AA641" s="82">
        <f t="shared" si="239"/>
        <v>7.25</v>
      </c>
      <c r="AB641" s="260">
        <f>VLOOKUP(B641,[2]Natation!$A$2:$E$610,5,FALSE)</f>
        <v>57.05</v>
      </c>
      <c r="AC641" s="92">
        <f t="shared" si="230"/>
        <v>2</v>
      </c>
      <c r="AD641" s="83">
        <f t="shared" si="237"/>
        <v>2</v>
      </c>
      <c r="AE641" s="294">
        <f t="shared" si="240"/>
        <v>9.4499999999999993</v>
      </c>
      <c r="AF641" s="84">
        <v>9.4499999999999993</v>
      </c>
      <c r="AG641" s="87">
        <f t="shared" si="231"/>
        <v>480</v>
      </c>
      <c r="AH641" s="75">
        <f>IFERROR(VLOOKUP(B641,'Notes écrit'!$A$3:$C$734,3,FALSE),"ABI")</f>
        <v>9.7780000000000005</v>
      </c>
      <c r="AI641" s="84">
        <v>9.7780000000000005</v>
      </c>
      <c r="AJ641" s="88">
        <f t="shared" si="232"/>
        <v>162</v>
      </c>
      <c r="AK641" s="136">
        <f t="shared" si="236"/>
        <v>9.6140000000000008</v>
      </c>
    </row>
    <row r="642" spans="1:37" s="96" customFormat="1" ht="16.5" customHeight="1" thickBot="1" x14ac:dyDescent="0.3">
      <c r="A642" s="110" t="s">
        <v>53</v>
      </c>
      <c r="B642" s="267">
        <v>22113742</v>
      </c>
      <c r="C642" s="266" t="s">
        <v>1168</v>
      </c>
      <c r="D642" s="266" t="s">
        <v>140</v>
      </c>
      <c r="E642" s="292">
        <f>VLOOKUP(B642,[2]END!$B$3:$G$734,6,FALSE)</f>
        <v>10</v>
      </c>
      <c r="F642" s="91">
        <f t="shared" si="221"/>
        <v>14.5</v>
      </c>
      <c r="G642" s="92">
        <f t="shared" si="222"/>
        <v>10</v>
      </c>
      <c r="H642" s="82">
        <f t="shared" si="241"/>
        <v>10</v>
      </c>
      <c r="I642" s="292">
        <f>VLOOKUP(B642,[2]VIT!$B$3:$F$734,5,FALSE)</f>
        <v>3.67</v>
      </c>
      <c r="J642" s="92">
        <f t="shared" si="223"/>
        <v>14</v>
      </c>
      <c r="K642" s="292">
        <f>VLOOKUP(B642,[2]VIT!$B$3:$G$734,6,FALSE)</f>
        <v>8.07</v>
      </c>
      <c r="L642" s="92">
        <f t="shared" si="224"/>
        <v>8</v>
      </c>
      <c r="M642" s="82">
        <f t="shared" ref="M642:M673" si="244">IF(OR(J642="ABJ",L642="ABJ"),"ABJ",IF(OR(J642="DSP",L642="DSP"),"DSP",IF(L642="VAL","VALIDÉ",(J642+L642)/2)))</f>
        <v>11</v>
      </c>
      <c r="N642" s="258">
        <f>VLOOKUP(B642,[2]DVC!$B$3:$G$734,6,FALSE)</f>
        <v>39.5</v>
      </c>
      <c r="O642" s="297">
        <f>VLOOKUP(B642,'[2]Taille-Poids'!$B$3:$G$734,6,FALSE)</f>
        <v>63</v>
      </c>
      <c r="P642" s="93">
        <f t="shared" si="242"/>
        <v>0.62698412698412698</v>
      </c>
      <c r="Q642" s="92">
        <f t="shared" si="225"/>
        <v>6</v>
      </c>
      <c r="R642" s="258">
        <f>VLOOKUP(B642,[2]DV!$B$3:$H$735,7,FALSE)</f>
        <v>29.7</v>
      </c>
      <c r="S642" s="92">
        <f t="shared" si="226"/>
        <v>4.5</v>
      </c>
      <c r="T642" s="82">
        <f t="shared" si="243"/>
        <v>10.5</v>
      </c>
      <c r="U642" s="259">
        <f>VLOOKUP(B642,[2]COORD!$B$3:$I$734,8,FALSE)</f>
        <v>26.25</v>
      </c>
      <c r="V642" s="92">
        <f t="shared" si="227"/>
        <v>5.75</v>
      </c>
      <c r="W642" s="292">
        <f>VLOOKUP(B642,[2]SOUP!$B$3:$F$734,5,FALSE)</f>
        <v>0</v>
      </c>
      <c r="X642" s="92">
        <f t="shared" si="228"/>
        <v>2.5</v>
      </c>
      <c r="Y642" s="292">
        <f>VLOOKUP(B642,[2]EQU!$B$3:$F$734,5,FALSE)</f>
        <v>7</v>
      </c>
      <c r="Z642" s="92">
        <f t="shared" si="229"/>
        <v>1.5</v>
      </c>
      <c r="AA642" s="82">
        <f t="shared" ref="AA642:AA673" si="245">IF(OR(V642="ABJ",X642="ABJ",Z642="ABJ"),"ABJ",IF(AND(V642="DSP",X642="DSP",Z642="DSP"),"DSP",IF(AND(V642="DSP",X642="DSP"),Z642*4,IF(AND(V642="DSP",Z642="DSP"),X642*4,IF(AND(X642="DSP",Z642="DSP"),V642*2,IF(V642="DSP",(X642+Z642)*2,IF(X642="DSP",V642+Z642*2,IF(Z642="DSP",V642+X642*2,IF(Z642="VAL","VALIDÉ",V642+X642+Z642)))))))))</f>
        <v>9.75</v>
      </c>
      <c r="AB642" s="260">
        <f>VLOOKUP(B642,[2]Natation!$A$2:$E$610,5,FALSE)</f>
        <v>32.72</v>
      </c>
      <c r="AC642" s="92">
        <f t="shared" si="230"/>
        <v>18</v>
      </c>
      <c r="AD642" s="83">
        <f t="shared" si="237"/>
        <v>18</v>
      </c>
      <c r="AE642" s="294">
        <f t="shared" si="240"/>
        <v>11.85</v>
      </c>
      <c r="AF642" s="84">
        <v>11.85</v>
      </c>
      <c r="AG642" s="87">
        <f t="shared" si="231"/>
        <v>216</v>
      </c>
      <c r="AH642" s="75">
        <f>IFERROR(VLOOKUP(B642,'Notes écrit'!$A$3:$C$734,3,FALSE),"ABI")</f>
        <v>7.556</v>
      </c>
      <c r="AI642" s="84">
        <v>7.556</v>
      </c>
      <c r="AJ642" s="88">
        <f t="shared" si="232"/>
        <v>384</v>
      </c>
      <c r="AK642" s="136">
        <f t="shared" si="236"/>
        <v>9.7029999999999994</v>
      </c>
    </row>
    <row r="643" spans="1:37" s="96" customFormat="1" ht="16.5" customHeight="1" thickBot="1" x14ac:dyDescent="0.3">
      <c r="A643" s="110" t="s">
        <v>216</v>
      </c>
      <c r="B643" s="267">
        <v>22113762</v>
      </c>
      <c r="C643" s="286" t="s">
        <v>713</v>
      </c>
      <c r="D643" s="286" t="s">
        <v>143</v>
      </c>
      <c r="E643" s="292">
        <f>VLOOKUP(B643,[2]END!$B$3:$G$734,6,FALSE)</f>
        <v>18</v>
      </c>
      <c r="F643" s="91">
        <f t="shared" ref="F643:F706" si="246">IF(E643="ABJ", "ABJ",IF(E643="ABI","ABI",IF(E643="DSP","DSP",IF(E643="VAL","VAL",(VLOOKUP(E643,tpstest,2))))))</f>
        <v>18.5</v>
      </c>
      <c r="G643" s="92">
        <f t="shared" ref="G643:G706" si="247">IF(F643="ABJ","ABJ",IF(F643="ABI",0,IF(F643="DSP","DSP",IF(F643="VAL","VAL",(IF(A643="F",VLOOKUP(F643,endurfille,2),VLOOKUP(F643,endurgarçon,2)))))))</f>
        <v>15</v>
      </c>
      <c r="H643" s="82">
        <f t="shared" si="241"/>
        <v>15</v>
      </c>
      <c r="I643" s="292">
        <f>VLOOKUP(B643,[2]VIT!$B$3:$F$734,5,FALSE)</f>
        <v>3.27</v>
      </c>
      <c r="J643" s="92">
        <f t="shared" ref="J643:J706" si="248">IF(I643="ABJ","ABJ",IF(I643="ABI",0,IF(I643="DSP","DSP",IF(I643="VAL","VAL",(IF(A643="F",VLOOKUP(I643,VIT20MF,2),VLOOKUP(I643,Vit20MG,2)))))))</f>
        <v>16</v>
      </c>
      <c r="K643" s="292">
        <f>VLOOKUP(B643,[2]VIT!$B$3:$G$734,6,FALSE)</f>
        <v>7.02</v>
      </c>
      <c r="L643" s="92">
        <f t="shared" ref="L643:L706" si="249">IF(K643="ABJ","ABJ",IF(K643="ABI",0,IF(K643="DSP","DSP",IF(K643="VAL","VAL",(IF(A643="F",VLOOKUP(K643,vit50mf,2),VLOOKUP(K643,vit50mg,2)))))))</f>
        <v>10</v>
      </c>
      <c r="M643" s="82">
        <f t="shared" si="244"/>
        <v>13</v>
      </c>
      <c r="N643" s="258">
        <f>VLOOKUP(B643,[2]DVC!$B$3:$G$734,6,FALSE)</f>
        <v>64</v>
      </c>
      <c r="O643" s="297">
        <f>VLOOKUP(B643,'[2]Taille-Poids'!$B$3:$G$734,6,FALSE)</f>
        <v>79</v>
      </c>
      <c r="P643" s="93">
        <f t="shared" si="242"/>
        <v>0.810126582278481</v>
      </c>
      <c r="Q643" s="92">
        <f t="shared" ref="Q643:Q706" si="250">IF(N643="ABJ","ABJ",IF(N643="DSP","DSP",IF(N643="ABI",0,IF(P643="POIDS",0,IF(N643="VAL","VAL",IF(A643="F",VLOOKUP(P643,forcefille,2),VLOOKUP(P643,forcegarçon,2)))))))</f>
        <v>4.5</v>
      </c>
      <c r="R643" s="258">
        <f>VLOOKUP(B643,[2]DV!$B$3:$H$735,7,FALSE)</f>
        <v>37.799999999999997</v>
      </c>
      <c r="S643" s="92">
        <f t="shared" ref="S643:S706" si="251">IF(R643="ABJ","ABJ",IF(R643="ABI",0,IF(R643="DSP","DSP",IF(R643="VAL","VAL",IF(A643="F",VLOOKUP(R643,détfille,2),VLOOKUP(R643,détgarçon,2))))))</f>
        <v>2.5</v>
      </c>
      <c r="T643" s="82">
        <f t="shared" si="243"/>
        <v>7</v>
      </c>
      <c r="U643" s="259">
        <f>VLOOKUP(B643,[2]COORD!$B$3:$I$734,8,FALSE)</f>
        <v>26.75</v>
      </c>
      <c r="V643" s="92">
        <f t="shared" ref="V643:V706" si="252">IF(U643="ABJ","ABJ",IF(U643="ABI",0,IF(U643="DSP","DSP",IF(U643="VAL","VAL",IF(A643="F",VLOOKUP(U643,coorfille,2),VLOOKUP(U643,coorgarçon,2))))))</f>
        <v>4.5</v>
      </c>
      <c r="W643" s="292">
        <f>VLOOKUP(B643,[2]SOUP!$B$3:$F$734,5,FALSE)</f>
        <v>-12</v>
      </c>
      <c r="X643" s="92">
        <f t="shared" ref="X643:X706" si="253">IF(W643="ABJ","ABJ",IF(W643="ABI",0,IF(W643="DSP","DSP",IF(W643="VAL","VAL",IF(A643="F",VLOOKUP(W643,SouplesseFille,2),VLOOKUP(W643,SouplesseGarçon,2))))))</f>
        <v>0.5</v>
      </c>
      <c r="Y643" s="292">
        <f>VLOOKUP(B643,[2]EQU!$B$3:$F$734,5,FALSE)</f>
        <v>6</v>
      </c>
      <c r="Z643" s="92">
        <f t="shared" ref="Z643:Z706" si="254">IF(Y643="ABJ","ABJ",IF(Y643="ABI",0,IF(Y643="DSP","DSP",IF(Y643="VAL","VAL",IF(A643="F",VLOOKUP(Y643,eqfille,2),VLOOKUP(Y643,eqgarçon,2))))))</f>
        <v>2</v>
      </c>
      <c r="AA643" s="82">
        <f t="shared" si="245"/>
        <v>7</v>
      </c>
      <c r="AB643" s="260">
        <f>VLOOKUP(B643,[2]Natation!$A$2:$E$610,5,FALSE)</f>
        <v>50.51</v>
      </c>
      <c r="AC643" s="92">
        <f t="shared" ref="AC643:AC706" si="255">IF(AB643="ABJ","ABJ",IF(AB643="ABI",0,IF(AB643="DNF",0,IF(AB643="DSP","DSP",IF(AB643="VAL","VAL",(IF(A643="F",VLOOKUP(AB643,nagefille,2),VLOOKUP(AB643,nagegarçon,2))))))))</f>
        <v>5</v>
      </c>
      <c r="AD643" s="83">
        <f t="shared" si="237"/>
        <v>5</v>
      </c>
      <c r="AE643" s="294">
        <f t="shared" si="240"/>
        <v>9.4</v>
      </c>
      <c r="AF643" s="84">
        <v>9.4</v>
      </c>
      <c r="AG643" s="87">
        <f t="shared" ref="AG643:AG706" si="256">IFERROR(RANK(AF643,$AF$3:$AF$734,0),611)</f>
        <v>486</v>
      </c>
      <c r="AH643" s="75">
        <f>IFERROR(VLOOKUP(B643,'Notes écrit'!$A$3:$C$734,3,FALSE),"ABI")</f>
        <v>7.556</v>
      </c>
      <c r="AI643" s="84">
        <v>7.556</v>
      </c>
      <c r="AJ643" s="88">
        <f t="shared" ref="AJ643:AJ706" si="257">IFERROR(RANK(AI643,$AI$3:$AI$734,0),599)</f>
        <v>384</v>
      </c>
      <c r="AK643" s="136">
        <f t="shared" si="236"/>
        <v>8.4779999999999998</v>
      </c>
    </row>
    <row r="644" spans="1:37" s="96" customFormat="1" ht="16.5" customHeight="1" thickBot="1" x14ac:dyDescent="0.3">
      <c r="A644" s="110" t="s">
        <v>53</v>
      </c>
      <c r="B644" s="267">
        <v>22113848</v>
      </c>
      <c r="C644" s="266" t="s">
        <v>393</v>
      </c>
      <c r="D644" s="266" t="s">
        <v>973</v>
      </c>
      <c r="E644" s="292">
        <f>VLOOKUP(B644,[2]END!$B$3:$G$734,6,FALSE)</f>
        <v>8</v>
      </c>
      <c r="F644" s="91">
        <f t="shared" si="246"/>
        <v>13.5</v>
      </c>
      <c r="G644" s="92">
        <f t="shared" si="247"/>
        <v>8</v>
      </c>
      <c r="H644" s="82">
        <f t="shared" si="241"/>
        <v>8</v>
      </c>
      <c r="I644" s="292">
        <f>VLOOKUP(B644,[2]VIT!$B$3:$F$734,5,FALSE)</f>
        <v>3.81</v>
      </c>
      <c r="J644" s="92">
        <f t="shared" si="248"/>
        <v>11</v>
      </c>
      <c r="K644" s="292">
        <f>VLOOKUP(B644,[2]VIT!$B$3:$G$734,6,FALSE)</f>
        <v>7.96</v>
      </c>
      <c r="L644" s="92">
        <f t="shared" si="249"/>
        <v>9</v>
      </c>
      <c r="M644" s="82">
        <f t="shared" si="244"/>
        <v>10</v>
      </c>
      <c r="N644" s="258">
        <f>VLOOKUP(B644,[2]DVC!$B$3:$G$734,6,FALSE)</f>
        <v>38</v>
      </c>
      <c r="O644" s="297">
        <f>VLOOKUP(B644,'[2]Taille-Poids'!$B$3:$G$734,6,FALSE)</f>
        <v>50</v>
      </c>
      <c r="P644" s="93">
        <f t="shared" si="242"/>
        <v>0.76</v>
      </c>
      <c r="Q644" s="92">
        <f t="shared" si="250"/>
        <v>6.5</v>
      </c>
      <c r="R644" s="258">
        <f>VLOOKUP(B644,[2]DV!$B$3:$H$735,7,FALSE)</f>
        <v>35.200000000000003</v>
      </c>
      <c r="S644" s="92">
        <f t="shared" si="251"/>
        <v>6</v>
      </c>
      <c r="T644" s="82">
        <f t="shared" si="243"/>
        <v>12.5</v>
      </c>
      <c r="U644" s="259">
        <f>VLOOKUP(B644,[2]COORD!$B$3:$I$734,8,FALSE)</f>
        <v>26.8</v>
      </c>
      <c r="V644" s="92">
        <f t="shared" si="252"/>
        <v>5.5</v>
      </c>
      <c r="W644" s="292">
        <f>VLOOKUP(B644,[2]SOUP!$B$3:$F$734,5,FALSE)</f>
        <v>2</v>
      </c>
      <c r="X644" s="92">
        <f t="shared" si="253"/>
        <v>3</v>
      </c>
      <c r="Y644" s="292">
        <f>VLOOKUP(B644,[2]EQU!$B$3:$F$734,5,FALSE)</f>
        <v>1</v>
      </c>
      <c r="Z644" s="92">
        <f t="shared" si="254"/>
        <v>4.5</v>
      </c>
      <c r="AA644" s="82">
        <f t="shared" si="245"/>
        <v>13</v>
      </c>
      <c r="AB644" s="260" t="str">
        <f>VLOOKUP(B644,[2]Natation!$A$2:$E$610,5,FALSE)</f>
        <v>ABI</v>
      </c>
      <c r="AC644" s="92">
        <f t="shared" si="255"/>
        <v>0</v>
      </c>
      <c r="AD644" s="83">
        <f t="shared" si="237"/>
        <v>0</v>
      </c>
      <c r="AE644" s="294">
        <f t="shared" si="240"/>
        <v>8.6999999999999993</v>
      </c>
      <c r="AF644" s="84">
        <v>8.6999999999999993</v>
      </c>
      <c r="AG644" s="87">
        <f t="shared" si="256"/>
        <v>529</v>
      </c>
      <c r="AH644" s="75" t="str">
        <f>IFERROR(VLOOKUP(B644,'Notes écrit'!$A$3:$C$734,3,FALSE),"ABI")</f>
        <v>ABI</v>
      </c>
      <c r="AI644" s="84" t="s">
        <v>157</v>
      </c>
      <c r="AJ644" s="88">
        <f t="shared" si="257"/>
        <v>599</v>
      </c>
      <c r="AK644" s="136" t="str">
        <f t="shared" si="236"/>
        <v>DEF</v>
      </c>
    </row>
    <row r="645" spans="1:37" s="96" customFormat="1" ht="16.5" customHeight="1" thickBot="1" x14ac:dyDescent="0.3">
      <c r="A645" s="110" t="s">
        <v>216</v>
      </c>
      <c r="B645" s="267">
        <v>22113852</v>
      </c>
      <c r="C645" s="266" t="s">
        <v>1000</v>
      </c>
      <c r="D645" s="266" t="s">
        <v>1001</v>
      </c>
      <c r="E645" s="292">
        <f>VLOOKUP(B645,[2]END!$B$3:$G$734,6,FALSE)</f>
        <v>16</v>
      </c>
      <c r="F645" s="91">
        <f t="shared" si="246"/>
        <v>17.5</v>
      </c>
      <c r="G645" s="92">
        <f t="shared" si="247"/>
        <v>13</v>
      </c>
      <c r="H645" s="82">
        <f t="shared" si="241"/>
        <v>13</v>
      </c>
      <c r="I645" s="292">
        <f>VLOOKUP(B645,[2]VIT!$B$3:$F$734,5,FALSE)</f>
        <v>3.3</v>
      </c>
      <c r="J645" s="92">
        <f t="shared" si="248"/>
        <v>15</v>
      </c>
      <c r="K645" s="292">
        <f>VLOOKUP(B645,[2]VIT!$B$3:$G$734,6,FALSE)</f>
        <v>7.12</v>
      </c>
      <c r="L645" s="92">
        <f t="shared" si="249"/>
        <v>9</v>
      </c>
      <c r="M645" s="82">
        <f t="shared" si="244"/>
        <v>12</v>
      </c>
      <c r="N645" s="258">
        <f>VLOOKUP(B645,[2]DVC!$B$3:$G$734,6,FALSE)</f>
        <v>65</v>
      </c>
      <c r="O645" s="297">
        <f>VLOOKUP(B645,'[2]Taille-Poids'!$B$3:$G$734,6,FALSE)</f>
        <v>60</v>
      </c>
      <c r="P645" s="93">
        <f t="shared" si="242"/>
        <v>1.0833333333333333</v>
      </c>
      <c r="Q645" s="92">
        <f t="shared" si="250"/>
        <v>5.5</v>
      </c>
      <c r="R645" s="258">
        <f>VLOOKUP(B645,[2]DV!$B$3:$H$735,7,FALSE)</f>
        <v>46.8</v>
      </c>
      <c r="S645" s="92">
        <f t="shared" si="251"/>
        <v>4.5</v>
      </c>
      <c r="T645" s="82">
        <f t="shared" si="243"/>
        <v>10</v>
      </c>
      <c r="U645" s="259">
        <f>VLOOKUP(B645,[2]COORD!$B$3:$I$734,8,FALSE)</f>
        <v>22.5</v>
      </c>
      <c r="V645" s="92">
        <f t="shared" si="252"/>
        <v>6.5</v>
      </c>
      <c r="W645" s="292">
        <f>VLOOKUP(B645,[2]SOUP!$B$3:$F$734,5,FALSE)</f>
        <v>8</v>
      </c>
      <c r="X645" s="92">
        <f t="shared" si="253"/>
        <v>3.75</v>
      </c>
      <c r="Y645" s="292">
        <f>VLOOKUP(B645,[2]EQU!$B$3:$F$734,5,FALSE)</f>
        <v>4</v>
      </c>
      <c r="Z645" s="92">
        <f t="shared" si="254"/>
        <v>3</v>
      </c>
      <c r="AA645" s="82">
        <f t="shared" si="245"/>
        <v>13.25</v>
      </c>
      <c r="AB645" s="260">
        <f>VLOOKUP(B645,[2]Natation!$A$2:$E$610,5,FALSE)</f>
        <v>72.47</v>
      </c>
      <c r="AC645" s="92">
        <f t="shared" si="255"/>
        <v>1</v>
      </c>
      <c r="AD645" s="83">
        <f t="shared" si="237"/>
        <v>1</v>
      </c>
      <c r="AE645" s="294">
        <f t="shared" si="240"/>
        <v>9.85</v>
      </c>
      <c r="AF645" s="84">
        <v>9.85</v>
      </c>
      <c r="AG645" s="87">
        <f t="shared" si="256"/>
        <v>445</v>
      </c>
      <c r="AH645" s="75">
        <f>IFERROR(VLOOKUP(B645,'Notes écrit'!$A$3:$C$734,3,FALSE),"ABI")</f>
        <v>6.2220000000000004</v>
      </c>
      <c r="AI645" s="84">
        <v>6.2220000000000004</v>
      </c>
      <c r="AJ645" s="88">
        <f t="shared" si="257"/>
        <v>519</v>
      </c>
      <c r="AK645" s="136">
        <f t="shared" si="236"/>
        <v>8.0359999999999996</v>
      </c>
    </row>
    <row r="646" spans="1:37" s="96" customFormat="1" ht="16.5" customHeight="1" thickBot="1" x14ac:dyDescent="0.3">
      <c r="A646" s="110" t="s">
        <v>53</v>
      </c>
      <c r="B646" s="267">
        <v>22114024</v>
      </c>
      <c r="C646" s="266" t="s">
        <v>1059</v>
      </c>
      <c r="D646" s="266" t="s">
        <v>1060</v>
      </c>
      <c r="E646" s="292">
        <f>VLOOKUP(B646,[2]END!$B$3:$G$734,6,FALSE)</f>
        <v>10</v>
      </c>
      <c r="F646" s="91">
        <f t="shared" si="246"/>
        <v>14.5</v>
      </c>
      <c r="G646" s="92">
        <f t="shared" si="247"/>
        <v>10</v>
      </c>
      <c r="H646" s="82">
        <f t="shared" si="241"/>
        <v>10</v>
      </c>
      <c r="I646" s="292">
        <f>VLOOKUP(B646,[2]VIT!$B$3:$F$734,5,FALSE)</f>
        <v>3.59</v>
      </c>
      <c r="J646" s="92">
        <f t="shared" si="248"/>
        <v>15</v>
      </c>
      <c r="K646" s="292">
        <f>VLOOKUP(B646,[2]VIT!$B$3:$G$734,6,FALSE)</f>
        <v>8.09</v>
      </c>
      <c r="L646" s="92">
        <f t="shared" si="249"/>
        <v>8</v>
      </c>
      <c r="M646" s="82">
        <f t="shared" si="244"/>
        <v>11.5</v>
      </c>
      <c r="N646" s="258">
        <f>VLOOKUP(B646,[2]DVC!$B$3:$G$734,6,FALSE)</f>
        <v>23.5</v>
      </c>
      <c r="O646" s="297">
        <f>VLOOKUP(B646,'[2]Taille-Poids'!$B$3:$G$734,6,FALSE)</f>
        <v>59</v>
      </c>
      <c r="P646" s="93">
        <f t="shared" si="242"/>
        <v>0.39830508474576271</v>
      </c>
      <c r="Q646" s="92">
        <f t="shared" si="250"/>
        <v>3.5</v>
      </c>
      <c r="R646" s="258">
        <f>VLOOKUP(B646,[2]DV!$B$3:$H$735,7,FALSE)</f>
        <v>23.9</v>
      </c>
      <c r="S646" s="92">
        <f t="shared" si="251"/>
        <v>3</v>
      </c>
      <c r="T646" s="82">
        <f t="shared" si="243"/>
        <v>6.5</v>
      </c>
      <c r="U646" s="259">
        <f>VLOOKUP(B646,[2]COORD!$B$3:$I$734,8,FALSE)</f>
        <v>25.38</v>
      </c>
      <c r="V646" s="92">
        <f t="shared" si="252"/>
        <v>6.25</v>
      </c>
      <c r="W646" s="292">
        <f>VLOOKUP(B646,[2]SOUP!$B$3:$F$734,5,FALSE)</f>
        <v>-3</v>
      </c>
      <c r="X646" s="92">
        <f t="shared" si="253"/>
        <v>1.75</v>
      </c>
      <c r="Y646" s="292">
        <f>VLOOKUP(B646,[2]EQU!$B$3:$F$734,5,FALSE)</f>
        <v>7</v>
      </c>
      <c r="Z646" s="92">
        <f t="shared" si="254"/>
        <v>1.5</v>
      </c>
      <c r="AA646" s="82">
        <f t="shared" si="245"/>
        <v>9.5</v>
      </c>
      <c r="AB646" s="260">
        <f>VLOOKUP(B646,[2]Natation!$A$2:$E$610,5,FALSE)</f>
        <v>49.12</v>
      </c>
      <c r="AC646" s="92">
        <f t="shared" si="255"/>
        <v>9</v>
      </c>
      <c r="AD646" s="83">
        <f t="shared" si="237"/>
        <v>9</v>
      </c>
      <c r="AE646" s="294">
        <f t="shared" si="240"/>
        <v>9.3000000000000007</v>
      </c>
      <c r="AF646" s="84">
        <v>9.3000000000000007</v>
      </c>
      <c r="AG646" s="87">
        <f t="shared" si="256"/>
        <v>492</v>
      </c>
      <c r="AH646" s="75">
        <f>IFERROR(VLOOKUP(B646,'Notes écrit'!$A$3:$C$734,3,FALSE),"ABI")</f>
        <v>3.556</v>
      </c>
      <c r="AI646" s="84">
        <v>3.556</v>
      </c>
      <c r="AJ646" s="88">
        <f t="shared" si="257"/>
        <v>609</v>
      </c>
      <c r="AK646" s="136">
        <f t="shared" si="236"/>
        <v>6.4280000000000008</v>
      </c>
    </row>
    <row r="647" spans="1:37" s="96" customFormat="1" ht="16.5" customHeight="1" thickBot="1" x14ac:dyDescent="0.3">
      <c r="A647" s="110" t="s">
        <v>216</v>
      </c>
      <c r="B647" s="267">
        <v>22114073</v>
      </c>
      <c r="C647" s="266" t="s">
        <v>565</v>
      </c>
      <c r="D647" s="266" t="s">
        <v>566</v>
      </c>
      <c r="E647" s="292">
        <f>VLOOKUP(B647,[2]END!$B$3:$G$734,6,FALSE)</f>
        <v>14</v>
      </c>
      <c r="F647" s="91">
        <f t="shared" si="246"/>
        <v>16.5</v>
      </c>
      <c r="G647" s="92">
        <f t="shared" si="247"/>
        <v>11</v>
      </c>
      <c r="H647" s="82">
        <f t="shared" si="241"/>
        <v>11</v>
      </c>
      <c r="I647" s="292">
        <f>VLOOKUP(B647,[2]VIT!$B$3:$F$734,5,FALSE)</f>
        <v>3.14</v>
      </c>
      <c r="J647" s="92">
        <f t="shared" si="248"/>
        <v>18</v>
      </c>
      <c r="K647" s="292">
        <f>VLOOKUP(B647,[2]VIT!$B$3:$G$734,6,FALSE)</f>
        <v>6.6</v>
      </c>
      <c r="L647" s="92">
        <f t="shared" si="249"/>
        <v>13</v>
      </c>
      <c r="M647" s="82">
        <f t="shared" si="244"/>
        <v>15.5</v>
      </c>
      <c r="N647" s="258">
        <f>VLOOKUP(B647,[2]DVC!$B$3:$G$734,6,FALSE)</f>
        <v>62</v>
      </c>
      <c r="O647" s="297">
        <f>VLOOKUP(B647,'[2]Taille-Poids'!$B$3:$G$734,6,FALSE)</f>
        <v>62</v>
      </c>
      <c r="P647" s="93">
        <f t="shared" si="242"/>
        <v>1</v>
      </c>
      <c r="Q647" s="92">
        <f t="shared" si="250"/>
        <v>5.5</v>
      </c>
      <c r="R647" s="258">
        <f>VLOOKUP(B647,[2]DV!$B$3:$H$735,7,FALSE)</f>
        <v>58</v>
      </c>
      <c r="S647" s="92">
        <f t="shared" si="251"/>
        <v>7.5</v>
      </c>
      <c r="T647" s="82">
        <f t="shared" si="243"/>
        <v>13</v>
      </c>
      <c r="U647" s="259">
        <f>VLOOKUP(B647,[2]COORD!$B$3:$I$734,8,FALSE)</f>
        <v>25</v>
      </c>
      <c r="V647" s="92">
        <f t="shared" si="252"/>
        <v>5.25</v>
      </c>
      <c r="W647" s="292">
        <f>VLOOKUP(B647,[2]SOUP!$B$3:$F$734,5,FALSE)</f>
        <v>7</v>
      </c>
      <c r="X647" s="92">
        <f t="shared" si="253"/>
        <v>3.75</v>
      </c>
      <c r="Y647" s="292">
        <f>VLOOKUP(B647,[2]EQU!$B$3:$F$734,5,FALSE)</f>
        <v>6</v>
      </c>
      <c r="Z647" s="92">
        <f t="shared" si="254"/>
        <v>2</v>
      </c>
      <c r="AA647" s="82">
        <f t="shared" si="245"/>
        <v>11</v>
      </c>
      <c r="AB647" s="260">
        <f>VLOOKUP(B647,[2]Natation!$A$2:$E$610,5,FALSE)</f>
        <v>36.36</v>
      </c>
      <c r="AC647" s="92">
        <f t="shared" si="255"/>
        <v>12</v>
      </c>
      <c r="AD647" s="83">
        <f t="shared" si="237"/>
        <v>12</v>
      </c>
      <c r="AE647" s="294">
        <f t="shared" si="240"/>
        <v>12.5</v>
      </c>
      <c r="AF647" s="84">
        <v>12.5</v>
      </c>
      <c r="AG647" s="87">
        <f t="shared" si="256"/>
        <v>129</v>
      </c>
      <c r="AH647" s="75">
        <f>IFERROR(VLOOKUP(B647,'Notes écrit'!$A$3:$C$734,3,FALSE),"ABI")</f>
        <v>7.1109999999999998</v>
      </c>
      <c r="AI647" s="84">
        <v>7.1109999999999998</v>
      </c>
      <c r="AJ647" s="88">
        <f t="shared" si="257"/>
        <v>430</v>
      </c>
      <c r="AK647" s="136">
        <f t="shared" si="236"/>
        <v>9.8055000000000003</v>
      </c>
    </row>
    <row r="648" spans="1:37" s="96" customFormat="1" ht="16.5" customHeight="1" thickBot="1" x14ac:dyDescent="0.3">
      <c r="A648" s="110" t="s">
        <v>216</v>
      </c>
      <c r="B648" s="267">
        <v>22114296</v>
      </c>
      <c r="C648" s="266" t="s">
        <v>1149</v>
      </c>
      <c r="D648" s="266" t="s">
        <v>88</v>
      </c>
      <c r="E648" s="292">
        <f>VLOOKUP(B648,[2]END!$B$3:$G$734,6,FALSE)</f>
        <v>13</v>
      </c>
      <c r="F648" s="91">
        <f t="shared" si="246"/>
        <v>16</v>
      </c>
      <c r="G648" s="92">
        <f t="shared" si="247"/>
        <v>10</v>
      </c>
      <c r="H648" s="82">
        <f t="shared" si="241"/>
        <v>10</v>
      </c>
      <c r="I648" s="292">
        <f>VLOOKUP(B648,[2]VIT!$B$3:$F$734,5,FALSE)</f>
        <v>3.34</v>
      </c>
      <c r="J648" s="92">
        <f t="shared" si="248"/>
        <v>15</v>
      </c>
      <c r="K648" s="292">
        <f>VLOOKUP(B648,[2]VIT!$B$3:$G$734,6,FALSE)</f>
        <v>7.33</v>
      </c>
      <c r="L648" s="92">
        <f t="shared" si="249"/>
        <v>7</v>
      </c>
      <c r="M648" s="82">
        <f t="shared" si="244"/>
        <v>11</v>
      </c>
      <c r="N648" s="258">
        <f>VLOOKUP(B648,[2]DVC!$B$3:$G$734,6,FALSE)</f>
        <v>46</v>
      </c>
      <c r="O648" s="297">
        <f>VLOOKUP(B648,'[2]Taille-Poids'!$B$3:$G$734,6,FALSE)</f>
        <v>77</v>
      </c>
      <c r="P648" s="93">
        <f t="shared" si="242"/>
        <v>0.59740259740259738</v>
      </c>
      <c r="Q648" s="92">
        <f t="shared" si="250"/>
        <v>3</v>
      </c>
      <c r="R648" s="258">
        <f>VLOOKUP(B648,[2]DV!$B$3:$H$735,7,FALSE)</f>
        <v>34.799999999999997</v>
      </c>
      <c r="S648" s="92">
        <f t="shared" si="251"/>
        <v>1.5</v>
      </c>
      <c r="T648" s="82">
        <f t="shared" si="243"/>
        <v>4.5</v>
      </c>
      <c r="U648" s="259">
        <f>VLOOKUP(B648,[2]COORD!$B$3:$I$734,8,FALSE)</f>
        <v>25.1</v>
      </c>
      <c r="V648" s="92">
        <f t="shared" si="252"/>
        <v>5.25</v>
      </c>
      <c r="W648" s="292">
        <f>VLOOKUP(B648,[2]SOUP!$B$3:$F$734,5,FALSE)</f>
        <v>-8</v>
      </c>
      <c r="X648" s="92">
        <f t="shared" si="253"/>
        <v>1</v>
      </c>
      <c r="Y648" s="292">
        <f>VLOOKUP(B648,[2]EQU!$B$3:$F$734,5,FALSE)</f>
        <v>10</v>
      </c>
      <c r="Z648" s="92">
        <f t="shared" si="254"/>
        <v>0</v>
      </c>
      <c r="AA648" s="82">
        <f t="shared" si="245"/>
        <v>6.25</v>
      </c>
      <c r="AB648" s="260">
        <f>VLOOKUP(B648,[2]Natation!$A$2:$E$610,5,FALSE)</f>
        <v>38.31</v>
      </c>
      <c r="AC648" s="92">
        <f t="shared" si="255"/>
        <v>11</v>
      </c>
      <c r="AD648" s="83">
        <f t="shared" si="237"/>
        <v>11</v>
      </c>
      <c r="AE648" s="294">
        <f t="shared" si="240"/>
        <v>8.5500000000000007</v>
      </c>
      <c r="AF648" s="84">
        <v>8.5500000000000007</v>
      </c>
      <c r="AG648" s="87">
        <f t="shared" si="256"/>
        <v>534</v>
      </c>
      <c r="AH648" s="75">
        <f>IFERROR(VLOOKUP(B648,'Notes écrit'!$A$3:$C$734,3,FALSE),"ABI")</f>
        <v>8</v>
      </c>
      <c r="AI648" s="84">
        <v>8</v>
      </c>
      <c r="AJ648" s="88">
        <f t="shared" si="257"/>
        <v>331</v>
      </c>
      <c r="AK648" s="136">
        <f t="shared" si="236"/>
        <v>8.2750000000000004</v>
      </c>
    </row>
    <row r="649" spans="1:37" s="96" customFormat="1" ht="16.5" customHeight="1" thickBot="1" x14ac:dyDescent="0.3">
      <c r="A649" s="110" t="s">
        <v>216</v>
      </c>
      <c r="B649" s="267">
        <v>22114378</v>
      </c>
      <c r="C649" s="266" t="s">
        <v>1002</v>
      </c>
      <c r="D649" s="266" t="s">
        <v>1003</v>
      </c>
      <c r="E649" s="292">
        <f>VLOOKUP(B649,[2]END!$B$3:$G$734,6,FALSE)</f>
        <v>16</v>
      </c>
      <c r="F649" s="91">
        <f t="shared" si="246"/>
        <v>17.5</v>
      </c>
      <c r="G649" s="92">
        <f t="shared" si="247"/>
        <v>13</v>
      </c>
      <c r="H649" s="82">
        <f t="shared" si="241"/>
        <v>13</v>
      </c>
      <c r="I649" s="292">
        <f>VLOOKUP(B649,[2]VIT!$B$3:$F$734,5,FALSE)</f>
        <v>3.3</v>
      </c>
      <c r="J649" s="92">
        <f t="shared" si="248"/>
        <v>15</v>
      </c>
      <c r="K649" s="292">
        <f>VLOOKUP(B649,[2]VIT!$B$3:$G$734,6,FALSE)</f>
        <v>6.91</v>
      </c>
      <c r="L649" s="92">
        <f t="shared" si="249"/>
        <v>10</v>
      </c>
      <c r="M649" s="82">
        <f t="shared" si="244"/>
        <v>12.5</v>
      </c>
      <c r="N649" s="258">
        <f>VLOOKUP(B649,[2]DVC!$B$3:$G$734,6,FALSE)</f>
        <v>103</v>
      </c>
      <c r="O649" s="297">
        <f>VLOOKUP(B649,'[2]Taille-Poids'!$B$3:$G$734,6,FALSE)</f>
        <v>83</v>
      </c>
      <c r="P649" s="93">
        <f t="shared" si="242"/>
        <v>1.2409638554216869</v>
      </c>
      <c r="Q649" s="92">
        <f t="shared" si="250"/>
        <v>6.5</v>
      </c>
      <c r="R649" s="258">
        <f>VLOOKUP(B649,[2]DV!$B$3:$H$735,7,FALSE)</f>
        <v>41.1</v>
      </c>
      <c r="S649" s="92">
        <f t="shared" si="251"/>
        <v>3.5</v>
      </c>
      <c r="T649" s="82">
        <f t="shared" si="243"/>
        <v>10</v>
      </c>
      <c r="U649" s="259">
        <f>VLOOKUP(B649,[2]COORD!$B$3:$I$734,8,FALSE)</f>
        <v>27.4</v>
      </c>
      <c r="V649" s="92">
        <f t="shared" si="252"/>
        <v>4.25</v>
      </c>
      <c r="W649" s="292">
        <f>VLOOKUP(B649,[2]SOUP!$B$3:$F$734,5,FALSE)</f>
        <v>-6</v>
      </c>
      <c r="X649" s="92">
        <f t="shared" si="253"/>
        <v>1.25</v>
      </c>
      <c r="Y649" s="292">
        <f>VLOOKUP(B649,[2]EQU!$B$3:$F$734,5,FALSE)</f>
        <v>4</v>
      </c>
      <c r="Z649" s="92">
        <f t="shared" si="254"/>
        <v>3</v>
      </c>
      <c r="AA649" s="82">
        <f t="shared" si="245"/>
        <v>8.5</v>
      </c>
      <c r="AB649" s="260">
        <f>VLOOKUP(B649,[2]Natation!$A$2:$E$610,5,FALSE)</f>
        <v>42.1</v>
      </c>
      <c r="AC649" s="92">
        <f t="shared" si="255"/>
        <v>9</v>
      </c>
      <c r="AD649" s="83">
        <f t="shared" si="237"/>
        <v>9</v>
      </c>
      <c r="AE649" s="294">
        <f t="shared" si="240"/>
        <v>10.6</v>
      </c>
      <c r="AF649" s="84">
        <v>10.6</v>
      </c>
      <c r="AG649" s="87">
        <f t="shared" si="256"/>
        <v>363</v>
      </c>
      <c r="AH649" s="75">
        <f>IFERROR(VLOOKUP(B649,'Notes écrit'!$A$3:$C$734,3,FALSE),"ABI")</f>
        <v>6.2220000000000004</v>
      </c>
      <c r="AI649" s="84">
        <v>6.2220000000000004</v>
      </c>
      <c r="AJ649" s="88">
        <f t="shared" si="257"/>
        <v>519</v>
      </c>
      <c r="AK649" s="136">
        <f t="shared" si="236"/>
        <v>8.4109999999999996</v>
      </c>
    </row>
    <row r="650" spans="1:37" s="96" customFormat="1" ht="16.5" customHeight="1" thickBot="1" x14ac:dyDescent="0.3">
      <c r="A650" s="110" t="s">
        <v>216</v>
      </c>
      <c r="B650" s="267">
        <v>22114415</v>
      </c>
      <c r="C650" s="266" t="s">
        <v>1195</v>
      </c>
      <c r="D650" s="266" t="s">
        <v>1196</v>
      </c>
      <c r="E650" s="292">
        <f>VLOOKUP(B650,[2]END!$B$3:$G$734,6,FALSE)</f>
        <v>16</v>
      </c>
      <c r="F650" s="91">
        <f t="shared" si="246"/>
        <v>17.5</v>
      </c>
      <c r="G650" s="92">
        <f t="shared" si="247"/>
        <v>13</v>
      </c>
      <c r="H650" s="82">
        <f t="shared" si="241"/>
        <v>13</v>
      </c>
      <c r="I650" s="292">
        <f>VLOOKUP(B650,[2]VIT!$B$3:$F$734,5,FALSE)</f>
        <v>3.27</v>
      </c>
      <c r="J650" s="92">
        <f t="shared" si="248"/>
        <v>16</v>
      </c>
      <c r="K650" s="292">
        <f>VLOOKUP(B650,[2]VIT!$B$3:$G$734,6,FALSE)</f>
        <v>7.04</v>
      </c>
      <c r="L650" s="92">
        <f t="shared" si="249"/>
        <v>9</v>
      </c>
      <c r="M650" s="82">
        <f t="shared" si="244"/>
        <v>12.5</v>
      </c>
      <c r="N650" s="258">
        <f>VLOOKUP(B650,[2]DVC!$B$3:$G$734,6,FALSE)</f>
        <v>76</v>
      </c>
      <c r="O650" s="297">
        <f>VLOOKUP(B650,'[2]Taille-Poids'!$B$3:$G$734,6,FALSE)</f>
        <v>71</v>
      </c>
      <c r="P650" s="93">
        <f t="shared" si="242"/>
        <v>1.0704225352112675</v>
      </c>
      <c r="Q650" s="92">
        <f t="shared" si="250"/>
        <v>5.5</v>
      </c>
      <c r="R650" s="258">
        <f>VLOOKUP(B650,[2]DV!$B$3:$H$735,7,FALSE)</f>
        <v>42.4</v>
      </c>
      <c r="S650" s="92">
        <f t="shared" si="251"/>
        <v>3.5</v>
      </c>
      <c r="T650" s="82">
        <f t="shared" si="243"/>
        <v>9</v>
      </c>
      <c r="U650" s="259">
        <f>VLOOKUP(B650,[2]COORD!$B$3:$I$734,8,FALSE)</f>
        <v>26.45</v>
      </c>
      <c r="V650" s="92">
        <f t="shared" si="252"/>
        <v>4.75</v>
      </c>
      <c r="W650" s="292">
        <f>VLOOKUP(B650,[2]SOUP!$B$3:$F$734,5,FALSE)</f>
        <v>-3</v>
      </c>
      <c r="X650" s="92">
        <f t="shared" si="253"/>
        <v>1.75</v>
      </c>
      <c r="Y650" s="292">
        <f>VLOOKUP(B650,[2]EQU!$B$3:$F$734,5,FALSE)</f>
        <v>7</v>
      </c>
      <c r="Z650" s="92">
        <f t="shared" si="254"/>
        <v>1.5</v>
      </c>
      <c r="AA650" s="82">
        <f t="shared" si="245"/>
        <v>8</v>
      </c>
      <c r="AB650" s="260">
        <f>VLOOKUP(B650,[2]Natation!$A$2:$E$610,5,FALSE)</f>
        <v>31.86</v>
      </c>
      <c r="AC650" s="92">
        <f t="shared" si="255"/>
        <v>15</v>
      </c>
      <c r="AD650" s="83">
        <f t="shared" si="237"/>
        <v>15</v>
      </c>
      <c r="AE650" s="294">
        <f t="shared" si="240"/>
        <v>11.5</v>
      </c>
      <c r="AF650" s="84">
        <v>11.5</v>
      </c>
      <c r="AG650" s="87">
        <f t="shared" si="256"/>
        <v>260</v>
      </c>
      <c r="AH650" s="75">
        <f>IFERROR(VLOOKUP(B650,'Notes écrit'!$A$3:$C$734,3,FALSE),"ABI")</f>
        <v>10.667</v>
      </c>
      <c r="AI650" s="84">
        <v>10.667</v>
      </c>
      <c r="AJ650" s="88">
        <f t="shared" si="257"/>
        <v>85</v>
      </c>
      <c r="AK650" s="136">
        <f t="shared" si="236"/>
        <v>11.083500000000001</v>
      </c>
    </row>
    <row r="651" spans="1:37" s="96" customFormat="1" ht="16.5" customHeight="1" thickBot="1" x14ac:dyDescent="0.3">
      <c r="A651" s="110" t="s">
        <v>216</v>
      </c>
      <c r="B651" s="267">
        <v>22114469</v>
      </c>
      <c r="C651" s="266" t="s">
        <v>696</v>
      </c>
      <c r="D651" s="266" t="s">
        <v>183</v>
      </c>
      <c r="E651" s="292">
        <f>VLOOKUP(B651,[2]END!$B$3:$G$734,6,FALSE)</f>
        <v>18</v>
      </c>
      <c r="F651" s="91">
        <f t="shared" si="246"/>
        <v>18.5</v>
      </c>
      <c r="G651" s="92">
        <f t="shared" si="247"/>
        <v>15</v>
      </c>
      <c r="H651" s="82">
        <f t="shared" si="241"/>
        <v>15</v>
      </c>
      <c r="I651" s="292">
        <f>VLOOKUP(B651,[2]VIT!$B$3:$F$734,5,FALSE)</f>
        <v>3.36</v>
      </c>
      <c r="J651" s="92">
        <f t="shared" si="248"/>
        <v>14</v>
      </c>
      <c r="K651" s="292">
        <f>VLOOKUP(B651,[2]VIT!$B$3:$G$734,6,FALSE)</f>
        <v>7.34</v>
      </c>
      <c r="L651" s="92">
        <f t="shared" si="249"/>
        <v>7</v>
      </c>
      <c r="M651" s="82">
        <f t="shared" si="244"/>
        <v>10.5</v>
      </c>
      <c r="N651" s="258">
        <f>VLOOKUP(B651,[2]DVC!$B$3:$G$734,6,FALSE)</f>
        <v>58</v>
      </c>
      <c r="O651" s="297">
        <f>VLOOKUP(B651,'[2]Taille-Poids'!$B$3:$G$734,6,FALSE)</f>
        <v>58</v>
      </c>
      <c r="P651" s="93">
        <f t="shared" si="242"/>
        <v>1</v>
      </c>
      <c r="Q651" s="92">
        <f t="shared" si="250"/>
        <v>5.5</v>
      </c>
      <c r="R651" s="258">
        <f>VLOOKUP(B651,[2]DV!$B$3:$H$735,7,FALSE)</f>
        <v>39</v>
      </c>
      <c r="S651" s="92">
        <f t="shared" si="251"/>
        <v>3</v>
      </c>
      <c r="T651" s="82">
        <f t="shared" si="243"/>
        <v>8.5</v>
      </c>
      <c r="U651" s="259">
        <f>VLOOKUP(B651,[2]COORD!$B$3:$I$734,8,FALSE)</f>
        <v>25.4</v>
      </c>
      <c r="V651" s="92">
        <f t="shared" si="252"/>
        <v>5.25</v>
      </c>
      <c r="W651" s="292">
        <f>VLOOKUP(B651,[2]SOUP!$B$3:$F$734,5,FALSE)</f>
        <v>0</v>
      </c>
      <c r="X651" s="92">
        <f t="shared" si="253"/>
        <v>2.5</v>
      </c>
      <c r="Y651" s="292">
        <f>VLOOKUP(B651,[2]EQU!$B$3:$F$734,5,FALSE)</f>
        <v>7</v>
      </c>
      <c r="Z651" s="92">
        <f t="shared" si="254"/>
        <v>1.5</v>
      </c>
      <c r="AA651" s="82">
        <f t="shared" si="245"/>
        <v>9.25</v>
      </c>
      <c r="AB651" s="260">
        <f>VLOOKUP(B651,[2]Natation!$A$2:$E$610,5,FALSE)</f>
        <v>41.71</v>
      </c>
      <c r="AC651" s="92">
        <f t="shared" si="255"/>
        <v>9</v>
      </c>
      <c r="AD651" s="83">
        <f t="shared" si="237"/>
        <v>9</v>
      </c>
      <c r="AE651" s="294">
        <f t="shared" si="240"/>
        <v>10.45</v>
      </c>
      <c r="AF651" s="84">
        <v>10.45</v>
      </c>
      <c r="AG651" s="87">
        <f t="shared" si="256"/>
        <v>386</v>
      </c>
      <c r="AH651" s="75">
        <f>IFERROR(VLOOKUP(B651,'Notes écrit'!$A$3:$C$734,3,FALSE),"ABI")</f>
        <v>10.222</v>
      </c>
      <c r="AI651" s="84">
        <v>10.222</v>
      </c>
      <c r="AJ651" s="88">
        <f t="shared" si="257"/>
        <v>123</v>
      </c>
      <c r="AK651" s="136">
        <f t="shared" si="236"/>
        <v>10.335999999999999</v>
      </c>
    </row>
    <row r="652" spans="1:37" s="96" customFormat="1" ht="16.5" customHeight="1" thickBot="1" x14ac:dyDescent="0.3">
      <c r="A652" s="110" t="s">
        <v>216</v>
      </c>
      <c r="B652" s="267">
        <v>22114471</v>
      </c>
      <c r="C652" s="266" t="s">
        <v>1011</v>
      </c>
      <c r="D652" s="266" t="s">
        <v>137</v>
      </c>
      <c r="E652" s="292">
        <f>VLOOKUP(B652,[2]END!$B$3:$G$734,6,FALSE)</f>
        <v>15</v>
      </c>
      <c r="F652" s="91">
        <f t="shared" si="246"/>
        <v>17</v>
      </c>
      <c r="G652" s="92">
        <f t="shared" si="247"/>
        <v>12</v>
      </c>
      <c r="H652" s="82">
        <f t="shared" si="241"/>
        <v>12</v>
      </c>
      <c r="I652" s="292">
        <f>VLOOKUP(B652,[2]VIT!$B$3:$F$734,5,FALSE)</f>
        <v>3.39</v>
      </c>
      <c r="J652" s="92">
        <f t="shared" si="248"/>
        <v>14</v>
      </c>
      <c r="K652" s="292">
        <f>VLOOKUP(B652,[2]VIT!$B$3:$G$734,6,FALSE)</f>
        <v>7.49</v>
      </c>
      <c r="L652" s="92">
        <f t="shared" si="249"/>
        <v>6</v>
      </c>
      <c r="M652" s="82">
        <f t="shared" si="244"/>
        <v>10</v>
      </c>
      <c r="N652" s="258">
        <f>VLOOKUP(B652,[2]DVC!$B$3:$G$734,6,FALSE)</f>
        <v>35</v>
      </c>
      <c r="O652" s="297">
        <f>VLOOKUP(B652,'[2]Taille-Poids'!$B$3:$G$734,6,FALSE)</f>
        <v>54</v>
      </c>
      <c r="P652" s="93">
        <f t="shared" si="242"/>
        <v>0.64814814814814814</v>
      </c>
      <c r="Q652" s="92">
        <f t="shared" si="250"/>
        <v>3.5</v>
      </c>
      <c r="R652" s="258">
        <f>VLOOKUP(B652,[2]DV!$B$3:$H$735,7,FALSE)</f>
        <v>34.799999999999997</v>
      </c>
      <c r="S652" s="92">
        <f t="shared" si="251"/>
        <v>1.5</v>
      </c>
      <c r="T652" s="82">
        <f t="shared" si="243"/>
        <v>5</v>
      </c>
      <c r="U652" s="259">
        <f>VLOOKUP(B652,[2]COORD!$B$3:$I$734,8,FALSE)</f>
        <v>26.05</v>
      </c>
      <c r="V652" s="92">
        <f t="shared" si="252"/>
        <v>4.75</v>
      </c>
      <c r="W652" s="292">
        <f>VLOOKUP(B652,[2]SOUP!$B$3:$F$734,5,FALSE)</f>
        <v>3</v>
      </c>
      <c r="X652" s="92">
        <f t="shared" si="253"/>
        <v>3.25</v>
      </c>
      <c r="Y652" s="292">
        <f>VLOOKUP(B652,[2]EQU!$B$3:$F$734,5,FALSE)</f>
        <v>10</v>
      </c>
      <c r="Z652" s="92">
        <f t="shared" si="254"/>
        <v>0</v>
      </c>
      <c r="AA652" s="82">
        <f t="shared" si="245"/>
        <v>8</v>
      </c>
      <c r="AB652" s="260" t="s">
        <v>215</v>
      </c>
      <c r="AC652" s="92" t="str">
        <f t="shared" si="255"/>
        <v>DSP</v>
      </c>
      <c r="AD652" s="83" t="str">
        <f t="shared" si="237"/>
        <v>DSP</v>
      </c>
      <c r="AE652" s="294">
        <f t="shared" si="240"/>
        <v>8.75</v>
      </c>
      <c r="AF652" s="84">
        <v>8.75</v>
      </c>
      <c r="AG652" s="87">
        <f t="shared" si="256"/>
        <v>520</v>
      </c>
      <c r="AH652" s="75">
        <f>IFERROR(VLOOKUP(B652,'Notes écrit'!$A$3:$C$734,3,FALSE),"ABI")</f>
        <v>7.556</v>
      </c>
      <c r="AI652" s="84">
        <v>7.556</v>
      </c>
      <c r="AJ652" s="88">
        <f t="shared" si="257"/>
        <v>384</v>
      </c>
      <c r="AK652" s="136">
        <f t="shared" si="236"/>
        <v>8.1530000000000005</v>
      </c>
    </row>
    <row r="653" spans="1:37" s="96" customFormat="1" ht="16.5" customHeight="1" thickBot="1" x14ac:dyDescent="0.3">
      <c r="A653" s="110" t="s">
        <v>53</v>
      </c>
      <c r="B653" s="267">
        <v>22114512</v>
      </c>
      <c r="C653" s="266" t="s">
        <v>921</v>
      </c>
      <c r="D653" s="266" t="s">
        <v>92</v>
      </c>
      <c r="E653" s="292">
        <f>VLOOKUP(B653,[2]END!$B$3:$G$734,6,FALSE)</f>
        <v>15</v>
      </c>
      <c r="F653" s="91">
        <f t="shared" si="246"/>
        <v>17</v>
      </c>
      <c r="G653" s="92">
        <f t="shared" si="247"/>
        <v>15</v>
      </c>
      <c r="H653" s="82">
        <f t="shared" si="241"/>
        <v>15</v>
      </c>
      <c r="I653" s="292">
        <f>VLOOKUP(B653,[2]VIT!$B$3:$F$734,5,FALSE)</f>
        <v>3.75</v>
      </c>
      <c r="J653" s="92">
        <f t="shared" si="248"/>
        <v>12</v>
      </c>
      <c r="K653" s="292">
        <f>VLOOKUP(B653,[2]VIT!$B$3:$G$734,6,FALSE)</f>
        <v>8.4600000000000009</v>
      </c>
      <c r="L653" s="92">
        <f t="shared" si="249"/>
        <v>6</v>
      </c>
      <c r="M653" s="82">
        <f t="shared" si="244"/>
        <v>9</v>
      </c>
      <c r="N653" s="258">
        <f>VLOOKUP(B653,[2]DVC!$B$3:$G$734,6,FALSE)</f>
        <v>40</v>
      </c>
      <c r="O653" s="297">
        <f>VLOOKUP(B653,'[2]Taille-Poids'!$B$3:$G$734,6,FALSE)</f>
        <v>61</v>
      </c>
      <c r="P653" s="93">
        <f t="shared" si="242"/>
        <v>0.65573770491803274</v>
      </c>
      <c r="Q653" s="92">
        <f t="shared" si="250"/>
        <v>6</v>
      </c>
      <c r="R653" s="258">
        <f>VLOOKUP(B653,[2]DV!$B$3:$H$735,7,FALSE)</f>
        <v>27</v>
      </c>
      <c r="S653" s="92">
        <f t="shared" si="251"/>
        <v>4</v>
      </c>
      <c r="T653" s="82">
        <f t="shared" si="243"/>
        <v>10</v>
      </c>
      <c r="U653" s="259">
        <f>VLOOKUP(B653,[2]COORD!$B$3:$I$734,8,FALSE)</f>
        <v>26.6</v>
      </c>
      <c r="V653" s="92">
        <f t="shared" si="252"/>
        <v>5.5</v>
      </c>
      <c r="W653" s="292">
        <f>VLOOKUP(B653,[2]SOUP!$B$3:$F$734,5,FALSE)</f>
        <v>11</v>
      </c>
      <c r="X653" s="92">
        <f t="shared" si="253"/>
        <v>4.25</v>
      </c>
      <c r="Y653" s="292">
        <f>VLOOKUP(B653,[2]EQU!$B$3:$F$734,5,FALSE)</f>
        <v>2</v>
      </c>
      <c r="Z653" s="92">
        <f t="shared" si="254"/>
        <v>4</v>
      </c>
      <c r="AA653" s="82">
        <f t="shared" si="245"/>
        <v>13.75</v>
      </c>
      <c r="AB653" s="260">
        <f>VLOOKUP(B653,[2]Natation!$A$2:$E$610,5,FALSE)</f>
        <v>32.979999999999997</v>
      </c>
      <c r="AC653" s="92">
        <f t="shared" si="255"/>
        <v>18</v>
      </c>
      <c r="AD653" s="83">
        <f t="shared" si="237"/>
        <v>18</v>
      </c>
      <c r="AE653" s="294">
        <f t="shared" si="240"/>
        <v>13.15</v>
      </c>
      <c r="AF653" s="84">
        <v>13.15</v>
      </c>
      <c r="AG653" s="87">
        <f t="shared" si="256"/>
        <v>66</v>
      </c>
      <c r="AH653" s="75">
        <f>IFERROR(VLOOKUP(B653,'Notes écrit'!$A$3:$C$734,3,FALSE),"ABI")</f>
        <v>11.111000000000001</v>
      </c>
      <c r="AI653" s="84">
        <v>11.111000000000001</v>
      </c>
      <c r="AJ653" s="88">
        <f t="shared" si="257"/>
        <v>62</v>
      </c>
      <c r="AK653" s="136">
        <f t="shared" si="236"/>
        <v>12.130500000000001</v>
      </c>
    </row>
    <row r="654" spans="1:37" s="96" customFormat="1" ht="16.5" customHeight="1" thickBot="1" x14ac:dyDescent="0.3">
      <c r="A654" s="110" t="s">
        <v>216</v>
      </c>
      <c r="B654" s="267">
        <v>22114611</v>
      </c>
      <c r="C654" s="266" t="s">
        <v>900</v>
      </c>
      <c r="D654" s="266" t="s">
        <v>404</v>
      </c>
      <c r="E654" s="292" t="str">
        <f>VLOOKUP(B654,[2]END!$B$3:$G$734,6,FALSE)</f>
        <v>ABI</v>
      </c>
      <c r="F654" s="91" t="str">
        <f t="shared" si="246"/>
        <v>ABI</v>
      </c>
      <c r="G654" s="92">
        <f t="shared" si="247"/>
        <v>0</v>
      </c>
      <c r="H654" s="82">
        <f t="shared" si="241"/>
        <v>0</v>
      </c>
      <c r="I654" s="292" t="str">
        <f>VLOOKUP(B654,[2]VIT!$B$3:$F$734,5,FALSE)</f>
        <v>ABI</v>
      </c>
      <c r="J654" s="92">
        <f t="shared" si="248"/>
        <v>0</v>
      </c>
      <c r="K654" s="292" t="str">
        <f>VLOOKUP(B654,[2]VIT!$B$3:$G$734,6,FALSE)</f>
        <v>ABI</v>
      </c>
      <c r="L654" s="92">
        <f t="shared" si="249"/>
        <v>0</v>
      </c>
      <c r="M654" s="82">
        <f t="shared" si="244"/>
        <v>0</v>
      </c>
      <c r="N654" s="258" t="str">
        <f>VLOOKUP(B654,[2]DVC!$B$3:$G$734,6,FALSE)</f>
        <v>ABI</v>
      </c>
      <c r="O654" s="297" t="str">
        <f>VLOOKUP(B654,'[2]Taille-Poids'!$B$3:$G$734,6,FALSE)</f>
        <v>ABI</v>
      </c>
      <c r="P654" s="93" t="str">
        <f t="shared" si="242"/>
        <v>POIDS</v>
      </c>
      <c r="Q654" s="92">
        <f t="shared" si="250"/>
        <v>0</v>
      </c>
      <c r="R654" s="258" t="str">
        <f>VLOOKUP(B654,[2]DV!$B$3:$H$735,7,FALSE)</f>
        <v>ABI</v>
      </c>
      <c r="S654" s="92">
        <f t="shared" si="251"/>
        <v>0</v>
      </c>
      <c r="T654" s="82">
        <f t="shared" si="243"/>
        <v>0</v>
      </c>
      <c r="U654" s="259" t="str">
        <f>VLOOKUP(B654,[2]COORD!$B$3:$I$734,8,FALSE)</f>
        <v>ABI</v>
      </c>
      <c r="V654" s="92">
        <f t="shared" si="252"/>
        <v>0</v>
      </c>
      <c r="W654" s="292" t="str">
        <f>VLOOKUP(B654,[2]SOUP!$B$3:$F$734,5,FALSE)</f>
        <v>ABI</v>
      </c>
      <c r="X654" s="92">
        <f t="shared" si="253"/>
        <v>0</v>
      </c>
      <c r="Y654" s="292" t="str">
        <f>VLOOKUP(B654,[2]EQU!$B$3:$F$734,5,FALSE)</f>
        <v>ABI</v>
      </c>
      <c r="Z654" s="92">
        <f t="shared" si="254"/>
        <v>0</v>
      </c>
      <c r="AA654" s="82">
        <f t="shared" si="245"/>
        <v>0</v>
      </c>
      <c r="AB654" s="260" t="str">
        <f>VLOOKUP(B654,[2]Natation!$A$2:$E$610,5,FALSE)</f>
        <v>ABI</v>
      </c>
      <c r="AC654" s="92">
        <f t="shared" si="255"/>
        <v>0</v>
      </c>
      <c r="AD654" s="83">
        <f t="shared" si="237"/>
        <v>0</v>
      </c>
      <c r="AE654" s="294">
        <f t="shared" si="240"/>
        <v>0</v>
      </c>
      <c r="AF654" s="84">
        <v>0</v>
      </c>
      <c r="AG654" s="87">
        <f t="shared" si="256"/>
        <v>621</v>
      </c>
      <c r="AH654" s="75" t="str">
        <f>IFERROR(VLOOKUP(B654,'Notes écrit'!$A$3:$C$734,3,FALSE),"ABI")</f>
        <v>ABI</v>
      </c>
      <c r="AI654" s="84" t="s">
        <v>157</v>
      </c>
      <c r="AJ654" s="88">
        <f t="shared" si="257"/>
        <v>599</v>
      </c>
      <c r="AK654" s="136" t="str">
        <f t="shared" si="236"/>
        <v>DEF</v>
      </c>
    </row>
    <row r="655" spans="1:37" s="96" customFormat="1" ht="16.5" customHeight="1" thickBot="1" x14ac:dyDescent="0.3">
      <c r="A655" s="110" t="s">
        <v>216</v>
      </c>
      <c r="B655" s="267">
        <v>22114635</v>
      </c>
      <c r="C655" s="266" t="s">
        <v>657</v>
      </c>
      <c r="D655" s="266" t="s">
        <v>658</v>
      </c>
      <c r="E655" s="292">
        <f>VLOOKUP(B655,[2]END!$B$3:$G$734,6,FALSE)</f>
        <v>15</v>
      </c>
      <c r="F655" s="91">
        <f t="shared" si="246"/>
        <v>17</v>
      </c>
      <c r="G655" s="92">
        <f t="shared" si="247"/>
        <v>12</v>
      </c>
      <c r="H655" s="82">
        <f t="shared" si="241"/>
        <v>12</v>
      </c>
      <c r="I655" s="292">
        <f>VLOOKUP(B655,[2]VIT!$B$3:$F$734,5,FALSE)</f>
        <v>3.04</v>
      </c>
      <c r="J655" s="92">
        <f t="shared" si="248"/>
        <v>20</v>
      </c>
      <c r="K655" s="292">
        <f>VLOOKUP(B655,[2]VIT!$B$3:$G$734,6,FALSE)</f>
        <v>6.62</v>
      </c>
      <c r="L655" s="92">
        <f t="shared" si="249"/>
        <v>12</v>
      </c>
      <c r="M655" s="82">
        <f t="shared" si="244"/>
        <v>16</v>
      </c>
      <c r="N655" s="258">
        <f>VLOOKUP(B655,[2]DVC!$B$3:$G$734,6,FALSE)</f>
        <v>50.5</v>
      </c>
      <c r="O655" s="297">
        <f>VLOOKUP(B655,'[2]Taille-Poids'!$B$3:$G$734,6,FALSE)</f>
        <v>64</v>
      </c>
      <c r="P655" s="93">
        <f t="shared" si="242"/>
        <v>0.7890625</v>
      </c>
      <c r="Q655" s="92">
        <f t="shared" si="250"/>
        <v>4</v>
      </c>
      <c r="R655" s="258">
        <f>VLOOKUP(B655,[2]DV!$B$3:$H$735,7,FALSE)</f>
        <v>45.9</v>
      </c>
      <c r="S655" s="92">
        <f t="shared" si="251"/>
        <v>4.5</v>
      </c>
      <c r="T655" s="82">
        <f t="shared" si="243"/>
        <v>8.5</v>
      </c>
      <c r="U655" s="259">
        <f>VLOOKUP(B655,[2]COORD!$B$3:$I$734,8,FALSE)</f>
        <v>22.3</v>
      </c>
      <c r="V655" s="92">
        <f t="shared" si="252"/>
        <v>6.75</v>
      </c>
      <c r="W655" s="292">
        <f>VLOOKUP(B655,[2]SOUP!$B$3:$F$734,5,FALSE)</f>
        <v>-10</v>
      </c>
      <c r="X655" s="92">
        <f t="shared" si="253"/>
        <v>0.75</v>
      </c>
      <c r="Y655" s="292">
        <f>VLOOKUP(B655,[2]EQU!$B$3:$F$734,5,FALSE)</f>
        <v>8</v>
      </c>
      <c r="Z655" s="92">
        <f t="shared" si="254"/>
        <v>1</v>
      </c>
      <c r="AA655" s="82">
        <f t="shared" si="245"/>
        <v>8.5</v>
      </c>
      <c r="AB655" s="260">
        <f>VLOOKUP(B655,[2]Natation!$A$2:$E$610,5,FALSE)</f>
        <v>47.66</v>
      </c>
      <c r="AC655" s="92">
        <f t="shared" si="255"/>
        <v>6</v>
      </c>
      <c r="AD655" s="83">
        <f t="shared" si="237"/>
        <v>6</v>
      </c>
      <c r="AE655" s="294">
        <f t="shared" si="240"/>
        <v>10.199999999999999</v>
      </c>
      <c r="AF655" s="84">
        <v>10.199999999999999</v>
      </c>
      <c r="AG655" s="87">
        <f t="shared" si="256"/>
        <v>409</v>
      </c>
      <c r="AH655" s="75">
        <f>IFERROR(VLOOKUP(B655,'Notes écrit'!$A$3:$C$734,3,FALSE),"ABI")</f>
        <v>7.1109999999999998</v>
      </c>
      <c r="AI655" s="84">
        <v>7.1109999999999998</v>
      </c>
      <c r="AJ655" s="88">
        <f t="shared" si="257"/>
        <v>430</v>
      </c>
      <c r="AK655" s="136">
        <f t="shared" si="236"/>
        <v>8.6555</v>
      </c>
    </row>
    <row r="656" spans="1:37" s="96" customFormat="1" ht="16.5" customHeight="1" thickBot="1" x14ac:dyDescent="0.3">
      <c r="A656" s="110" t="s">
        <v>53</v>
      </c>
      <c r="B656" s="267">
        <v>22114831</v>
      </c>
      <c r="C656" s="266" t="s">
        <v>962</v>
      </c>
      <c r="D656" s="266" t="s">
        <v>743</v>
      </c>
      <c r="E656" s="292">
        <f>VLOOKUP(B656,[2]END!$B$3:$G$734,6,FALSE)</f>
        <v>15</v>
      </c>
      <c r="F656" s="91">
        <f t="shared" si="246"/>
        <v>17</v>
      </c>
      <c r="G656" s="92">
        <f t="shared" si="247"/>
        <v>15</v>
      </c>
      <c r="H656" s="82">
        <f t="shared" si="241"/>
        <v>15</v>
      </c>
      <c r="I656" s="292">
        <f>VLOOKUP(B656,[2]VIT!$B$3:$F$734,5,FALSE)</f>
        <v>3.12</v>
      </c>
      <c r="J656" s="92">
        <f t="shared" si="248"/>
        <v>20</v>
      </c>
      <c r="K656" s="292">
        <f>VLOOKUP(B656,[2]VIT!$B$3:$G$734,6,FALSE)</f>
        <v>6.59</v>
      </c>
      <c r="L656" s="92">
        <f t="shared" si="249"/>
        <v>19</v>
      </c>
      <c r="M656" s="82">
        <f t="shared" si="244"/>
        <v>19.5</v>
      </c>
      <c r="N656" s="258">
        <f>VLOOKUP(B656,[2]DVC!$B$3:$G$734,6,FALSE)</f>
        <v>41</v>
      </c>
      <c r="O656" s="297">
        <f>VLOOKUP(B656,'[2]Taille-Poids'!$B$3:$G$734,6,FALSE)</f>
        <v>68</v>
      </c>
      <c r="P656" s="93">
        <f t="shared" si="242"/>
        <v>0.6029411764705882</v>
      </c>
      <c r="Q656" s="92">
        <f t="shared" si="250"/>
        <v>6</v>
      </c>
      <c r="R656" s="258">
        <f>VLOOKUP(B656,[2]DV!$B$3:$H$735,7,FALSE)</f>
        <v>45.9</v>
      </c>
      <c r="S656" s="92">
        <f t="shared" si="251"/>
        <v>8.5</v>
      </c>
      <c r="T656" s="82">
        <f t="shared" si="243"/>
        <v>14.5</v>
      </c>
      <c r="U656" s="259">
        <f>VLOOKUP(B656,[2]COORD!$B$3:$I$734,8,FALSE)</f>
        <v>24.06</v>
      </c>
      <c r="V656" s="92">
        <f t="shared" si="252"/>
        <v>6.75</v>
      </c>
      <c r="W656" s="292">
        <f>VLOOKUP(B656,[2]SOUP!$B$3:$F$734,5,FALSE)</f>
        <v>-6</v>
      </c>
      <c r="X656" s="92">
        <f t="shared" si="253"/>
        <v>1.25</v>
      </c>
      <c r="Y656" s="292">
        <f>VLOOKUP(B656,[2]EQU!$B$3:$F$734,5,FALSE)</f>
        <v>6</v>
      </c>
      <c r="Z656" s="92">
        <f t="shared" si="254"/>
        <v>2</v>
      </c>
      <c r="AA656" s="82">
        <f t="shared" si="245"/>
        <v>10</v>
      </c>
      <c r="AB656" s="260">
        <f>VLOOKUP(B656,[2]Natation!$A$2:$E$610,5,FALSE)</f>
        <v>68.430000000000007</v>
      </c>
      <c r="AC656" s="92">
        <f t="shared" si="255"/>
        <v>2</v>
      </c>
      <c r="AD656" s="83">
        <f t="shared" si="237"/>
        <v>2</v>
      </c>
      <c r="AE656" s="294">
        <f t="shared" si="240"/>
        <v>12.2</v>
      </c>
      <c r="AF656" s="84">
        <v>12.2</v>
      </c>
      <c r="AG656" s="87">
        <f t="shared" si="256"/>
        <v>164</v>
      </c>
      <c r="AH656" s="75">
        <f>IFERROR(VLOOKUP(B656,'Notes écrit'!$A$3:$C$734,3,FALSE),"ABI")</f>
        <v>7.556</v>
      </c>
      <c r="AI656" s="84">
        <v>7.556</v>
      </c>
      <c r="AJ656" s="88">
        <f t="shared" si="257"/>
        <v>384</v>
      </c>
      <c r="AK656" s="136">
        <f t="shared" si="236"/>
        <v>9.8780000000000001</v>
      </c>
    </row>
    <row r="657" spans="1:37" s="96" customFormat="1" ht="16.5" customHeight="1" thickBot="1" x14ac:dyDescent="0.3">
      <c r="A657" s="110" t="s">
        <v>216</v>
      </c>
      <c r="B657" s="267">
        <v>22114866</v>
      </c>
      <c r="C657" s="266" t="s">
        <v>827</v>
      </c>
      <c r="D657" s="266" t="s">
        <v>97</v>
      </c>
      <c r="E657" s="292">
        <f>VLOOKUP(B657,[2]END!$B$3:$G$734,6,FALSE)</f>
        <v>20</v>
      </c>
      <c r="F657" s="91">
        <f t="shared" si="246"/>
        <v>19.5</v>
      </c>
      <c r="G657" s="92">
        <f t="shared" si="247"/>
        <v>17</v>
      </c>
      <c r="H657" s="82">
        <f t="shared" si="241"/>
        <v>17</v>
      </c>
      <c r="I657" s="292">
        <f>VLOOKUP(B657,[2]VIT!$B$3:$F$734,5,FALSE)</f>
        <v>3.19</v>
      </c>
      <c r="J657" s="92">
        <f t="shared" si="248"/>
        <v>17</v>
      </c>
      <c r="K657" s="292">
        <f>VLOOKUP(B657,[2]VIT!$B$3:$G$734,6,FALSE)</f>
        <v>6.81</v>
      </c>
      <c r="L657" s="92">
        <f t="shared" si="249"/>
        <v>11</v>
      </c>
      <c r="M657" s="82">
        <f t="shared" si="244"/>
        <v>14</v>
      </c>
      <c r="N657" s="258">
        <f>VLOOKUP(B657,[2]DVC!$B$3:$G$734,6,FALSE)</f>
        <v>35</v>
      </c>
      <c r="O657" s="297">
        <f>VLOOKUP(B657,'[2]Taille-Poids'!$B$3:$G$734,6,FALSE)</f>
        <v>66</v>
      </c>
      <c r="P657" s="93">
        <f t="shared" si="242"/>
        <v>0.53030303030303028</v>
      </c>
      <c r="Q657" s="92">
        <f t="shared" si="250"/>
        <v>3</v>
      </c>
      <c r="R657" s="258">
        <f>VLOOKUP(B657,[2]DV!$B$3:$H$735,7,FALSE)</f>
        <v>44.4</v>
      </c>
      <c r="S657" s="92">
        <f t="shared" si="251"/>
        <v>4</v>
      </c>
      <c r="T657" s="82">
        <f t="shared" si="243"/>
        <v>7</v>
      </c>
      <c r="U657" s="259">
        <f>VLOOKUP(B657,[2]COORD!$B$3:$I$734,8,FALSE)</f>
        <v>25.5</v>
      </c>
      <c r="V657" s="92">
        <f t="shared" si="252"/>
        <v>5</v>
      </c>
      <c r="W657" s="292">
        <f>VLOOKUP(B657,[2]SOUP!$B$3:$F$734,5,FALSE)</f>
        <v>-5</v>
      </c>
      <c r="X657" s="92">
        <f t="shared" si="253"/>
        <v>1.5</v>
      </c>
      <c r="Y657" s="292">
        <f>VLOOKUP(B657,[2]EQU!$B$3:$F$734,5,FALSE)</f>
        <v>9</v>
      </c>
      <c r="Z657" s="92">
        <f t="shared" si="254"/>
        <v>0.5</v>
      </c>
      <c r="AA657" s="82">
        <f t="shared" si="245"/>
        <v>7</v>
      </c>
      <c r="AB657" s="260">
        <f>VLOOKUP(B657,[2]Natation!$A$2:$E$610,5,FALSE)</f>
        <v>39.090000000000003</v>
      </c>
      <c r="AC657" s="92">
        <f t="shared" si="255"/>
        <v>11</v>
      </c>
      <c r="AD657" s="83">
        <f t="shared" si="237"/>
        <v>11</v>
      </c>
      <c r="AE657" s="294">
        <f t="shared" si="240"/>
        <v>11.2</v>
      </c>
      <c r="AF657" s="84">
        <v>11.2</v>
      </c>
      <c r="AG657" s="87">
        <f t="shared" si="256"/>
        <v>294</v>
      </c>
      <c r="AH657" s="75">
        <f>IFERROR(VLOOKUP(B657,'Notes écrit'!$A$3:$C$734,3,FALSE),"ABI")</f>
        <v>7.1109999999999998</v>
      </c>
      <c r="AI657" s="84">
        <v>7.1109999999999998</v>
      </c>
      <c r="AJ657" s="88">
        <f t="shared" si="257"/>
        <v>430</v>
      </c>
      <c r="AK657" s="136">
        <f t="shared" si="236"/>
        <v>9.1555</v>
      </c>
    </row>
    <row r="658" spans="1:37" s="96" customFormat="1" ht="16.5" customHeight="1" thickBot="1" x14ac:dyDescent="0.3">
      <c r="A658" s="110" t="s">
        <v>216</v>
      </c>
      <c r="B658" s="267">
        <v>22114999</v>
      </c>
      <c r="C658" s="266" t="s">
        <v>739</v>
      </c>
      <c r="D658" s="266" t="s">
        <v>113</v>
      </c>
      <c r="E658" s="292">
        <f>VLOOKUP(B658,[2]END!$B$3:$G$734,6,FALSE)</f>
        <v>16</v>
      </c>
      <c r="F658" s="91">
        <f t="shared" si="246"/>
        <v>17.5</v>
      </c>
      <c r="G658" s="92">
        <f t="shared" si="247"/>
        <v>13</v>
      </c>
      <c r="H658" s="82">
        <f t="shared" ref="H658:H689" si="258">IF(G658="VAL","VALIDÉ",G658)</f>
        <v>13</v>
      </c>
      <c r="I658" s="292">
        <f>VLOOKUP(B658,[2]VIT!$B$3:$F$734,5,FALSE)</f>
        <v>3.24</v>
      </c>
      <c r="J658" s="92">
        <f t="shared" si="248"/>
        <v>16</v>
      </c>
      <c r="K658" s="292">
        <f>VLOOKUP(B658,[2]VIT!$B$3:$G$734,6,FALSE)</f>
        <v>6.93</v>
      </c>
      <c r="L658" s="92">
        <f t="shared" si="249"/>
        <v>10</v>
      </c>
      <c r="M658" s="82">
        <f t="shared" si="244"/>
        <v>13</v>
      </c>
      <c r="N658" s="258">
        <f>VLOOKUP(B658,[2]DVC!$B$3:$G$734,6,FALSE)</f>
        <v>46</v>
      </c>
      <c r="O658" s="297">
        <f>VLOOKUP(B658,'[2]Taille-Poids'!$B$3:$G$734,6,FALSE)</f>
        <v>63</v>
      </c>
      <c r="P658" s="93">
        <f t="shared" ref="P658:P689" si="259">IF(O658="ABI", "POIDS",IF(N658="COVID","COVID",IF(OR(N658="DSP",N658="ABI",N658="VAL",N658=0),0,N658/O658)))</f>
        <v>0.73015873015873012</v>
      </c>
      <c r="Q658" s="92">
        <f t="shared" si="250"/>
        <v>4</v>
      </c>
      <c r="R658" s="258">
        <f>VLOOKUP(B658,[2]DV!$B$3:$H$735,7,FALSE)</f>
        <v>42.2</v>
      </c>
      <c r="S658" s="92">
        <f t="shared" si="251"/>
        <v>3.5</v>
      </c>
      <c r="T658" s="82">
        <f t="shared" ref="T658:T689" si="260">IF(OR(Q658="ABJ",S658="ABJ"),"ABJ",IF(OR(Q658="VAL",S658="VAL"),"VALIDÉ",IF(AND(Q658="DSP",S658="DSP"),"DSP",IF(Q658="DSP",S658*2,IF(S658="DSP",Q658*2,(Q658+S658))))))</f>
        <v>7.5</v>
      </c>
      <c r="U658" s="259">
        <f>VLOOKUP(B658,[2]COORD!$B$3:$I$734,8,FALSE)</f>
        <v>24.2</v>
      </c>
      <c r="V658" s="92">
        <f t="shared" si="252"/>
        <v>5.75</v>
      </c>
      <c r="W658" s="292">
        <f>VLOOKUP(B658,[2]SOUP!$B$3:$F$734,5,FALSE)</f>
        <v>3</v>
      </c>
      <c r="X658" s="92">
        <f t="shared" si="253"/>
        <v>3.25</v>
      </c>
      <c r="Y658" s="292">
        <f>VLOOKUP(B658,[2]EQU!$B$3:$F$734,5,FALSE)</f>
        <v>8</v>
      </c>
      <c r="Z658" s="92">
        <f t="shared" si="254"/>
        <v>1</v>
      </c>
      <c r="AA658" s="82">
        <f t="shared" si="245"/>
        <v>10</v>
      </c>
      <c r="AB658" s="260">
        <f>VLOOKUP(B658,[2]Natation!$A$2:$E$610,5,FALSE)</f>
        <v>40.53</v>
      </c>
      <c r="AC658" s="92">
        <f t="shared" si="255"/>
        <v>10</v>
      </c>
      <c r="AD658" s="83">
        <f t="shared" si="237"/>
        <v>10</v>
      </c>
      <c r="AE658" s="294">
        <f t="shared" si="240"/>
        <v>10.7</v>
      </c>
      <c r="AF658" s="84">
        <v>10.7</v>
      </c>
      <c r="AG658" s="87">
        <f t="shared" si="256"/>
        <v>354</v>
      </c>
      <c r="AH658" s="75">
        <f>IFERROR(VLOOKUP(B658,'Notes écrit'!$A$3:$C$734,3,FALSE),"ABI")</f>
        <v>8.8889999999999993</v>
      </c>
      <c r="AI658" s="84">
        <v>8.8889999999999993</v>
      </c>
      <c r="AJ658" s="88">
        <f t="shared" si="257"/>
        <v>231</v>
      </c>
      <c r="AK658" s="136">
        <f t="shared" si="236"/>
        <v>9.7944999999999993</v>
      </c>
    </row>
    <row r="659" spans="1:37" s="96" customFormat="1" ht="16.5" customHeight="1" thickBot="1" x14ac:dyDescent="0.3">
      <c r="A659" s="110" t="s">
        <v>216</v>
      </c>
      <c r="B659" s="267">
        <v>22115076</v>
      </c>
      <c r="C659" s="266" t="s">
        <v>1104</v>
      </c>
      <c r="D659" s="266" t="s">
        <v>96</v>
      </c>
      <c r="E659" s="292">
        <f>VLOOKUP(B659,[2]END!$B$3:$G$734,6,FALSE)</f>
        <v>17</v>
      </c>
      <c r="F659" s="91">
        <f t="shared" si="246"/>
        <v>18</v>
      </c>
      <c r="G659" s="92">
        <f t="shared" si="247"/>
        <v>14</v>
      </c>
      <c r="H659" s="82">
        <f t="shared" si="258"/>
        <v>14</v>
      </c>
      <c r="I659" s="292">
        <f>VLOOKUP(B659,[2]VIT!$B$3:$F$734,5,FALSE)</f>
        <v>3.26</v>
      </c>
      <c r="J659" s="92">
        <f t="shared" si="248"/>
        <v>16</v>
      </c>
      <c r="K659" s="292">
        <f>VLOOKUP(B659,[2]VIT!$B$3:$G$734,6,FALSE)</f>
        <v>6.89</v>
      </c>
      <c r="L659" s="92">
        <f t="shared" si="249"/>
        <v>11</v>
      </c>
      <c r="M659" s="82">
        <f t="shared" si="244"/>
        <v>13.5</v>
      </c>
      <c r="N659" s="258">
        <f>VLOOKUP(B659,[2]DVC!$B$3:$G$734,6,FALSE)</f>
        <v>79</v>
      </c>
      <c r="O659" s="297">
        <f>VLOOKUP(B659,'[2]Taille-Poids'!$B$3:$G$734,6,FALSE)</f>
        <v>89</v>
      </c>
      <c r="P659" s="93">
        <f t="shared" si="259"/>
        <v>0.88764044943820219</v>
      </c>
      <c r="Q659" s="92">
        <f t="shared" si="250"/>
        <v>4.5</v>
      </c>
      <c r="R659" s="258">
        <f>VLOOKUP(B659,[2]DV!$B$3:$H$735,7,FALSE)</f>
        <v>45.6</v>
      </c>
      <c r="S659" s="92">
        <f t="shared" si="251"/>
        <v>4.5</v>
      </c>
      <c r="T659" s="82">
        <f t="shared" si="260"/>
        <v>9</v>
      </c>
      <c r="U659" s="259">
        <f>VLOOKUP(B659,[2]COORD!$B$3:$I$734,8,FALSE)</f>
        <v>26.1</v>
      </c>
      <c r="V659" s="92">
        <f t="shared" si="252"/>
        <v>4.75</v>
      </c>
      <c r="W659" s="292">
        <f>VLOOKUP(B659,[2]SOUP!$B$3:$F$734,5,FALSE)</f>
        <v>3</v>
      </c>
      <c r="X659" s="92">
        <f t="shared" si="253"/>
        <v>3.25</v>
      </c>
      <c r="Y659" s="292">
        <f>VLOOKUP(B659,[2]EQU!$B$3:$F$734,5,FALSE)</f>
        <v>10</v>
      </c>
      <c r="Z659" s="92">
        <f t="shared" si="254"/>
        <v>0</v>
      </c>
      <c r="AA659" s="82">
        <f t="shared" si="245"/>
        <v>8</v>
      </c>
      <c r="AB659" s="260">
        <f>VLOOKUP(B659,[2]Natation!$A$2:$E$610,5,FALSE)</f>
        <v>31.72</v>
      </c>
      <c r="AC659" s="92">
        <f t="shared" si="255"/>
        <v>15</v>
      </c>
      <c r="AD659" s="83">
        <f t="shared" si="237"/>
        <v>15</v>
      </c>
      <c r="AE659" s="294">
        <f t="shared" si="240"/>
        <v>11.9</v>
      </c>
      <c r="AF659" s="84">
        <v>11.9</v>
      </c>
      <c r="AG659" s="87">
        <f t="shared" si="256"/>
        <v>206</v>
      </c>
      <c r="AH659" s="75">
        <f>IFERROR(VLOOKUP(B659,'Notes écrit'!$A$3:$C$734,3,FALSE),"ABI")</f>
        <v>8.8889999999999993</v>
      </c>
      <c r="AI659" s="84">
        <v>8.8889999999999993</v>
      </c>
      <c r="AJ659" s="88">
        <f t="shared" si="257"/>
        <v>231</v>
      </c>
      <c r="AK659" s="136">
        <f t="shared" si="236"/>
        <v>10.394500000000001</v>
      </c>
    </row>
    <row r="660" spans="1:37" s="96" customFormat="1" ht="16.5" customHeight="1" thickBot="1" x14ac:dyDescent="0.3">
      <c r="A660" s="110" t="s">
        <v>53</v>
      </c>
      <c r="B660" s="267">
        <v>22115080</v>
      </c>
      <c r="C660" s="286" t="s">
        <v>495</v>
      </c>
      <c r="D660" s="286" t="s">
        <v>496</v>
      </c>
      <c r="E660" s="292">
        <f>VLOOKUP(B660,[2]END!$B$3:$G$734,6,FALSE)</f>
        <v>8</v>
      </c>
      <c r="F660" s="91">
        <f t="shared" si="246"/>
        <v>13.5</v>
      </c>
      <c r="G660" s="92">
        <f t="shared" si="247"/>
        <v>8</v>
      </c>
      <c r="H660" s="82">
        <f t="shared" si="258"/>
        <v>8</v>
      </c>
      <c r="I660" s="292">
        <f>VLOOKUP(B660,[2]VIT!$B$3:$F$734,5,FALSE)</f>
        <v>3.66</v>
      </c>
      <c r="J660" s="92">
        <f t="shared" si="248"/>
        <v>14</v>
      </c>
      <c r="K660" s="292">
        <f>VLOOKUP(B660,[2]VIT!$B$3:$G$734,6,FALSE)</f>
        <v>8.1</v>
      </c>
      <c r="L660" s="92">
        <f t="shared" si="249"/>
        <v>8</v>
      </c>
      <c r="M660" s="82">
        <f t="shared" si="244"/>
        <v>11</v>
      </c>
      <c r="N660" s="258" t="s">
        <v>215</v>
      </c>
      <c r="O660" s="298" t="s">
        <v>215</v>
      </c>
      <c r="P660" s="93">
        <f t="shared" si="259"/>
        <v>0</v>
      </c>
      <c r="Q660" s="92" t="str">
        <f t="shared" si="250"/>
        <v>DSP</v>
      </c>
      <c r="R660" s="258">
        <f>VLOOKUP(B660,[2]DV!$B$3:$H$735,7,FALSE)</f>
        <v>32.1</v>
      </c>
      <c r="S660" s="92">
        <f t="shared" si="251"/>
        <v>5.5</v>
      </c>
      <c r="T660" s="82">
        <f t="shared" si="260"/>
        <v>11</v>
      </c>
      <c r="U660" s="258" t="s">
        <v>215</v>
      </c>
      <c r="V660" s="92" t="str">
        <f t="shared" si="252"/>
        <v>DSP</v>
      </c>
      <c r="W660" s="292">
        <f>VLOOKUP(B660,[2]SOUP!$B$3:$F$734,5,FALSE)</f>
        <v>3</v>
      </c>
      <c r="X660" s="92">
        <f t="shared" si="253"/>
        <v>3.25</v>
      </c>
      <c r="Y660" s="292">
        <f>VLOOKUP(B660,[2]EQU!$B$3:$F$734,5,FALSE)</f>
        <v>10</v>
      </c>
      <c r="Z660" s="92">
        <f t="shared" si="254"/>
        <v>0</v>
      </c>
      <c r="AA660" s="82">
        <f t="shared" si="245"/>
        <v>6.5</v>
      </c>
      <c r="AB660" s="260" t="s">
        <v>215</v>
      </c>
      <c r="AC660" s="92" t="str">
        <f t="shared" si="255"/>
        <v>DSP</v>
      </c>
      <c r="AD660" s="83" t="str">
        <f t="shared" si="237"/>
        <v>DSP</v>
      </c>
      <c r="AE660" s="294">
        <f t="shared" si="240"/>
        <v>9.125</v>
      </c>
      <c r="AF660" s="84">
        <v>9.125</v>
      </c>
      <c r="AG660" s="87">
        <f t="shared" si="256"/>
        <v>506</v>
      </c>
      <c r="AH660" s="75">
        <f>IFERROR(VLOOKUP(B660,'Notes écrit'!$A$3:$C$734,3,FALSE),"ABI")</f>
        <v>7.1109999999999998</v>
      </c>
      <c r="AI660" s="84">
        <v>7.1109999999999998</v>
      </c>
      <c r="AJ660" s="88">
        <f t="shared" si="257"/>
        <v>430</v>
      </c>
      <c r="AK660" s="136">
        <f t="shared" si="236"/>
        <v>8.1180000000000003</v>
      </c>
    </row>
    <row r="661" spans="1:37" s="96" customFormat="1" ht="16.5" customHeight="1" thickBot="1" x14ac:dyDescent="0.3">
      <c r="A661" s="110" t="s">
        <v>216</v>
      </c>
      <c r="B661" s="267">
        <v>22115110</v>
      </c>
      <c r="C661" s="266" t="s">
        <v>563</v>
      </c>
      <c r="D661" s="266" t="s">
        <v>564</v>
      </c>
      <c r="E661" s="292">
        <f>VLOOKUP(B661,[2]END!$B$3:$G$734,6,FALSE)</f>
        <v>14</v>
      </c>
      <c r="F661" s="91">
        <f t="shared" si="246"/>
        <v>16.5</v>
      </c>
      <c r="G661" s="92">
        <f t="shared" si="247"/>
        <v>11</v>
      </c>
      <c r="H661" s="82">
        <f t="shared" si="258"/>
        <v>11</v>
      </c>
      <c r="I661" s="292">
        <f>VLOOKUP(B661,[2]VIT!$B$3:$F$734,5,FALSE)</f>
        <v>3.2</v>
      </c>
      <c r="J661" s="92">
        <f t="shared" si="248"/>
        <v>17</v>
      </c>
      <c r="K661" s="292">
        <f>VLOOKUP(B661,[2]VIT!$B$3:$G$734,6,FALSE)</f>
        <v>6.66</v>
      </c>
      <c r="L661" s="92">
        <f t="shared" si="249"/>
        <v>12</v>
      </c>
      <c r="M661" s="82">
        <f t="shared" si="244"/>
        <v>14.5</v>
      </c>
      <c r="N661" s="258">
        <f>VLOOKUP(B661,[2]DVC!$B$3:$G$734,6,FALSE)</f>
        <v>58</v>
      </c>
      <c r="O661" s="297">
        <f>VLOOKUP(B661,'[2]Taille-Poids'!$B$3:$G$734,6,FALSE)</f>
        <v>75</v>
      </c>
      <c r="P661" s="93">
        <f t="shared" si="259"/>
        <v>0.77333333333333332</v>
      </c>
      <c r="Q661" s="92">
        <f t="shared" si="250"/>
        <v>4</v>
      </c>
      <c r="R661" s="258">
        <f>VLOOKUP(B661,[2]DV!$B$3:$H$735,7,FALSE)</f>
        <v>50.7</v>
      </c>
      <c r="S661" s="92">
        <f t="shared" si="251"/>
        <v>5.5</v>
      </c>
      <c r="T661" s="82">
        <f t="shared" si="260"/>
        <v>9.5</v>
      </c>
      <c r="U661" s="259">
        <f>VLOOKUP(B661,[2]COORD!$B$3:$I$734,8,FALSE)</f>
        <v>23.9</v>
      </c>
      <c r="V661" s="92">
        <f t="shared" si="252"/>
        <v>6</v>
      </c>
      <c r="W661" s="292">
        <f>VLOOKUP(B661,[2]SOUP!$B$3:$F$734,5,FALSE)</f>
        <v>-7</v>
      </c>
      <c r="X661" s="92">
        <f t="shared" si="253"/>
        <v>1.25</v>
      </c>
      <c r="Y661" s="292">
        <f>VLOOKUP(B661,[2]EQU!$B$3:$F$734,5,FALSE)</f>
        <v>8</v>
      </c>
      <c r="Z661" s="92">
        <f t="shared" si="254"/>
        <v>1</v>
      </c>
      <c r="AA661" s="82">
        <f t="shared" si="245"/>
        <v>8.25</v>
      </c>
      <c r="AB661" s="260">
        <f>VLOOKUP(B661,[2]Natation!$A$2:$E$610,5,FALSE)</f>
        <v>34.75</v>
      </c>
      <c r="AC661" s="92">
        <f t="shared" si="255"/>
        <v>13</v>
      </c>
      <c r="AD661" s="83">
        <f t="shared" si="237"/>
        <v>13</v>
      </c>
      <c r="AE661" s="294">
        <f t="shared" si="240"/>
        <v>11.25</v>
      </c>
      <c r="AF661" s="84">
        <v>11.25</v>
      </c>
      <c r="AG661" s="87">
        <f t="shared" si="256"/>
        <v>290</v>
      </c>
      <c r="AH661" s="75">
        <f>IFERROR(VLOOKUP(B661,'Notes écrit'!$A$3:$C$734,3,FALSE),"ABI")</f>
        <v>3.556</v>
      </c>
      <c r="AI661" s="84">
        <v>3.556</v>
      </c>
      <c r="AJ661" s="88">
        <f t="shared" si="257"/>
        <v>609</v>
      </c>
      <c r="AK661" s="136">
        <f t="shared" si="236"/>
        <v>7.4030000000000005</v>
      </c>
    </row>
    <row r="662" spans="1:37" s="96" customFormat="1" ht="16.5" customHeight="1" thickBot="1" x14ac:dyDescent="0.3">
      <c r="A662" s="110" t="s">
        <v>216</v>
      </c>
      <c r="B662" s="267">
        <v>22115139</v>
      </c>
      <c r="C662" s="266" t="s">
        <v>544</v>
      </c>
      <c r="D662" s="266" t="s">
        <v>124</v>
      </c>
      <c r="E662" s="292">
        <f>VLOOKUP(B662,[2]END!$B$3:$G$734,6,FALSE)</f>
        <v>17</v>
      </c>
      <c r="F662" s="91">
        <f t="shared" si="246"/>
        <v>18</v>
      </c>
      <c r="G662" s="92">
        <f t="shared" si="247"/>
        <v>14</v>
      </c>
      <c r="H662" s="82">
        <f t="shared" si="258"/>
        <v>14</v>
      </c>
      <c r="I662" s="292">
        <f>VLOOKUP(B662,[2]VIT!$B$3:$F$734,5,FALSE)</f>
        <v>3.23</v>
      </c>
      <c r="J662" s="92">
        <f t="shared" si="248"/>
        <v>16</v>
      </c>
      <c r="K662" s="292">
        <f>VLOOKUP(B662,[2]VIT!$B$3:$G$734,6,FALSE)</f>
        <v>6.88</v>
      </c>
      <c r="L662" s="92">
        <f t="shared" si="249"/>
        <v>11</v>
      </c>
      <c r="M662" s="82">
        <f t="shared" si="244"/>
        <v>13.5</v>
      </c>
      <c r="N662" s="258">
        <f>VLOOKUP(B662,[2]DVC!$B$3:$G$734,6,FALSE)</f>
        <v>49</v>
      </c>
      <c r="O662" s="297">
        <f>VLOOKUP(B662,'[2]Taille-Poids'!$B$3:$G$734,6,FALSE)</f>
        <v>64</v>
      </c>
      <c r="P662" s="93">
        <f t="shared" si="259"/>
        <v>0.765625</v>
      </c>
      <c r="Q662" s="92">
        <f t="shared" si="250"/>
        <v>4</v>
      </c>
      <c r="R662" s="258">
        <f>VLOOKUP(B662,[2]DV!$B$3:$H$735,7,FALSE)</f>
        <v>45.6</v>
      </c>
      <c r="S662" s="92">
        <f t="shared" si="251"/>
        <v>4.5</v>
      </c>
      <c r="T662" s="82">
        <f t="shared" si="260"/>
        <v>8.5</v>
      </c>
      <c r="U662" s="259">
        <f>VLOOKUP(B662,[2]COORD!$B$3:$I$734,8,FALSE)</f>
        <v>26.31</v>
      </c>
      <c r="V662" s="92">
        <f t="shared" si="252"/>
        <v>4.75</v>
      </c>
      <c r="W662" s="292">
        <f>VLOOKUP(B662,[2]SOUP!$B$3:$F$734,5,FALSE)</f>
        <v>-4</v>
      </c>
      <c r="X662" s="92">
        <f t="shared" si="253"/>
        <v>1.5</v>
      </c>
      <c r="Y662" s="292">
        <f>VLOOKUP(B662,[2]EQU!$B$3:$F$734,5,FALSE)</f>
        <v>4</v>
      </c>
      <c r="Z662" s="92">
        <f t="shared" si="254"/>
        <v>3</v>
      </c>
      <c r="AA662" s="82">
        <f t="shared" si="245"/>
        <v>9.25</v>
      </c>
      <c r="AB662" s="260" t="s">
        <v>215</v>
      </c>
      <c r="AC662" s="92" t="str">
        <f t="shared" si="255"/>
        <v>DSP</v>
      </c>
      <c r="AD662" s="83" t="str">
        <f t="shared" si="237"/>
        <v>DSP</v>
      </c>
      <c r="AE662" s="294">
        <f t="shared" si="240"/>
        <v>11.3125</v>
      </c>
      <c r="AF662" s="84">
        <v>11.3125</v>
      </c>
      <c r="AG662" s="87">
        <f t="shared" si="256"/>
        <v>285</v>
      </c>
      <c r="AH662" s="75">
        <f>IFERROR(VLOOKUP(B662,'Notes écrit'!$A$3:$C$734,3,FALSE),"ABI")</f>
        <v>10.667</v>
      </c>
      <c r="AI662" s="84">
        <v>10.667</v>
      </c>
      <c r="AJ662" s="88">
        <f t="shared" si="257"/>
        <v>85</v>
      </c>
      <c r="AK662" s="136">
        <f t="shared" si="236"/>
        <v>10.989750000000001</v>
      </c>
    </row>
    <row r="663" spans="1:37" s="96" customFormat="1" ht="16.5" customHeight="1" thickBot="1" x14ac:dyDescent="0.3">
      <c r="A663" s="110" t="s">
        <v>216</v>
      </c>
      <c r="B663" s="267">
        <v>22115288</v>
      </c>
      <c r="C663" s="266" t="s">
        <v>727</v>
      </c>
      <c r="D663" s="266" t="s">
        <v>31</v>
      </c>
      <c r="E663" s="292">
        <f>VLOOKUP(B663,[2]END!$B$3:$G$734,6,FALSE)</f>
        <v>20</v>
      </c>
      <c r="F663" s="91">
        <f t="shared" si="246"/>
        <v>19.5</v>
      </c>
      <c r="G663" s="92">
        <f t="shared" si="247"/>
        <v>17</v>
      </c>
      <c r="H663" s="82">
        <f t="shared" si="258"/>
        <v>17</v>
      </c>
      <c r="I663" s="292">
        <f>VLOOKUP(B663,[2]VIT!$B$3:$F$734,5,FALSE)</f>
        <v>3.25</v>
      </c>
      <c r="J663" s="92">
        <f t="shared" si="248"/>
        <v>16</v>
      </c>
      <c r="K663" s="292">
        <f>VLOOKUP(B663,[2]VIT!$B$3:$G$734,6,FALSE)</f>
        <v>7.04</v>
      </c>
      <c r="L663" s="92">
        <f t="shared" si="249"/>
        <v>9</v>
      </c>
      <c r="M663" s="82">
        <f t="shared" si="244"/>
        <v>12.5</v>
      </c>
      <c r="N663" s="258">
        <f>VLOOKUP(B663,[2]DVC!$B$3:$G$734,6,FALSE)</f>
        <v>45</v>
      </c>
      <c r="O663" s="297">
        <f>VLOOKUP(B663,'[2]Taille-Poids'!$B$3:$G$734,6,FALSE)</f>
        <v>54</v>
      </c>
      <c r="P663" s="93">
        <f t="shared" si="259"/>
        <v>0.83333333333333337</v>
      </c>
      <c r="Q663" s="92">
        <f t="shared" si="250"/>
        <v>4.5</v>
      </c>
      <c r="R663" s="258">
        <f>VLOOKUP(B663,[2]DV!$B$3:$H$735,7,FALSE)</f>
        <v>40.1</v>
      </c>
      <c r="S663" s="92">
        <f t="shared" si="251"/>
        <v>3</v>
      </c>
      <c r="T663" s="82">
        <f t="shared" si="260"/>
        <v>7.5</v>
      </c>
      <c r="U663" s="259">
        <f>VLOOKUP(B663,[2]COORD!$B$3:$I$734,8,FALSE)</f>
        <v>24.3</v>
      </c>
      <c r="V663" s="92">
        <f t="shared" si="252"/>
        <v>5.75</v>
      </c>
      <c r="W663" s="292">
        <f>VLOOKUP(B663,[2]SOUP!$B$3:$F$734,5,FALSE)</f>
        <v>0</v>
      </c>
      <c r="X663" s="92">
        <f t="shared" si="253"/>
        <v>2.5</v>
      </c>
      <c r="Y663" s="292">
        <f>VLOOKUP(B663,[2]EQU!$B$3:$F$734,5,FALSE)</f>
        <v>5</v>
      </c>
      <c r="Z663" s="92">
        <f t="shared" si="254"/>
        <v>2.5</v>
      </c>
      <c r="AA663" s="82">
        <f t="shared" si="245"/>
        <v>10.75</v>
      </c>
      <c r="AB663" s="260">
        <f>VLOOKUP(B663,[2]Natation!$A$2:$E$610,5,FALSE)</f>
        <v>45.66</v>
      </c>
      <c r="AC663" s="92">
        <f t="shared" si="255"/>
        <v>7</v>
      </c>
      <c r="AD663" s="83">
        <f t="shared" si="237"/>
        <v>7</v>
      </c>
      <c r="AE663" s="294">
        <f t="shared" si="240"/>
        <v>10.95</v>
      </c>
      <c r="AF663" s="84">
        <v>10.95</v>
      </c>
      <c r="AG663" s="87">
        <f t="shared" si="256"/>
        <v>329</v>
      </c>
      <c r="AH663" s="75">
        <f>IFERROR(VLOOKUP(B663,'Notes écrit'!$A$3:$C$734,3,FALSE),"ABI")</f>
        <v>0</v>
      </c>
      <c r="AI663" s="84">
        <v>0</v>
      </c>
      <c r="AJ663" s="88">
        <f t="shared" si="257"/>
        <v>619</v>
      </c>
      <c r="AK663" s="136">
        <f t="shared" si="236"/>
        <v>5.4749999999999996</v>
      </c>
    </row>
    <row r="664" spans="1:37" s="96" customFormat="1" ht="16.5" customHeight="1" thickBot="1" x14ac:dyDescent="0.3">
      <c r="A664" s="110" t="s">
        <v>53</v>
      </c>
      <c r="B664" s="267">
        <v>22115358</v>
      </c>
      <c r="C664" s="266" t="s">
        <v>1013</v>
      </c>
      <c r="D664" s="266" t="s">
        <v>1014</v>
      </c>
      <c r="E664" s="292">
        <f>VLOOKUP(B664,[2]END!$B$3:$G$734,6,FALSE)</f>
        <v>12</v>
      </c>
      <c r="F664" s="91">
        <f t="shared" si="246"/>
        <v>15.5</v>
      </c>
      <c r="G664" s="92">
        <f t="shared" si="247"/>
        <v>12</v>
      </c>
      <c r="H664" s="82">
        <f t="shared" si="258"/>
        <v>12</v>
      </c>
      <c r="I664" s="292">
        <f>VLOOKUP(B664,[2]VIT!$B$3:$F$734,5,FALSE)</f>
        <v>3.67</v>
      </c>
      <c r="J664" s="92">
        <f t="shared" si="248"/>
        <v>14</v>
      </c>
      <c r="K664" s="292">
        <f>VLOOKUP(B664,[2]VIT!$B$3:$G$734,6,FALSE)</f>
        <v>7.95</v>
      </c>
      <c r="L664" s="92">
        <f t="shared" si="249"/>
        <v>9</v>
      </c>
      <c r="M664" s="82">
        <f t="shared" si="244"/>
        <v>11.5</v>
      </c>
      <c r="N664" s="258">
        <f>VLOOKUP(B664,[2]DVC!$B$3:$G$734,6,FALSE)</f>
        <v>35</v>
      </c>
      <c r="O664" s="297">
        <f>VLOOKUP(B664,'[2]Taille-Poids'!$B$3:$G$734,6,FALSE)</f>
        <v>53</v>
      </c>
      <c r="P664" s="93">
        <f t="shared" si="259"/>
        <v>0.660377358490566</v>
      </c>
      <c r="Q664" s="92">
        <f t="shared" si="250"/>
        <v>6</v>
      </c>
      <c r="R664" s="258">
        <f>VLOOKUP(B664,[2]DV!$B$3:$H$735,7,FALSE)</f>
        <v>34.299999999999997</v>
      </c>
      <c r="S664" s="92">
        <f t="shared" si="251"/>
        <v>6</v>
      </c>
      <c r="T664" s="82">
        <f t="shared" si="260"/>
        <v>12</v>
      </c>
      <c r="U664" s="259">
        <f>VLOOKUP(B664,[2]COORD!$B$3:$I$734,8,FALSE)</f>
        <v>23.37</v>
      </c>
      <c r="V664" s="92">
        <f t="shared" si="252"/>
        <v>7.25</v>
      </c>
      <c r="W664" s="292">
        <f>VLOOKUP(B664,[2]SOUP!$B$3:$F$734,5,FALSE)</f>
        <v>1</v>
      </c>
      <c r="X664" s="92">
        <f t="shared" si="253"/>
        <v>2.75</v>
      </c>
      <c r="Y664" s="292">
        <f>VLOOKUP(B664,[2]EQU!$B$3:$F$734,5,FALSE)</f>
        <v>10</v>
      </c>
      <c r="Z664" s="92">
        <f t="shared" si="254"/>
        <v>0</v>
      </c>
      <c r="AA664" s="82">
        <f t="shared" si="245"/>
        <v>10</v>
      </c>
      <c r="AB664" s="260">
        <f>VLOOKUP(B664,[2]Natation!$A$2:$E$610,5,FALSE)</f>
        <v>41.86</v>
      </c>
      <c r="AC664" s="92">
        <f t="shared" si="255"/>
        <v>13</v>
      </c>
      <c r="AD664" s="83">
        <f t="shared" si="237"/>
        <v>13</v>
      </c>
      <c r="AE664" s="294">
        <f t="shared" si="240"/>
        <v>11.7</v>
      </c>
      <c r="AF664" s="84">
        <v>11.7</v>
      </c>
      <c r="AG664" s="87">
        <f t="shared" si="256"/>
        <v>233</v>
      </c>
      <c r="AH664" s="75">
        <f>IFERROR(VLOOKUP(B664,'Notes écrit'!$A$3:$C$734,3,FALSE),"ABI")</f>
        <v>10.667</v>
      </c>
      <c r="AI664" s="84">
        <v>10.667</v>
      </c>
      <c r="AJ664" s="88">
        <f t="shared" si="257"/>
        <v>85</v>
      </c>
      <c r="AK664" s="136">
        <f t="shared" si="236"/>
        <v>11.183499999999999</v>
      </c>
    </row>
    <row r="665" spans="1:37" s="96" customFormat="1" ht="16.5" customHeight="1" thickBot="1" x14ac:dyDescent="0.3">
      <c r="A665" s="110" t="s">
        <v>216</v>
      </c>
      <c r="B665" s="267">
        <v>22115374</v>
      </c>
      <c r="C665" s="266" t="s">
        <v>736</v>
      </c>
      <c r="D665" s="266" t="s">
        <v>95</v>
      </c>
      <c r="E665" s="292">
        <f>VLOOKUP(B665,[2]END!$B$3:$G$734,6,FALSE)</f>
        <v>21</v>
      </c>
      <c r="F665" s="91">
        <f t="shared" si="246"/>
        <v>20</v>
      </c>
      <c r="G665" s="92">
        <f t="shared" si="247"/>
        <v>18</v>
      </c>
      <c r="H665" s="82">
        <f t="shared" si="258"/>
        <v>18</v>
      </c>
      <c r="I665" s="292">
        <f>VLOOKUP(B665,[2]VIT!$B$3:$F$734,5,FALSE)</f>
        <v>3.15</v>
      </c>
      <c r="J665" s="92">
        <f t="shared" si="248"/>
        <v>18</v>
      </c>
      <c r="K665" s="292">
        <f>VLOOKUP(B665,[2]VIT!$B$3:$G$734,6,FALSE)</f>
        <v>6.77</v>
      </c>
      <c r="L665" s="92">
        <f t="shared" si="249"/>
        <v>11</v>
      </c>
      <c r="M665" s="82">
        <f t="shared" si="244"/>
        <v>14.5</v>
      </c>
      <c r="N665" s="258">
        <f>VLOOKUP(B665,[2]DVC!$B$3:$G$734,6,FALSE)</f>
        <v>52</v>
      </c>
      <c r="O665" s="297">
        <f>VLOOKUP(B665,'[2]Taille-Poids'!$B$3:$G$734,6,FALSE)</f>
        <v>66</v>
      </c>
      <c r="P665" s="93">
        <f t="shared" si="259"/>
        <v>0.78787878787878785</v>
      </c>
      <c r="Q665" s="92">
        <f t="shared" si="250"/>
        <v>4</v>
      </c>
      <c r="R665" s="258">
        <f>VLOOKUP(B665,[2]DV!$B$3:$H$735,7,FALSE)</f>
        <v>35.700000000000003</v>
      </c>
      <c r="S665" s="92">
        <f t="shared" si="251"/>
        <v>2</v>
      </c>
      <c r="T665" s="82">
        <f t="shared" si="260"/>
        <v>6</v>
      </c>
      <c r="U665" s="259">
        <f>VLOOKUP(B665,[2]COORD!$B$3:$I$734,8,FALSE)</f>
        <v>26.1</v>
      </c>
      <c r="V665" s="92">
        <f t="shared" si="252"/>
        <v>4.75</v>
      </c>
      <c r="W665" s="292">
        <f>VLOOKUP(B665,[2]SOUP!$B$3:$F$734,5,FALSE)</f>
        <v>-13</v>
      </c>
      <c r="X665" s="92">
        <f t="shared" si="253"/>
        <v>0.5</v>
      </c>
      <c r="Y665" s="292">
        <f>VLOOKUP(B665,[2]EQU!$B$3:$F$734,5,FALSE)</f>
        <v>4</v>
      </c>
      <c r="Z665" s="92">
        <f t="shared" si="254"/>
        <v>3</v>
      </c>
      <c r="AA665" s="82">
        <f t="shared" si="245"/>
        <v>8.25</v>
      </c>
      <c r="AB665" s="260">
        <f>VLOOKUP(B665,[2]Natation!$A$2:$E$610,5,FALSE)</f>
        <v>37.5</v>
      </c>
      <c r="AC665" s="92">
        <f t="shared" si="255"/>
        <v>12</v>
      </c>
      <c r="AD665" s="83">
        <f t="shared" si="237"/>
        <v>12</v>
      </c>
      <c r="AE665" s="294">
        <f t="shared" si="240"/>
        <v>11.75</v>
      </c>
      <c r="AF665" s="84">
        <v>11.75</v>
      </c>
      <c r="AG665" s="87">
        <f t="shared" si="256"/>
        <v>230</v>
      </c>
      <c r="AH665" s="75">
        <f>IFERROR(VLOOKUP(B665,'Notes écrit'!$A$3:$C$734,3,FALSE),"ABI")</f>
        <v>7.1109999999999998</v>
      </c>
      <c r="AI665" s="84">
        <v>7.1109999999999998</v>
      </c>
      <c r="AJ665" s="88">
        <f t="shared" si="257"/>
        <v>430</v>
      </c>
      <c r="AK665" s="136">
        <f t="shared" si="236"/>
        <v>9.4305000000000003</v>
      </c>
    </row>
    <row r="666" spans="1:37" s="96" customFormat="1" ht="16.5" customHeight="1" thickBot="1" x14ac:dyDescent="0.3">
      <c r="A666" s="110" t="s">
        <v>216</v>
      </c>
      <c r="B666" s="267">
        <v>22115672</v>
      </c>
      <c r="C666" s="266" t="s">
        <v>1157</v>
      </c>
      <c r="D666" s="266" t="s">
        <v>88</v>
      </c>
      <c r="E666" s="292">
        <f>VLOOKUP(B666,[2]END!$B$3:$G$734,6,FALSE)</f>
        <v>15</v>
      </c>
      <c r="F666" s="91">
        <f t="shared" si="246"/>
        <v>17</v>
      </c>
      <c r="G666" s="92">
        <f t="shared" si="247"/>
        <v>12</v>
      </c>
      <c r="H666" s="82">
        <f t="shared" si="258"/>
        <v>12</v>
      </c>
      <c r="I666" s="292">
        <f>VLOOKUP(B666,[2]VIT!$B$3:$F$734,5,FALSE)</f>
        <v>3.67</v>
      </c>
      <c r="J666" s="92">
        <f t="shared" si="248"/>
        <v>9</v>
      </c>
      <c r="K666" s="292">
        <f>VLOOKUP(B666,[2]VIT!$B$3:$G$734,6,FALSE)</f>
        <v>7.82</v>
      </c>
      <c r="L666" s="92">
        <f t="shared" si="249"/>
        <v>4</v>
      </c>
      <c r="M666" s="82">
        <f t="shared" si="244"/>
        <v>6.5</v>
      </c>
      <c r="N666" s="258">
        <f>VLOOKUP(B666,[2]DVC!$B$3:$G$734,6,FALSE)</f>
        <v>42</v>
      </c>
      <c r="O666" s="297">
        <f>VLOOKUP(B666,'[2]Taille-Poids'!$B$3:$G$734,6,FALSE)</f>
        <v>66</v>
      </c>
      <c r="P666" s="93">
        <f t="shared" si="259"/>
        <v>0.63636363636363635</v>
      </c>
      <c r="Q666" s="92">
        <f t="shared" si="250"/>
        <v>3.5</v>
      </c>
      <c r="R666" s="258">
        <f>VLOOKUP(B666,[2]DV!$B$3:$H$735,7,FALSE)</f>
        <v>35.299999999999997</v>
      </c>
      <c r="S666" s="92">
        <f t="shared" si="251"/>
        <v>2</v>
      </c>
      <c r="T666" s="82">
        <f t="shared" si="260"/>
        <v>5.5</v>
      </c>
      <c r="U666" s="259">
        <f>VLOOKUP(B666,[2]COORD!$B$3:$I$734,8,FALSE)</f>
        <v>31.7</v>
      </c>
      <c r="V666" s="92">
        <f t="shared" si="252"/>
        <v>2</v>
      </c>
      <c r="W666" s="292">
        <f>VLOOKUP(B666,[2]SOUP!$B$3:$F$734,5,FALSE)</f>
        <v>-6</v>
      </c>
      <c r="X666" s="92">
        <f t="shared" si="253"/>
        <v>1.25</v>
      </c>
      <c r="Y666" s="292">
        <f>VLOOKUP(B666,[2]EQU!$B$3:$F$734,5,FALSE)</f>
        <v>10</v>
      </c>
      <c r="Z666" s="92">
        <f t="shared" si="254"/>
        <v>0</v>
      </c>
      <c r="AA666" s="82">
        <f t="shared" si="245"/>
        <v>3.25</v>
      </c>
      <c r="AB666" s="260">
        <f>VLOOKUP(B666,[2]Natation!$A$2:$E$610,5,FALSE)</f>
        <v>49.28</v>
      </c>
      <c r="AC666" s="92">
        <f t="shared" si="255"/>
        <v>6</v>
      </c>
      <c r="AD666" s="83">
        <f t="shared" si="237"/>
        <v>6</v>
      </c>
      <c r="AE666" s="294">
        <f t="shared" si="240"/>
        <v>6.65</v>
      </c>
      <c r="AF666" s="84">
        <v>6.65</v>
      </c>
      <c r="AG666" s="87">
        <f t="shared" si="256"/>
        <v>597</v>
      </c>
      <c r="AH666" s="75">
        <f>IFERROR(VLOOKUP(B666,'Notes écrit'!$A$3:$C$734,3,FALSE),"ABI")</f>
        <v>6.6669999999999998</v>
      </c>
      <c r="AI666" s="84">
        <v>6.6669999999999998</v>
      </c>
      <c r="AJ666" s="88">
        <f t="shared" si="257"/>
        <v>483</v>
      </c>
      <c r="AK666" s="136">
        <f t="shared" ref="AK666:AK734" si="261">IF(AH666="ABI","DEF",IF(AE666="DSP",AH666,AVERAGE(AE666,AH666)))</f>
        <v>6.6585000000000001</v>
      </c>
    </row>
    <row r="667" spans="1:37" s="96" customFormat="1" ht="16.5" customHeight="1" thickBot="1" x14ac:dyDescent="0.3">
      <c r="A667" s="110" t="s">
        <v>216</v>
      </c>
      <c r="B667" s="267">
        <v>22115731</v>
      </c>
      <c r="C667" s="266" t="s">
        <v>1116</v>
      </c>
      <c r="D667" s="266" t="s">
        <v>121</v>
      </c>
      <c r="E667" s="292">
        <f>VLOOKUP(B667,[2]END!$B$3:$G$734,6,FALSE)</f>
        <v>16</v>
      </c>
      <c r="F667" s="91">
        <f t="shared" si="246"/>
        <v>17.5</v>
      </c>
      <c r="G667" s="92">
        <f t="shared" si="247"/>
        <v>13</v>
      </c>
      <c r="H667" s="82">
        <f t="shared" si="258"/>
        <v>13</v>
      </c>
      <c r="I667" s="292">
        <f>VLOOKUP(B667,[2]VIT!$B$3:$F$734,5,FALSE)</f>
        <v>3.19</v>
      </c>
      <c r="J667" s="92">
        <f t="shared" si="248"/>
        <v>17</v>
      </c>
      <c r="K667" s="292">
        <f>VLOOKUP(B667,[2]VIT!$B$3:$G$734,6,FALSE)</f>
        <v>6.83</v>
      </c>
      <c r="L667" s="92">
        <f t="shared" si="249"/>
        <v>11</v>
      </c>
      <c r="M667" s="82">
        <f t="shared" si="244"/>
        <v>14</v>
      </c>
      <c r="N667" s="258">
        <f>VLOOKUP(B667,[2]DVC!$B$3:$G$734,6,FALSE)</f>
        <v>55</v>
      </c>
      <c r="O667" s="297">
        <f>VLOOKUP(B667,'[2]Taille-Poids'!$B$3:$G$734,6,FALSE)</f>
        <v>72</v>
      </c>
      <c r="P667" s="93">
        <f t="shared" si="259"/>
        <v>0.76388888888888884</v>
      </c>
      <c r="Q667" s="92">
        <f t="shared" si="250"/>
        <v>4</v>
      </c>
      <c r="R667" s="258">
        <f>VLOOKUP(B667,[2]DV!$B$3:$H$735,7,FALSE)</f>
        <v>48.7</v>
      </c>
      <c r="S667" s="92">
        <f t="shared" si="251"/>
        <v>5</v>
      </c>
      <c r="T667" s="82">
        <f t="shared" si="260"/>
        <v>9</v>
      </c>
      <c r="U667" s="259">
        <f>VLOOKUP(B667,[2]COORD!$B$3:$I$734,8,FALSE)</f>
        <v>25.83</v>
      </c>
      <c r="V667" s="92">
        <f t="shared" si="252"/>
        <v>5</v>
      </c>
      <c r="W667" s="292">
        <f>VLOOKUP(B667,[2]SOUP!$B$3:$F$734,5,FALSE)</f>
        <v>-7</v>
      </c>
      <c r="X667" s="92">
        <f t="shared" si="253"/>
        <v>1.25</v>
      </c>
      <c r="Y667" s="292">
        <f>VLOOKUP(B667,[2]EQU!$B$3:$F$734,5,FALSE)</f>
        <v>8</v>
      </c>
      <c r="Z667" s="92">
        <f t="shared" si="254"/>
        <v>1</v>
      </c>
      <c r="AA667" s="82">
        <f t="shared" si="245"/>
        <v>7.25</v>
      </c>
      <c r="AB667" s="260">
        <f>VLOOKUP(B667,[2]Natation!$A$2:$E$610,5,FALSE)</f>
        <v>42.62</v>
      </c>
      <c r="AC667" s="92">
        <f t="shared" si="255"/>
        <v>9</v>
      </c>
      <c r="AD667" s="83">
        <f t="shared" si="237"/>
        <v>9</v>
      </c>
      <c r="AE667" s="294">
        <f t="shared" si="240"/>
        <v>10.45</v>
      </c>
      <c r="AF667" s="84">
        <v>10.45</v>
      </c>
      <c r="AG667" s="87">
        <f t="shared" si="256"/>
        <v>386</v>
      </c>
      <c r="AH667" s="75">
        <f>IFERROR(VLOOKUP(B667,'Notes écrit'!$A$3:$C$734,3,FALSE),"ABI")</f>
        <v>7.556</v>
      </c>
      <c r="AI667" s="84">
        <v>7.556</v>
      </c>
      <c r="AJ667" s="88">
        <f t="shared" si="257"/>
        <v>384</v>
      </c>
      <c r="AK667" s="136">
        <f t="shared" si="261"/>
        <v>9.0030000000000001</v>
      </c>
    </row>
    <row r="668" spans="1:37" s="96" customFormat="1" ht="16.5" customHeight="1" thickBot="1" x14ac:dyDescent="0.3">
      <c r="A668" s="110" t="s">
        <v>216</v>
      </c>
      <c r="B668" s="267">
        <v>22116030</v>
      </c>
      <c r="C668" s="286" t="s">
        <v>980</v>
      </c>
      <c r="D668" s="286" t="s">
        <v>981</v>
      </c>
      <c r="E668" s="292">
        <f>VLOOKUP(B668,[2]END!$B$3:$G$734,6,FALSE)</f>
        <v>14</v>
      </c>
      <c r="F668" s="91">
        <f t="shared" si="246"/>
        <v>16.5</v>
      </c>
      <c r="G668" s="92">
        <f t="shared" si="247"/>
        <v>11</v>
      </c>
      <c r="H668" s="82">
        <f t="shared" si="258"/>
        <v>11</v>
      </c>
      <c r="I668" s="292">
        <f>VLOOKUP(B668,[2]VIT!$B$3:$F$734,5,FALSE)</f>
        <v>3.14</v>
      </c>
      <c r="J668" s="92">
        <f t="shared" si="248"/>
        <v>18</v>
      </c>
      <c r="K668" s="292">
        <f>VLOOKUP(B668,[2]VIT!$B$3:$G$734,6,FALSE)</f>
        <v>6.9</v>
      </c>
      <c r="L668" s="92">
        <f t="shared" si="249"/>
        <v>10</v>
      </c>
      <c r="M668" s="82">
        <f t="shared" si="244"/>
        <v>14</v>
      </c>
      <c r="N668" s="258">
        <f>VLOOKUP(B668,[2]DVC!$B$3:$G$734,6,FALSE)</f>
        <v>74</v>
      </c>
      <c r="O668" s="297">
        <f>VLOOKUP(B668,'[2]Taille-Poids'!$B$3:$G$734,6,FALSE)</f>
        <v>66</v>
      </c>
      <c r="P668" s="93">
        <f t="shared" si="259"/>
        <v>1.1212121212121211</v>
      </c>
      <c r="Q668" s="92">
        <f t="shared" si="250"/>
        <v>6</v>
      </c>
      <c r="R668" s="258">
        <f>VLOOKUP(B668,[2]DV!$B$3:$H$735,7,FALSE)</f>
        <v>42</v>
      </c>
      <c r="S668" s="92">
        <f t="shared" si="251"/>
        <v>3.5</v>
      </c>
      <c r="T668" s="82">
        <f t="shared" si="260"/>
        <v>9.5</v>
      </c>
      <c r="U668" s="259">
        <f>VLOOKUP(B668,[2]COORD!$B$3:$I$734,8,FALSE)</f>
        <v>25.04</v>
      </c>
      <c r="V668" s="92">
        <f t="shared" si="252"/>
        <v>5.25</v>
      </c>
      <c r="W668" s="292">
        <f>VLOOKUP(B668,[2]SOUP!$B$3:$F$734,5,FALSE)</f>
        <v>2</v>
      </c>
      <c r="X668" s="92">
        <f t="shared" si="253"/>
        <v>3</v>
      </c>
      <c r="Y668" s="292">
        <f>VLOOKUP(B668,[2]EQU!$B$3:$F$734,5,FALSE)</f>
        <v>8</v>
      </c>
      <c r="Z668" s="92">
        <f t="shared" si="254"/>
        <v>1</v>
      </c>
      <c r="AA668" s="82">
        <f t="shared" si="245"/>
        <v>9.25</v>
      </c>
      <c r="AB668" s="260">
        <f>VLOOKUP(B668,[2]Natation!$A$2:$E$610,5,FALSE)</f>
        <v>42.37</v>
      </c>
      <c r="AC668" s="92">
        <f t="shared" si="255"/>
        <v>9</v>
      </c>
      <c r="AD668" s="83">
        <f t="shared" si="237"/>
        <v>9</v>
      </c>
      <c r="AE668" s="294">
        <f t="shared" si="240"/>
        <v>10.55</v>
      </c>
      <c r="AF668" s="84">
        <v>10.55</v>
      </c>
      <c r="AG668" s="87">
        <f t="shared" si="256"/>
        <v>373</v>
      </c>
      <c r="AH668" s="75">
        <f>IFERROR(VLOOKUP(B668,'Notes écrit'!$A$3:$C$734,3,FALSE),"ABI")</f>
        <v>6.2220000000000004</v>
      </c>
      <c r="AI668" s="84">
        <v>6.2220000000000004</v>
      </c>
      <c r="AJ668" s="88">
        <f t="shared" si="257"/>
        <v>519</v>
      </c>
      <c r="AK668" s="136">
        <f t="shared" si="261"/>
        <v>8.386000000000001</v>
      </c>
    </row>
    <row r="669" spans="1:37" s="96" customFormat="1" ht="16.5" customHeight="1" thickBot="1" x14ac:dyDescent="0.3">
      <c r="A669" s="110" t="s">
        <v>216</v>
      </c>
      <c r="B669" s="267">
        <v>22116375</v>
      </c>
      <c r="C669" s="266" t="s">
        <v>1160</v>
      </c>
      <c r="D669" s="266" t="s">
        <v>104</v>
      </c>
      <c r="E669" s="292">
        <f>VLOOKUP(B669,[2]END!$B$3:$G$734,6,FALSE)</f>
        <v>16</v>
      </c>
      <c r="F669" s="91">
        <f t="shared" si="246"/>
        <v>17.5</v>
      </c>
      <c r="G669" s="92">
        <f t="shared" si="247"/>
        <v>13</v>
      </c>
      <c r="H669" s="82">
        <f t="shared" si="258"/>
        <v>13</v>
      </c>
      <c r="I669" s="292">
        <f>VLOOKUP(B669,[2]VIT!$B$3:$F$734,5,FALSE)</f>
        <v>3.18</v>
      </c>
      <c r="J669" s="92">
        <f t="shared" si="248"/>
        <v>17</v>
      </c>
      <c r="K669" s="292">
        <f>VLOOKUP(B669,[2]VIT!$B$3:$G$734,6,FALSE)</f>
        <v>6.79</v>
      </c>
      <c r="L669" s="92">
        <f t="shared" si="249"/>
        <v>11</v>
      </c>
      <c r="M669" s="82">
        <f t="shared" si="244"/>
        <v>14</v>
      </c>
      <c r="N669" s="258">
        <f>VLOOKUP(B669,[2]DVC!$B$3:$G$734,6,FALSE)</f>
        <v>52</v>
      </c>
      <c r="O669" s="297">
        <f>VLOOKUP(B669,'[2]Taille-Poids'!$B$3:$G$734,6,FALSE)</f>
        <v>64</v>
      </c>
      <c r="P669" s="93">
        <f t="shared" si="259"/>
        <v>0.8125</v>
      </c>
      <c r="Q669" s="92">
        <f t="shared" si="250"/>
        <v>4.5</v>
      </c>
      <c r="R669" s="258">
        <f>VLOOKUP(B669,[2]DV!$B$3:$H$735,7,FALSE)</f>
        <v>47</v>
      </c>
      <c r="S669" s="92">
        <f t="shared" si="251"/>
        <v>5</v>
      </c>
      <c r="T669" s="82">
        <f t="shared" si="260"/>
        <v>9.5</v>
      </c>
      <c r="U669" s="259">
        <f>VLOOKUP(B669,[2]COORD!$B$3:$I$734,8,FALSE)</f>
        <v>24</v>
      </c>
      <c r="V669" s="92">
        <f t="shared" si="252"/>
        <v>5.75</v>
      </c>
      <c r="W669" s="292">
        <f>VLOOKUP(B669,[2]SOUP!$B$3:$F$734,5,FALSE)</f>
        <v>-4</v>
      </c>
      <c r="X669" s="92">
        <f t="shared" si="253"/>
        <v>1.5</v>
      </c>
      <c r="Y669" s="292">
        <f>VLOOKUP(B669,[2]EQU!$B$3:$F$734,5,FALSE)</f>
        <v>8</v>
      </c>
      <c r="Z669" s="92">
        <f t="shared" si="254"/>
        <v>1</v>
      </c>
      <c r="AA669" s="82">
        <f t="shared" si="245"/>
        <v>8.25</v>
      </c>
      <c r="AB669" s="260">
        <f>VLOOKUP(B669,[2]Natation!$A$2:$E$610,5,FALSE)</f>
        <v>30.81</v>
      </c>
      <c r="AC669" s="92">
        <f t="shared" si="255"/>
        <v>16</v>
      </c>
      <c r="AD669" s="83">
        <f t="shared" si="237"/>
        <v>16</v>
      </c>
      <c r="AE669" s="294">
        <f t="shared" si="240"/>
        <v>12.15</v>
      </c>
      <c r="AF669" s="84">
        <v>12.15</v>
      </c>
      <c r="AG669" s="87">
        <f t="shared" si="256"/>
        <v>171</v>
      </c>
      <c r="AH669" s="75">
        <f>IFERROR(VLOOKUP(B669,'Notes écrit'!$A$3:$C$734,3,FALSE),"ABI")</f>
        <v>8.4440000000000008</v>
      </c>
      <c r="AI669" s="84">
        <v>8.4440000000000008</v>
      </c>
      <c r="AJ669" s="88">
        <f t="shared" si="257"/>
        <v>274</v>
      </c>
      <c r="AK669" s="136">
        <f t="shared" si="261"/>
        <v>10.297000000000001</v>
      </c>
    </row>
    <row r="670" spans="1:37" s="96" customFormat="1" ht="16.5" customHeight="1" thickBot="1" x14ac:dyDescent="0.3">
      <c r="A670" s="110" t="s">
        <v>216</v>
      </c>
      <c r="B670" s="267">
        <v>22116456</v>
      </c>
      <c r="C670" s="266" t="s">
        <v>702</v>
      </c>
      <c r="D670" s="266" t="s">
        <v>193</v>
      </c>
      <c r="E670" s="292" t="str">
        <f>VLOOKUP(B670,[2]END!$B$3:$G$734,6,FALSE)</f>
        <v>ABI</v>
      </c>
      <c r="F670" s="91" t="str">
        <f t="shared" si="246"/>
        <v>ABI</v>
      </c>
      <c r="G670" s="92">
        <f t="shared" si="247"/>
        <v>0</v>
      </c>
      <c r="H670" s="82">
        <f t="shared" si="258"/>
        <v>0</v>
      </c>
      <c r="I670" s="292" t="str">
        <f>VLOOKUP(B670,[2]VIT!$B$3:$F$734,5,FALSE)</f>
        <v>ABI</v>
      </c>
      <c r="J670" s="92">
        <f t="shared" si="248"/>
        <v>0</v>
      </c>
      <c r="K670" s="292" t="str">
        <f>VLOOKUP(B670,[2]VIT!$B$3:$G$734,6,FALSE)</f>
        <v>ABI</v>
      </c>
      <c r="L670" s="92">
        <f t="shared" si="249"/>
        <v>0</v>
      </c>
      <c r="M670" s="82">
        <f t="shared" si="244"/>
        <v>0</v>
      </c>
      <c r="N670" s="258" t="str">
        <f>VLOOKUP(B670,[2]DVC!$B$3:$G$734,6,FALSE)</f>
        <v>ABI</v>
      </c>
      <c r="O670" s="297" t="str">
        <f>VLOOKUP(B670,'[2]Taille-Poids'!$B$3:$G$734,6,FALSE)</f>
        <v>ABI</v>
      </c>
      <c r="P670" s="93" t="str">
        <f t="shared" si="259"/>
        <v>POIDS</v>
      </c>
      <c r="Q670" s="92">
        <f t="shared" si="250"/>
        <v>0</v>
      </c>
      <c r="R670" s="258" t="str">
        <f>VLOOKUP(B670,[2]DV!$B$3:$H$735,7,FALSE)</f>
        <v>ABI</v>
      </c>
      <c r="S670" s="92">
        <f t="shared" si="251"/>
        <v>0</v>
      </c>
      <c r="T670" s="82">
        <f t="shared" si="260"/>
        <v>0</v>
      </c>
      <c r="U670" s="259" t="str">
        <f>VLOOKUP(B670,[2]COORD!$B$3:$I$734,8,FALSE)</f>
        <v>ABI</v>
      </c>
      <c r="V670" s="92">
        <f t="shared" si="252"/>
        <v>0</v>
      </c>
      <c r="W670" s="292" t="str">
        <f>VLOOKUP(B670,[2]SOUP!$B$3:$F$734,5,FALSE)</f>
        <v>ABI</v>
      </c>
      <c r="X670" s="92">
        <f t="shared" si="253"/>
        <v>0</v>
      </c>
      <c r="Y670" s="292" t="str">
        <f>VLOOKUP(B670,[2]EQU!$B$3:$F$734,5,FALSE)</f>
        <v>ABI</v>
      </c>
      <c r="Z670" s="92">
        <f t="shared" si="254"/>
        <v>0</v>
      </c>
      <c r="AA670" s="82">
        <f t="shared" si="245"/>
        <v>0</v>
      </c>
      <c r="AB670" s="260" t="str">
        <f>VLOOKUP(B670,[2]Natation!$A$2:$E$610,5,FALSE)</f>
        <v>ABI</v>
      </c>
      <c r="AC670" s="92">
        <f t="shared" si="255"/>
        <v>0</v>
      </c>
      <c r="AD670" s="83">
        <f t="shared" ref="AD670:AD733" si="262">IF(AC670="VAL","VALIDÉ",AC670)</f>
        <v>0</v>
      </c>
      <c r="AE670" s="294">
        <f t="shared" si="240"/>
        <v>0</v>
      </c>
      <c r="AF670" s="84">
        <v>0</v>
      </c>
      <c r="AG670" s="87">
        <f t="shared" si="256"/>
        <v>621</v>
      </c>
      <c r="AH670" s="75" t="str">
        <f>IFERROR(VLOOKUP(B670,'Notes écrit'!$A$3:$C$734,3,FALSE),"ABI")</f>
        <v>ABI</v>
      </c>
      <c r="AI670" s="84" t="s">
        <v>157</v>
      </c>
      <c r="AJ670" s="88">
        <f t="shared" si="257"/>
        <v>599</v>
      </c>
      <c r="AK670" s="136" t="str">
        <f t="shared" si="261"/>
        <v>DEF</v>
      </c>
    </row>
    <row r="671" spans="1:37" s="96" customFormat="1" ht="16.5" customHeight="1" thickBot="1" x14ac:dyDescent="0.3">
      <c r="A671" s="110" t="s">
        <v>53</v>
      </c>
      <c r="B671" s="267">
        <v>22116504</v>
      </c>
      <c r="C671" s="266" t="s">
        <v>641</v>
      </c>
      <c r="D671" s="266" t="s">
        <v>203</v>
      </c>
      <c r="E671" s="292">
        <f>VLOOKUP(B671,[2]END!$B$3:$G$734,6,FALSE)</f>
        <v>12</v>
      </c>
      <c r="F671" s="91">
        <f t="shared" si="246"/>
        <v>15.5</v>
      </c>
      <c r="G671" s="92">
        <f t="shared" si="247"/>
        <v>12</v>
      </c>
      <c r="H671" s="82">
        <f t="shared" si="258"/>
        <v>12</v>
      </c>
      <c r="I671" s="292">
        <f>VLOOKUP(B671,[2]VIT!$B$3:$F$734,5,FALSE)</f>
        <v>3.26</v>
      </c>
      <c r="J671" s="92">
        <f t="shared" si="248"/>
        <v>20</v>
      </c>
      <c r="K671" s="292">
        <f>VLOOKUP(B671,[2]VIT!$B$3:$G$734,6,FALSE)</f>
        <v>6.88</v>
      </c>
      <c r="L671" s="92">
        <f t="shared" si="249"/>
        <v>17</v>
      </c>
      <c r="M671" s="82">
        <f t="shared" si="244"/>
        <v>18.5</v>
      </c>
      <c r="N671" s="258">
        <f>VLOOKUP(B671,[2]DVC!$B$3:$G$734,6,FALSE)</f>
        <v>105</v>
      </c>
      <c r="O671" s="297">
        <f>VLOOKUP(B671,'[2]Taille-Poids'!$B$3:$G$734,6,FALSE)</f>
        <v>77</v>
      </c>
      <c r="P671" s="93">
        <f t="shared" si="259"/>
        <v>1.3636363636363635</v>
      </c>
      <c r="Q671" s="92">
        <f t="shared" si="250"/>
        <v>9.5</v>
      </c>
      <c r="R671" s="258">
        <f>VLOOKUP(B671,[2]DV!$B$3:$H$735,7,FALSE)</f>
        <v>48.8</v>
      </c>
      <c r="S671" s="92">
        <f t="shared" si="251"/>
        <v>9.5</v>
      </c>
      <c r="T671" s="82">
        <f t="shared" si="260"/>
        <v>19</v>
      </c>
      <c r="U671" s="259">
        <f>VLOOKUP(B671,[2]COORD!$B$3:$I$734,8,FALSE)</f>
        <v>28.6</v>
      </c>
      <c r="V671" s="92">
        <f t="shared" si="252"/>
        <v>4.5</v>
      </c>
      <c r="W671" s="292">
        <f>VLOOKUP(B671,[2]SOUP!$B$3:$F$734,5,FALSE)</f>
        <v>-3</v>
      </c>
      <c r="X671" s="92">
        <f t="shared" si="253"/>
        <v>1.75</v>
      </c>
      <c r="Y671" s="292">
        <f>VLOOKUP(B671,[2]EQU!$B$3:$F$734,5,FALSE)</f>
        <v>10</v>
      </c>
      <c r="Z671" s="92">
        <f t="shared" si="254"/>
        <v>0</v>
      </c>
      <c r="AA671" s="82">
        <f t="shared" si="245"/>
        <v>6.25</v>
      </c>
      <c r="AB671" s="260">
        <f>VLOOKUP(B671,[2]Natation!$A$2:$E$610,5,FALSE)</f>
        <v>56.37</v>
      </c>
      <c r="AC671" s="92">
        <f t="shared" si="255"/>
        <v>6</v>
      </c>
      <c r="AD671" s="83">
        <f t="shared" si="262"/>
        <v>6</v>
      </c>
      <c r="AE671" s="294">
        <f t="shared" si="240"/>
        <v>12.35</v>
      </c>
      <c r="AF671" s="84">
        <v>12.35</v>
      </c>
      <c r="AG671" s="87">
        <f t="shared" si="256"/>
        <v>147</v>
      </c>
      <c r="AH671" s="75">
        <f>IFERROR(VLOOKUP(B671,'Notes écrit'!$A$3:$C$734,3,FALSE),"ABI")</f>
        <v>10.667</v>
      </c>
      <c r="AI671" s="84">
        <v>10.667</v>
      </c>
      <c r="AJ671" s="88">
        <f t="shared" si="257"/>
        <v>85</v>
      </c>
      <c r="AK671" s="136">
        <f t="shared" si="261"/>
        <v>11.5085</v>
      </c>
    </row>
    <row r="672" spans="1:37" s="96" customFormat="1" ht="16.5" customHeight="1" thickBot="1" x14ac:dyDescent="0.3">
      <c r="A672" s="110" t="s">
        <v>216</v>
      </c>
      <c r="B672" s="267">
        <v>22116572</v>
      </c>
      <c r="C672" s="266" t="s">
        <v>327</v>
      </c>
      <c r="D672" s="266" t="s">
        <v>820</v>
      </c>
      <c r="E672" s="292">
        <f>VLOOKUP(B672,[2]END!$B$3:$G$734,6,FALSE)</f>
        <v>21</v>
      </c>
      <c r="F672" s="91">
        <f t="shared" si="246"/>
        <v>20</v>
      </c>
      <c r="G672" s="92">
        <f t="shared" si="247"/>
        <v>18</v>
      </c>
      <c r="H672" s="82">
        <f t="shared" si="258"/>
        <v>18</v>
      </c>
      <c r="I672" s="292">
        <f>VLOOKUP(B672,[2]VIT!$B$3:$F$734,5,FALSE)</f>
        <v>3.19</v>
      </c>
      <c r="J672" s="92">
        <f t="shared" si="248"/>
        <v>17</v>
      </c>
      <c r="K672" s="292">
        <f>VLOOKUP(B672,[2]VIT!$B$3:$G$734,6,FALSE)</f>
        <v>6.87</v>
      </c>
      <c r="L672" s="92">
        <f t="shared" si="249"/>
        <v>11</v>
      </c>
      <c r="M672" s="82">
        <f t="shared" si="244"/>
        <v>14</v>
      </c>
      <c r="N672" s="258">
        <f>VLOOKUP(B672,[2]DVC!$B$3:$G$734,6,FALSE)</f>
        <v>61</v>
      </c>
      <c r="O672" s="297">
        <f>VLOOKUP(B672,'[2]Taille-Poids'!$B$3:$G$734,6,FALSE)</f>
        <v>66</v>
      </c>
      <c r="P672" s="93">
        <f t="shared" si="259"/>
        <v>0.9242424242424242</v>
      </c>
      <c r="Q672" s="92">
        <f t="shared" si="250"/>
        <v>5</v>
      </c>
      <c r="R672" s="258">
        <f>VLOOKUP(B672,[2]DV!$B$3:$H$735,7,FALSE)</f>
        <v>40.4</v>
      </c>
      <c r="S672" s="92">
        <f t="shared" si="251"/>
        <v>3</v>
      </c>
      <c r="T672" s="82">
        <f t="shared" si="260"/>
        <v>8</v>
      </c>
      <c r="U672" s="259">
        <f>VLOOKUP(B672,[2]COORD!$B$3:$I$734,8,FALSE)</f>
        <v>22.25</v>
      </c>
      <c r="V672" s="92">
        <f t="shared" si="252"/>
        <v>6.75</v>
      </c>
      <c r="W672" s="292">
        <f>VLOOKUP(B672,[2]SOUP!$B$3:$F$734,5,FALSE)</f>
        <v>-10</v>
      </c>
      <c r="X672" s="92">
        <f t="shared" si="253"/>
        <v>0.75</v>
      </c>
      <c r="Y672" s="292">
        <f>VLOOKUP(B672,[2]EQU!$B$3:$F$734,5,FALSE)</f>
        <v>4</v>
      </c>
      <c r="Z672" s="92">
        <f t="shared" si="254"/>
        <v>3</v>
      </c>
      <c r="AA672" s="82">
        <f t="shared" si="245"/>
        <v>10.5</v>
      </c>
      <c r="AB672" s="260">
        <f>VLOOKUP(B672,[2]Natation!$A$2:$E$610,5,FALSE)</f>
        <v>43.83</v>
      </c>
      <c r="AC672" s="92">
        <f t="shared" si="255"/>
        <v>8</v>
      </c>
      <c r="AD672" s="83">
        <f t="shared" si="262"/>
        <v>8</v>
      </c>
      <c r="AE672" s="294">
        <f t="shared" si="240"/>
        <v>11.7</v>
      </c>
      <c r="AF672" s="84">
        <v>11.7</v>
      </c>
      <c r="AG672" s="87">
        <f t="shared" si="256"/>
        <v>233</v>
      </c>
      <c r="AH672" s="75">
        <f>IFERROR(VLOOKUP(B672,'Notes écrit'!$A$3:$C$734,3,FALSE),"ABI")</f>
        <v>10.222</v>
      </c>
      <c r="AI672" s="84">
        <v>10.222</v>
      </c>
      <c r="AJ672" s="88">
        <f t="shared" si="257"/>
        <v>123</v>
      </c>
      <c r="AK672" s="136">
        <f t="shared" si="261"/>
        <v>10.960999999999999</v>
      </c>
    </row>
    <row r="673" spans="1:37" s="96" customFormat="1" ht="16.5" customHeight="1" thickBot="1" x14ac:dyDescent="0.3">
      <c r="A673" s="110" t="s">
        <v>216</v>
      </c>
      <c r="B673" s="267">
        <v>22116601</v>
      </c>
      <c r="C673" s="266" t="s">
        <v>892</v>
      </c>
      <c r="D673" s="266" t="s">
        <v>193</v>
      </c>
      <c r="E673" s="292">
        <f>VLOOKUP(B673,[2]END!$B$3:$G$734,6,FALSE)</f>
        <v>11</v>
      </c>
      <c r="F673" s="91">
        <f t="shared" si="246"/>
        <v>15</v>
      </c>
      <c r="G673" s="92">
        <f t="shared" si="247"/>
        <v>8</v>
      </c>
      <c r="H673" s="82">
        <f t="shared" si="258"/>
        <v>8</v>
      </c>
      <c r="I673" s="292">
        <f>VLOOKUP(B673,[2]VIT!$B$3:$F$734,5,FALSE)</f>
        <v>3.34</v>
      </c>
      <c r="J673" s="92">
        <f t="shared" si="248"/>
        <v>15</v>
      </c>
      <c r="K673" s="292">
        <f>VLOOKUP(B673,[2]VIT!$B$3:$G$734,6,FALSE)</f>
        <v>7.18</v>
      </c>
      <c r="L673" s="92">
        <f t="shared" si="249"/>
        <v>8</v>
      </c>
      <c r="M673" s="82">
        <f t="shared" si="244"/>
        <v>11.5</v>
      </c>
      <c r="N673" s="258">
        <f>VLOOKUP(B673,[2]DVC!$B$3:$G$734,6,FALSE)</f>
        <v>46</v>
      </c>
      <c r="O673" s="297">
        <f>VLOOKUP(B673,'[2]Taille-Poids'!$B$3:$G$734,6,FALSE)</f>
        <v>80</v>
      </c>
      <c r="P673" s="93">
        <f t="shared" si="259"/>
        <v>0.57499999999999996</v>
      </c>
      <c r="Q673" s="92">
        <f t="shared" si="250"/>
        <v>3</v>
      </c>
      <c r="R673" s="258">
        <f>VLOOKUP(B673,[2]DV!$B$3:$H$735,7,FALSE)</f>
        <v>35.6</v>
      </c>
      <c r="S673" s="92">
        <f t="shared" si="251"/>
        <v>2</v>
      </c>
      <c r="T673" s="82">
        <f t="shared" si="260"/>
        <v>5</v>
      </c>
      <c r="U673" s="259">
        <f>VLOOKUP(B673,[2]COORD!$B$3:$I$734,8,FALSE)</f>
        <v>27.3</v>
      </c>
      <c r="V673" s="92">
        <f t="shared" si="252"/>
        <v>4.25</v>
      </c>
      <c r="W673" s="292">
        <f>VLOOKUP(B673,[2]SOUP!$B$3:$F$734,5,FALSE)</f>
        <v>-15</v>
      </c>
      <c r="X673" s="92">
        <f t="shared" si="253"/>
        <v>0.25</v>
      </c>
      <c r="Y673" s="292">
        <f>VLOOKUP(B673,[2]EQU!$B$3:$F$734,5,FALSE)</f>
        <v>4</v>
      </c>
      <c r="Z673" s="92">
        <f t="shared" si="254"/>
        <v>3</v>
      </c>
      <c r="AA673" s="82">
        <f t="shared" si="245"/>
        <v>7.5</v>
      </c>
      <c r="AB673" s="260">
        <f>VLOOKUP(B673,[2]Natation!$A$2:$E$610,5,FALSE)</f>
        <v>39.4</v>
      </c>
      <c r="AC673" s="92">
        <f t="shared" si="255"/>
        <v>11</v>
      </c>
      <c r="AD673" s="83">
        <f t="shared" si="262"/>
        <v>11</v>
      </c>
      <c r="AE673" s="294">
        <f t="shared" si="240"/>
        <v>8.6</v>
      </c>
      <c r="AF673" s="84">
        <v>8.6</v>
      </c>
      <c r="AG673" s="87">
        <f t="shared" si="256"/>
        <v>533</v>
      </c>
      <c r="AH673" s="75">
        <f>IFERROR(VLOOKUP(B673,'Notes écrit'!$A$3:$C$734,3,FALSE),"ABI")</f>
        <v>6.2220000000000004</v>
      </c>
      <c r="AI673" s="84">
        <v>6.2220000000000004</v>
      </c>
      <c r="AJ673" s="88">
        <f t="shared" si="257"/>
        <v>519</v>
      </c>
      <c r="AK673" s="136">
        <f t="shared" si="261"/>
        <v>7.4109999999999996</v>
      </c>
    </row>
    <row r="674" spans="1:37" s="96" customFormat="1" ht="16.5" customHeight="1" thickBot="1" x14ac:dyDescent="0.3">
      <c r="A674" s="110" t="s">
        <v>53</v>
      </c>
      <c r="B674" s="267">
        <v>22117150</v>
      </c>
      <c r="C674" s="266" t="s">
        <v>214</v>
      </c>
      <c r="D674" s="266" t="s">
        <v>1185</v>
      </c>
      <c r="E674" s="292">
        <f>VLOOKUP(B674,[2]END!$B$3:$G$734,6,FALSE)</f>
        <v>7</v>
      </c>
      <c r="F674" s="91">
        <f t="shared" si="246"/>
        <v>13</v>
      </c>
      <c r="G674" s="92">
        <f t="shared" si="247"/>
        <v>7</v>
      </c>
      <c r="H674" s="82">
        <f t="shared" si="258"/>
        <v>7</v>
      </c>
      <c r="I674" s="292">
        <f>VLOOKUP(B674,[2]VIT!$B$3:$F$734,5,FALSE)</f>
        <v>4.01</v>
      </c>
      <c r="J674" s="92">
        <f t="shared" si="248"/>
        <v>8</v>
      </c>
      <c r="K674" s="292">
        <f>VLOOKUP(B674,[2]VIT!$B$3:$G$734,6,FALSE)</f>
        <v>9.06</v>
      </c>
      <c r="L674" s="92">
        <f t="shared" si="249"/>
        <v>1</v>
      </c>
      <c r="M674" s="82">
        <f t="shared" ref="M674:M705" si="263">IF(OR(J674="ABJ",L674="ABJ"),"ABJ",IF(OR(J674="DSP",L674="DSP"),"DSP",IF(L674="VAL","VALIDÉ",(J674+L674)/2)))</f>
        <v>4.5</v>
      </c>
      <c r="N674" s="258">
        <f>VLOOKUP(B674,[2]DVC!$B$3:$G$734,6,FALSE)</f>
        <v>35</v>
      </c>
      <c r="O674" s="297">
        <f>VLOOKUP(B674,'[2]Taille-Poids'!$B$3:$G$734,6,FALSE)</f>
        <v>75</v>
      </c>
      <c r="P674" s="93">
        <f t="shared" si="259"/>
        <v>0.46666666666666667</v>
      </c>
      <c r="Q674" s="92">
        <f t="shared" si="250"/>
        <v>4.5</v>
      </c>
      <c r="R674" s="258">
        <f>VLOOKUP(B674,[2]DV!$B$3:$H$735,7,FALSE)</f>
        <v>22.7</v>
      </c>
      <c r="S674" s="92">
        <f t="shared" si="251"/>
        <v>3</v>
      </c>
      <c r="T674" s="82">
        <f t="shared" si="260"/>
        <v>7.5</v>
      </c>
      <c r="U674" s="259">
        <f>VLOOKUP(B674,[2]COORD!$B$3:$I$734,8,FALSE)</f>
        <v>31.4</v>
      </c>
      <c r="V674" s="92">
        <f t="shared" si="252"/>
        <v>3.25</v>
      </c>
      <c r="W674" s="292">
        <f>VLOOKUP(B674,[2]SOUP!$B$3:$F$734,5,FALSE)</f>
        <v>-3</v>
      </c>
      <c r="X674" s="92">
        <f t="shared" si="253"/>
        <v>1.75</v>
      </c>
      <c r="Y674" s="292">
        <f>VLOOKUP(B674,[2]EQU!$B$3:$F$734,5,FALSE)</f>
        <v>6</v>
      </c>
      <c r="Z674" s="92">
        <f t="shared" si="254"/>
        <v>2</v>
      </c>
      <c r="AA674" s="82">
        <f t="shared" ref="AA674:AA705" si="264">IF(OR(V674="ABJ",X674="ABJ",Z674="ABJ"),"ABJ",IF(AND(V674="DSP",X674="DSP",Z674="DSP"),"DSP",IF(AND(V674="DSP",X674="DSP"),Z674*4,IF(AND(V674="DSP",Z674="DSP"),X674*4,IF(AND(X674="DSP",Z674="DSP"),V674*2,IF(V674="DSP",(X674+Z674)*2,IF(X674="DSP",V674+Z674*2,IF(Z674="DSP",V674+X674*2,IF(Z674="VAL","VALIDÉ",V674+X674+Z674)))))))))</f>
        <v>7</v>
      </c>
      <c r="AB674" s="260">
        <f>VLOOKUP(B674,[2]Natation!$A$2:$E$610,5,FALSE)</f>
        <v>55.62</v>
      </c>
      <c r="AC674" s="92">
        <f t="shared" si="255"/>
        <v>6</v>
      </c>
      <c r="AD674" s="83">
        <f t="shared" si="262"/>
        <v>6</v>
      </c>
      <c r="AE674" s="294">
        <f t="shared" si="240"/>
        <v>6.4</v>
      </c>
      <c r="AF674" s="84">
        <v>6.4</v>
      </c>
      <c r="AG674" s="87">
        <f t="shared" si="256"/>
        <v>600</v>
      </c>
      <c r="AH674" s="75">
        <f>IFERROR(VLOOKUP(B674,'Notes écrit'!$A$3:$C$734,3,FALSE),"ABI")</f>
        <v>6.6669999999999998</v>
      </c>
      <c r="AI674" s="84">
        <v>6.6669999999999998</v>
      </c>
      <c r="AJ674" s="88">
        <f t="shared" si="257"/>
        <v>483</v>
      </c>
      <c r="AK674" s="136">
        <f t="shared" si="261"/>
        <v>6.5335000000000001</v>
      </c>
    </row>
    <row r="675" spans="1:37" s="96" customFormat="1" ht="16.5" customHeight="1" thickBot="1" x14ac:dyDescent="0.3">
      <c r="A675" s="110" t="s">
        <v>216</v>
      </c>
      <c r="B675" s="267">
        <v>22117276</v>
      </c>
      <c r="C675" s="266" t="s">
        <v>600</v>
      </c>
      <c r="D675" s="266" t="s">
        <v>601</v>
      </c>
      <c r="E675" s="292">
        <f>VLOOKUP(B675,[2]END!$B$3:$G$734,6,FALSE)</f>
        <v>20</v>
      </c>
      <c r="F675" s="91">
        <f t="shared" si="246"/>
        <v>19.5</v>
      </c>
      <c r="G675" s="92">
        <f t="shared" si="247"/>
        <v>17</v>
      </c>
      <c r="H675" s="82">
        <f t="shared" si="258"/>
        <v>17</v>
      </c>
      <c r="I675" s="292">
        <f>VLOOKUP(B675,[2]VIT!$B$3:$F$734,5,FALSE)</f>
        <v>3.53</v>
      </c>
      <c r="J675" s="92">
        <f t="shared" si="248"/>
        <v>11</v>
      </c>
      <c r="K675" s="292">
        <f>VLOOKUP(B675,[2]VIT!$B$3:$G$734,6,FALSE)</f>
        <v>7.28</v>
      </c>
      <c r="L675" s="92">
        <f t="shared" si="249"/>
        <v>8</v>
      </c>
      <c r="M675" s="82">
        <f t="shared" si="263"/>
        <v>9.5</v>
      </c>
      <c r="N675" s="258">
        <f>VLOOKUP(B675,[2]DVC!$B$3:$G$734,6,FALSE)</f>
        <v>60</v>
      </c>
      <c r="O675" s="297">
        <f>VLOOKUP(B675,'[2]Taille-Poids'!$B$3:$G$734,6,FALSE)</f>
        <v>76</v>
      </c>
      <c r="P675" s="93">
        <f t="shared" si="259"/>
        <v>0.78947368421052633</v>
      </c>
      <c r="Q675" s="92">
        <f t="shared" si="250"/>
        <v>4</v>
      </c>
      <c r="R675" s="258">
        <f>VLOOKUP(B675,[2]DV!$B$3:$H$735,7,FALSE)</f>
        <v>29.8</v>
      </c>
      <c r="S675" s="92">
        <f t="shared" si="251"/>
        <v>0.5</v>
      </c>
      <c r="T675" s="82">
        <f t="shared" si="260"/>
        <v>4.5</v>
      </c>
      <c r="U675" s="259">
        <f>VLOOKUP(B675,[2]COORD!$B$3:$I$734,8,FALSE)</f>
        <v>33.9</v>
      </c>
      <c r="V675" s="92">
        <f t="shared" si="252"/>
        <v>1</v>
      </c>
      <c r="W675" s="292" t="str">
        <f>VLOOKUP(B675,[2]SOUP!$B$3:$F$734,5,FALSE)</f>
        <v>ABI</v>
      </c>
      <c r="X675" s="92">
        <f t="shared" si="253"/>
        <v>0</v>
      </c>
      <c r="Y675" s="292">
        <f>VLOOKUP(B675,[2]EQU!$B$3:$F$734,5,FALSE)</f>
        <v>10</v>
      </c>
      <c r="Z675" s="92">
        <f t="shared" si="254"/>
        <v>0</v>
      </c>
      <c r="AA675" s="82">
        <f t="shared" si="264"/>
        <v>1</v>
      </c>
      <c r="AB675" s="260" t="str">
        <f>VLOOKUP(B675,[2]Natation!$A$2:$E$610,5,FALSE)</f>
        <v>ABI</v>
      </c>
      <c r="AC675" s="92">
        <f t="shared" si="255"/>
        <v>0</v>
      </c>
      <c r="AD675" s="83">
        <f t="shared" si="262"/>
        <v>0</v>
      </c>
      <c r="AE675" s="294">
        <f t="shared" si="240"/>
        <v>6.4</v>
      </c>
      <c r="AF675" s="84">
        <v>6.4</v>
      </c>
      <c r="AG675" s="87">
        <f t="shared" si="256"/>
        <v>600</v>
      </c>
      <c r="AH675" s="75">
        <f>IFERROR(VLOOKUP(B675,'Notes écrit'!$A$3:$C$734,3,FALSE),"ABI")</f>
        <v>5.3330000000000002</v>
      </c>
      <c r="AI675" s="84">
        <v>5.3330000000000002</v>
      </c>
      <c r="AJ675" s="88">
        <f t="shared" si="257"/>
        <v>568</v>
      </c>
      <c r="AK675" s="136">
        <f t="shared" si="261"/>
        <v>5.8665000000000003</v>
      </c>
    </row>
    <row r="676" spans="1:37" s="96" customFormat="1" ht="16.5" customHeight="1" thickBot="1" x14ac:dyDescent="0.3">
      <c r="A676" s="110" t="s">
        <v>216</v>
      </c>
      <c r="B676" s="267">
        <v>22117420</v>
      </c>
      <c r="C676" s="266" t="s">
        <v>1016</v>
      </c>
      <c r="D676" s="266" t="s">
        <v>1082</v>
      </c>
      <c r="E676" s="292">
        <f>VLOOKUP(B676,[2]END!$B$3:$G$734,6,FALSE)</f>
        <v>17</v>
      </c>
      <c r="F676" s="91">
        <f t="shared" si="246"/>
        <v>18</v>
      </c>
      <c r="G676" s="92">
        <f t="shared" si="247"/>
        <v>14</v>
      </c>
      <c r="H676" s="82">
        <f t="shared" si="258"/>
        <v>14</v>
      </c>
      <c r="I676" s="292">
        <f>VLOOKUP(B676,[2]VIT!$B$3:$F$734,5,FALSE)</f>
        <v>3.28</v>
      </c>
      <c r="J676" s="92">
        <f t="shared" si="248"/>
        <v>16</v>
      </c>
      <c r="K676" s="292">
        <f>VLOOKUP(B676,[2]VIT!$B$3:$G$734,6,FALSE)</f>
        <v>6.64</v>
      </c>
      <c r="L676" s="92">
        <f t="shared" si="249"/>
        <v>12</v>
      </c>
      <c r="M676" s="82">
        <f t="shared" si="263"/>
        <v>14</v>
      </c>
      <c r="N676" s="258">
        <f>VLOOKUP(B676,[2]DVC!$B$3:$G$734,6,FALSE)</f>
        <v>52</v>
      </c>
      <c r="O676" s="297">
        <f>VLOOKUP(B676,'[2]Taille-Poids'!$B$3:$G$734,6,FALSE)</f>
        <v>61</v>
      </c>
      <c r="P676" s="93">
        <f t="shared" si="259"/>
        <v>0.85245901639344257</v>
      </c>
      <c r="Q676" s="92">
        <f t="shared" si="250"/>
        <v>4.5</v>
      </c>
      <c r="R676" s="258">
        <f>VLOOKUP(B676,[2]DV!$B$3:$H$735,7,FALSE)</f>
        <v>49.1</v>
      </c>
      <c r="S676" s="92">
        <f t="shared" si="251"/>
        <v>5.5</v>
      </c>
      <c r="T676" s="82">
        <f t="shared" si="260"/>
        <v>10</v>
      </c>
      <c r="U676" s="259">
        <f>VLOOKUP(B676,[2]COORD!$B$3:$I$734,8,FALSE)</f>
        <v>23.2</v>
      </c>
      <c r="V676" s="92">
        <f t="shared" si="252"/>
        <v>6.25</v>
      </c>
      <c r="W676" s="292">
        <f>VLOOKUP(B676,[2]SOUP!$B$3:$F$734,5,FALSE)</f>
        <v>-4</v>
      </c>
      <c r="X676" s="92">
        <f t="shared" si="253"/>
        <v>1.5</v>
      </c>
      <c r="Y676" s="292">
        <f>VLOOKUP(B676,[2]EQU!$B$3:$F$734,5,FALSE)</f>
        <v>7</v>
      </c>
      <c r="Z676" s="92">
        <f t="shared" si="254"/>
        <v>1.5</v>
      </c>
      <c r="AA676" s="82">
        <f t="shared" si="264"/>
        <v>9.25</v>
      </c>
      <c r="AB676" s="260">
        <f>VLOOKUP(B676,[2]Natation!$A$2:$E$610,5,FALSE)</f>
        <v>35.08</v>
      </c>
      <c r="AC676" s="92">
        <f t="shared" si="255"/>
        <v>13</v>
      </c>
      <c r="AD676" s="83">
        <f t="shared" si="262"/>
        <v>13</v>
      </c>
      <c r="AE676" s="294">
        <f t="shared" ref="AE676:AE734" si="265">IF(AND(H676="DSP",M676="DSP",T676="DSP",AA676="DSP",AD676="DSP"),"DSP",IF(AND(H676="DSP",M676="DSP",T676="DSP",AA676="DSP"),AD676,IF(AND(H676="DSP",M676="DSP",T676="DSP",AD676="DSP"),AA676,IF(AND(H676="DSP",M676="DSP",AA676="DSP",AD676="DSP"),T676,IF(AND(H676="DSP",T676="DSP",AA676="DSP",AD676="DSP"),M676,IF(AND(M676="DSP",T676="DSP",AA676="DSP",AD676="DSP"),H676,IF(AND(T676="DSP",AA676="DSP",AD676="DSP"),(H676+M676)/2,IF(AND(M676="DSP",AA676="DSP",AD676="DSP"),(H676+T676)/2,IF(AND(H676="DSP",AA676="DSP",AD676="DSP"),(M676+T676)/2,IF(AND(M676="DSP",T676="DSP",AD676="DSP"),(H676+AA676)/2,IF(AND(H676="DSP",T676="DSP",AD676="DSP"),(M676+AA676)/2,IF(AND(H676="DSP",M676="DSP",AD676="DSP"),(T676+AA676)/2,IF(AND(M676="DSP",T676="DSP",AA676="DSP"),(H676+AD676)/2,IF(AND(H676="DSP",T676="DSP",AA676="DSP"),(M676+AD676)/2,IF(AND(H676="DSP",M676="DSP",AA676="DSP"),(T676+AD676)/2,IF(AND(H676="DSP",M676="DSP",T676="DSP"),(AA676+AD676)/2,IF(AND(H676="DSP",M676="DSP"),(T676+AA676+AD676)/3,IF(AND(H676="DSP",T676="DSP"),(M676+AA676+AD676)/3,IF(AND(M676="DSP",T676="DSP"),(H676+AA676+AD676)/3,IF(AND(H676="DSP",AA676="DSP"),(M676+T676+AD676)/3,IF(AND(M676="DSP",AA676="DSP"),(H676+T676+AD676)/3,IF(AND(T676="DSP",AA676="DSP"),(H676+M676+AD676)/3,IF(AND(H676="DSP",AD676="DSP"),(M676+T676+AA676)/3,IF(AND(M676="DSP",AD676="DSP"),(H676+T676+AA676)/3,IF(AND(T676="DSP",AD676="DSP"),(H676+M676+AA676)/3,IF(AND(AA676="DSP",AD676="DSP"),(H676+M676+T676)/3,IF(H676="DSP",(M676+T676+AA676+AD676)/4,IF(M676="DSP",(H676+T676+AA676+AD676)/4,IF(T676="DSP",(H676+M676+AA676+AD676)/4,IF(AA676="DSP",(H676+M676+T676+AD676)/4,IF(AD676="DSP",(H676+M676+T676+AA676)/4,SUM(H676+M676+T676+AA676+AD676)/5)))))))))))))))))))))))))))))))</f>
        <v>12.05</v>
      </c>
      <c r="AF676" s="84">
        <v>12.05</v>
      </c>
      <c r="AG676" s="87">
        <f t="shared" si="256"/>
        <v>186</v>
      </c>
      <c r="AH676" s="75">
        <f>IFERROR(VLOOKUP(B676,'Notes écrit'!$A$3:$C$734,3,FALSE),"ABI")</f>
        <v>7.1109999999999998</v>
      </c>
      <c r="AI676" s="84">
        <v>7.1109999999999998</v>
      </c>
      <c r="AJ676" s="88">
        <f t="shared" si="257"/>
        <v>430</v>
      </c>
      <c r="AK676" s="136">
        <f t="shared" si="261"/>
        <v>9.5805000000000007</v>
      </c>
    </row>
    <row r="677" spans="1:37" s="96" customFormat="1" ht="16.5" customHeight="1" thickBot="1" x14ac:dyDescent="0.3">
      <c r="A677" s="110" t="s">
        <v>53</v>
      </c>
      <c r="B677" s="267">
        <v>22117525</v>
      </c>
      <c r="C677" s="266" t="s">
        <v>631</v>
      </c>
      <c r="D677" s="266" t="s">
        <v>176</v>
      </c>
      <c r="E677" s="292">
        <f>VLOOKUP(B677,[2]END!$B$3:$G$734,6,FALSE)</f>
        <v>10</v>
      </c>
      <c r="F677" s="91">
        <f t="shared" si="246"/>
        <v>14.5</v>
      </c>
      <c r="G677" s="92">
        <f t="shared" si="247"/>
        <v>10</v>
      </c>
      <c r="H677" s="82">
        <f t="shared" si="258"/>
        <v>10</v>
      </c>
      <c r="I677" s="292">
        <f>VLOOKUP(B677,[2]VIT!$B$3:$F$734,5,FALSE)</f>
        <v>3.57</v>
      </c>
      <c r="J677" s="92">
        <f t="shared" si="248"/>
        <v>15</v>
      </c>
      <c r="K677" s="292">
        <f>VLOOKUP(B677,[2]VIT!$B$3:$G$734,6,FALSE)</f>
        <v>7.98</v>
      </c>
      <c r="L677" s="92">
        <f t="shared" si="249"/>
        <v>9</v>
      </c>
      <c r="M677" s="82">
        <f t="shared" si="263"/>
        <v>12</v>
      </c>
      <c r="N677" s="258">
        <f>VLOOKUP(B677,[2]DVC!$B$3:$G$734,6,FALSE)</f>
        <v>30</v>
      </c>
      <c r="O677" s="297">
        <f>VLOOKUP(B677,'[2]Taille-Poids'!$B$3:$G$734,6,FALSE)</f>
        <v>65</v>
      </c>
      <c r="P677" s="93">
        <f t="shared" si="259"/>
        <v>0.46153846153846156</v>
      </c>
      <c r="Q677" s="92">
        <f t="shared" si="250"/>
        <v>4.5</v>
      </c>
      <c r="R677" s="258">
        <f>VLOOKUP(B677,[2]DV!$B$3:$H$735,7,FALSE)</f>
        <v>35.299999999999997</v>
      </c>
      <c r="S677" s="92">
        <f t="shared" si="251"/>
        <v>6</v>
      </c>
      <c r="T677" s="82">
        <f t="shared" si="260"/>
        <v>10.5</v>
      </c>
      <c r="U677" s="259">
        <f>VLOOKUP(B677,[2]COORD!$B$3:$I$734,8,FALSE)</f>
        <v>29.3</v>
      </c>
      <c r="V677" s="92">
        <f t="shared" si="252"/>
        <v>4.25</v>
      </c>
      <c r="W677" s="292">
        <f>VLOOKUP(B677,[2]SOUP!$B$3:$F$734,5,FALSE)</f>
        <v>5</v>
      </c>
      <c r="X677" s="92">
        <f t="shared" si="253"/>
        <v>3.5</v>
      </c>
      <c r="Y677" s="292">
        <f>VLOOKUP(B677,[2]EQU!$B$3:$F$734,5,FALSE)</f>
        <v>5</v>
      </c>
      <c r="Z677" s="92">
        <f t="shared" si="254"/>
        <v>2.5</v>
      </c>
      <c r="AA677" s="82">
        <f t="shared" si="264"/>
        <v>10.25</v>
      </c>
      <c r="AB677" s="260">
        <f>VLOOKUP(B677,[2]Natation!$A$2:$E$610,5,FALSE)</f>
        <v>50.15</v>
      </c>
      <c r="AC677" s="92">
        <f t="shared" si="255"/>
        <v>9</v>
      </c>
      <c r="AD677" s="83">
        <f t="shared" si="262"/>
        <v>9</v>
      </c>
      <c r="AE677" s="294">
        <f t="shared" si="265"/>
        <v>10.35</v>
      </c>
      <c r="AF677" s="84">
        <v>10.35</v>
      </c>
      <c r="AG677" s="87">
        <f t="shared" si="256"/>
        <v>396</v>
      </c>
      <c r="AH677" s="75">
        <f>IFERROR(VLOOKUP(B677,'Notes écrit'!$A$3:$C$734,3,FALSE),"ABI")</f>
        <v>8.4440000000000008</v>
      </c>
      <c r="AI677" s="84">
        <v>8.4440000000000008</v>
      </c>
      <c r="AJ677" s="88">
        <f t="shared" si="257"/>
        <v>274</v>
      </c>
      <c r="AK677" s="136">
        <f t="shared" si="261"/>
        <v>9.3970000000000002</v>
      </c>
    </row>
    <row r="678" spans="1:37" s="96" customFormat="1" ht="16.5" customHeight="1" thickBot="1" x14ac:dyDescent="0.3">
      <c r="A678" s="110" t="s">
        <v>216</v>
      </c>
      <c r="B678" s="267">
        <v>22117574</v>
      </c>
      <c r="C678" s="266" t="s">
        <v>620</v>
      </c>
      <c r="D678" s="266" t="s">
        <v>621</v>
      </c>
      <c r="E678" s="293" t="s">
        <v>215</v>
      </c>
      <c r="F678" s="91" t="str">
        <f t="shared" si="246"/>
        <v>DSP</v>
      </c>
      <c r="G678" s="92" t="str">
        <f t="shared" si="247"/>
        <v>DSP</v>
      </c>
      <c r="H678" s="82" t="str">
        <f t="shared" si="258"/>
        <v>DSP</v>
      </c>
      <c r="I678" s="293" t="s">
        <v>215</v>
      </c>
      <c r="J678" s="92" t="str">
        <f t="shared" si="248"/>
        <v>DSP</v>
      </c>
      <c r="K678" s="293" t="s">
        <v>215</v>
      </c>
      <c r="L678" s="92" t="str">
        <f t="shared" si="249"/>
        <v>DSP</v>
      </c>
      <c r="M678" s="82" t="str">
        <f t="shared" si="263"/>
        <v>DSP</v>
      </c>
      <c r="N678" s="293" t="s">
        <v>215</v>
      </c>
      <c r="O678" s="299" t="s">
        <v>215</v>
      </c>
      <c r="P678" s="93">
        <f t="shared" si="259"/>
        <v>0</v>
      </c>
      <c r="Q678" s="92" t="str">
        <f t="shared" si="250"/>
        <v>DSP</v>
      </c>
      <c r="R678" s="293" t="s">
        <v>215</v>
      </c>
      <c r="S678" s="92" t="str">
        <f t="shared" si="251"/>
        <v>DSP</v>
      </c>
      <c r="T678" s="82" t="str">
        <f t="shared" si="260"/>
        <v>DSP</v>
      </c>
      <c r="U678" s="293" t="s">
        <v>215</v>
      </c>
      <c r="V678" s="92" t="str">
        <f t="shared" si="252"/>
        <v>DSP</v>
      </c>
      <c r="W678" s="293" t="s">
        <v>215</v>
      </c>
      <c r="X678" s="92" t="str">
        <f t="shared" si="253"/>
        <v>DSP</v>
      </c>
      <c r="Y678" s="293" t="s">
        <v>215</v>
      </c>
      <c r="Z678" s="92" t="str">
        <f t="shared" si="254"/>
        <v>DSP</v>
      </c>
      <c r="AA678" s="82" t="str">
        <f t="shared" si="264"/>
        <v>DSP</v>
      </c>
      <c r="AB678" s="293" t="s">
        <v>215</v>
      </c>
      <c r="AC678" s="92" t="str">
        <f t="shared" si="255"/>
        <v>DSP</v>
      </c>
      <c r="AD678" s="83" t="str">
        <f t="shared" si="262"/>
        <v>DSP</v>
      </c>
      <c r="AE678" s="294" t="str">
        <f t="shared" si="265"/>
        <v>DSP</v>
      </c>
      <c r="AF678" s="84" t="s">
        <v>215</v>
      </c>
      <c r="AG678" s="87">
        <f t="shared" si="256"/>
        <v>611</v>
      </c>
      <c r="AH678" s="75">
        <f>IFERROR(VLOOKUP(B678,'Notes écrit'!$A$3:$C$734,3,FALSE),"ABI")</f>
        <v>8.4440000000000008</v>
      </c>
      <c r="AI678" s="84">
        <v>8.4440000000000008</v>
      </c>
      <c r="AJ678" s="88">
        <f t="shared" si="257"/>
        <v>274</v>
      </c>
      <c r="AK678" s="136">
        <f t="shared" si="261"/>
        <v>8.4440000000000008</v>
      </c>
    </row>
    <row r="679" spans="1:37" s="96" customFormat="1" ht="16.5" customHeight="1" thickBot="1" x14ac:dyDescent="0.3">
      <c r="A679" s="110" t="s">
        <v>216</v>
      </c>
      <c r="B679" s="267">
        <v>22117637</v>
      </c>
      <c r="C679" s="266" t="s">
        <v>805</v>
      </c>
      <c r="D679" s="266" t="s">
        <v>806</v>
      </c>
      <c r="E679" s="292">
        <f>VLOOKUP(B679,[2]END!$B$3:$G$734,6,FALSE)</f>
        <v>12</v>
      </c>
      <c r="F679" s="91">
        <f t="shared" si="246"/>
        <v>15.5</v>
      </c>
      <c r="G679" s="92">
        <f t="shared" si="247"/>
        <v>9</v>
      </c>
      <c r="H679" s="82">
        <f t="shared" si="258"/>
        <v>9</v>
      </c>
      <c r="I679" s="292">
        <f>VLOOKUP(B679,[2]VIT!$B$3:$F$734,5,FALSE)</f>
        <v>3.54</v>
      </c>
      <c r="J679" s="92">
        <f t="shared" si="248"/>
        <v>11</v>
      </c>
      <c r="K679" s="292">
        <f>VLOOKUP(B679,[2]VIT!$B$3:$G$734,6,FALSE)</f>
        <v>7.47</v>
      </c>
      <c r="L679" s="92">
        <f t="shared" si="249"/>
        <v>6</v>
      </c>
      <c r="M679" s="82">
        <f t="shared" si="263"/>
        <v>8.5</v>
      </c>
      <c r="N679" s="258">
        <f>VLOOKUP(B679,[2]DVC!$B$3:$G$734,6,FALSE)</f>
        <v>58</v>
      </c>
      <c r="O679" s="297">
        <f>VLOOKUP(B679,'[2]Taille-Poids'!$B$3:$G$734,6,FALSE)</f>
        <v>66</v>
      </c>
      <c r="P679" s="93">
        <f t="shared" si="259"/>
        <v>0.87878787878787878</v>
      </c>
      <c r="Q679" s="92">
        <f t="shared" si="250"/>
        <v>4.5</v>
      </c>
      <c r="R679" s="258">
        <f>VLOOKUP(B679,[2]DV!$B$3:$H$735,7,FALSE)</f>
        <v>42.5</v>
      </c>
      <c r="S679" s="92">
        <f t="shared" si="251"/>
        <v>3.5</v>
      </c>
      <c r="T679" s="82">
        <f t="shared" si="260"/>
        <v>8</v>
      </c>
      <c r="U679" s="259">
        <f>VLOOKUP(B679,[2]COORD!$B$3:$I$734,8,FALSE)</f>
        <v>27.75</v>
      </c>
      <c r="V679" s="92">
        <f t="shared" si="252"/>
        <v>4</v>
      </c>
      <c r="W679" s="292">
        <f>VLOOKUP(B679,[2]SOUP!$B$3:$F$734,5,FALSE)</f>
        <v>0</v>
      </c>
      <c r="X679" s="92">
        <f t="shared" si="253"/>
        <v>2.5</v>
      </c>
      <c r="Y679" s="292">
        <f>VLOOKUP(B679,[2]EQU!$B$3:$F$734,5,FALSE)</f>
        <v>10</v>
      </c>
      <c r="Z679" s="92">
        <f t="shared" si="254"/>
        <v>0</v>
      </c>
      <c r="AA679" s="82">
        <f t="shared" si="264"/>
        <v>6.5</v>
      </c>
      <c r="AB679" s="260">
        <f>VLOOKUP(B679,[2]Natation!$A$2:$E$610,5,FALSE)</f>
        <v>66.3</v>
      </c>
      <c r="AC679" s="92">
        <f t="shared" si="255"/>
        <v>1</v>
      </c>
      <c r="AD679" s="83">
        <f t="shared" si="262"/>
        <v>1</v>
      </c>
      <c r="AE679" s="294">
        <f t="shared" si="265"/>
        <v>6.6</v>
      </c>
      <c r="AF679" s="84">
        <v>6.6</v>
      </c>
      <c r="AG679" s="87">
        <f t="shared" si="256"/>
        <v>598</v>
      </c>
      <c r="AH679" s="75">
        <f>IFERROR(VLOOKUP(B679,'Notes écrit'!$A$3:$C$734,3,FALSE),"ABI")</f>
        <v>1.778</v>
      </c>
      <c r="AI679" s="84">
        <v>1.778</v>
      </c>
      <c r="AJ679" s="88">
        <f t="shared" si="257"/>
        <v>616</v>
      </c>
      <c r="AK679" s="136">
        <f t="shared" si="261"/>
        <v>4.1890000000000001</v>
      </c>
    </row>
    <row r="680" spans="1:37" s="96" customFormat="1" ht="16.5" customHeight="1" thickBot="1" x14ac:dyDescent="0.3">
      <c r="A680" s="110" t="s">
        <v>216</v>
      </c>
      <c r="B680" s="267">
        <v>22117694</v>
      </c>
      <c r="C680" s="266" t="s">
        <v>1106</v>
      </c>
      <c r="D680" s="266" t="s">
        <v>1107</v>
      </c>
      <c r="E680" s="292">
        <f>VLOOKUP(B680,[2]END!$B$3:$G$734,6,FALSE)</f>
        <v>16</v>
      </c>
      <c r="F680" s="91">
        <f t="shared" si="246"/>
        <v>17.5</v>
      </c>
      <c r="G680" s="92">
        <f t="shared" si="247"/>
        <v>13</v>
      </c>
      <c r="H680" s="82">
        <f t="shared" si="258"/>
        <v>13</v>
      </c>
      <c r="I680" s="292">
        <f>VLOOKUP(B680,[2]VIT!$B$3:$F$734,5,FALSE)</f>
        <v>3.09</v>
      </c>
      <c r="J680" s="92">
        <f t="shared" si="248"/>
        <v>19</v>
      </c>
      <c r="K680" s="292">
        <f>VLOOKUP(B680,[2]VIT!$B$3:$G$734,6,FALSE)</f>
        <v>6.68</v>
      </c>
      <c r="L680" s="92">
        <f t="shared" si="249"/>
        <v>12</v>
      </c>
      <c r="M680" s="82">
        <f t="shared" si="263"/>
        <v>15.5</v>
      </c>
      <c r="N680" s="258">
        <f>VLOOKUP(B680,[2]DVC!$B$3:$G$734,6,FALSE)</f>
        <v>64</v>
      </c>
      <c r="O680" s="297">
        <f>VLOOKUP(B680,'[2]Taille-Poids'!$B$3:$G$734,6,FALSE)</f>
        <v>73</v>
      </c>
      <c r="P680" s="93">
        <f t="shared" si="259"/>
        <v>0.87671232876712324</v>
      </c>
      <c r="Q680" s="92">
        <f t="shared" si="250"/>
        <v>4.5</v>
      </c>
      <c r="R680" s="258">
        <f>VLOOKUP(B680,[2]DV!$B$3:$H$735,7,FALSE)</f>
        <v>54.5</v>
      </c>
      <c r="S680" s="92">
        <f t="shared" si="251"/>
        <v>6.5</v>
      </c>
      <c r="T680" s="82">
        <f t="shared" si="260"/>
        <v>11</v>
      </c>
      <c r="U680" s="259">
        <f>VLOOKUP(B680,[2]COORD!$B$3:$I$734,8,FALSE)</f>
        <v>22.95</v>
      </c>
      <c r="V680" s="92">
        <f t="shared" si="252"/>
        <v>6.5</v>
      </c>
      <c r="W680" s="292">
        <f>VLOOKUP(B680,[2]SOUP!$B$3:$F$734,5,FALSE)</f>
        <v>3</v>
      </c>
      <c r="X680" s="92">
        <f t="shared" si="253"/>
        <v>3.25</v>
      </c>
      <c r="Y680" s="292">
        <f>VLOOKUP(B680,[2]EQU!$B$3:$F$734,5,FALSE)</f>
        <v>2</v>
      </c>
      <c r="Z680" s="92">
        <f t="shared" si="254"/>
        <v>4</v>
      </c>
      <c r="AA680" s="82">
        <f t="shared" si="264"/>
        <v>13.75</v>
      </c>
      <c r="AB680" s="260">
        <f>VLOOKUP(B680,[2]Natation!$A$2:$E$610,5,FALSE)</f>
        <v>40.700000000000003</v>
      </c>
      <c r="AC680" s="92">
        <f t="shared" si="255"/>
        <v>10</v>
      </c>
      <c r="AD680" s="83">
        <f t="shared" si="262"/>
        <v>10</v>
      </c>
      <c r="AE680" s="294">
        <f t="shared" si="265"/>
        <v>12.65</v>
      </c>
      <c r="AF680" s="84">
        <v>12.65</v>
      </c>
      <c r="AG680" s="87">
        <f t="shared" si="256"/>
        <v>109</v>
      </c>
      <c r="AH680" s="75">
        <f>IFERROR(VLOOKUP(B680,'Notes écrit'!$A$3:$C$734,3,FALSE),"ABI")</f>
        <v>7.1109999999999998</v>
      </c>
      <c r="AI680" s="84">
        <v>7.1109999999999998</v>
      </c>
      <c r="AJ680" s="88">
        <f t="shared" si="257"/>
        <v>430</v>
      </c>
      <c r="AK680" s="136">
        <f t="shared" si="261"/>
        <v>9.8804999999999996</v>
      </c>
    </row>
    <row r="681" spans="1:37" s="96" customFormat="1" ht="16.5" customHeight="1" thickBot="1" x14ac:dyDescent="0.3">
      <c r="A681" s="110" t="s">
        <v>216</v>
      </c>
      <c r="B681" s="267">
        <v>22117804</v>
      </c>
      <c r="C681" s="266" t="s">
        <v>1012</v>
      </c>
      <c r="D681" s="266" t="s">
        <v>124</v>
      </c>
      <c r="E681" s="292">
        <f>VLOOKUP(B681,[2]END!$B$3:$G$734,6,FALSE)</f>
        <v>18</v>
      </c>
      <c r="F681" s="91">
        <f t="shared" si="246"/>
        <v>18.5</v>
      </c>
      <c r="G681" s="92">
        <f t="shared" si="247"/>
        <v>15</v>
      </c>
      <c r="H681" s="82">
        <f t="shared" si="258"/>
        <v>15</v>
      </c>
      <c r="I681" s="292">
        <f>VLOOKUP(B681,[2]VIT!$B$3:$F$734,5,FALSE)</f>
        <v>3.05</v>
      </c>
      <c r="J681" s="92">
        <f t="shared" si="248"/>
        <v>19</v>
      </c>
      <c r="K681" s="292">
        <f>VLOOKUP(B681,[2]VIT!$B$3:$G$734,6,FALSE)</f>
        <v>6.45</v>
      </c>
      <c r="L681" s="92">
        <f t="shared" si="249"/>
        <v>14</v>
      </c>
      <c r="M681" s="82">
        <f t="shared" si="263"/>
        <v>16.5</v>
      </c>
      <c r="N681" s="258">
        <f>VLOOKUP(B681,[2]DVC!$B$3:$G$734,6,FALSE)</f>
        <v>65</v>
      </c>
      <c r="O681" s="297">
        <f>VLOOKUP(B681,'[2]Taille-Poids'!$B$3:$G$734,6,FALSE)</f>
        <v>69</v>
      </c>
      <c r="P681" s="93">
        <f t="shared" si="259"/>
        <v>0.94202898550724634</v>
      </c>
      <c r="Q681" s="92">
        <f t="shared" si="250"/>
        <v>5</v>
      </c>
      <c r="R681" s="258">
        <f>VLOOKUP(B681,[2]DV!$B$3:$H$735,7,FALSE)</f>
        <v>51.8</v>
      </c>
      <c r="S681" s="92">
        <f t="shared" si="251"/>
        <v>6</v>
      </c>
      <c r="T681" s="82">
        <f t="shared" si="260"/>
        <v>11</v>
      </c>
      <c r="U681" s="259">
        <f>VLOOKUP(B681,[2]COORD!$B$3:$I$734,8,FALSE)</f>
        <v>24.4</v>
      </c>
      <c r="V681" s="92">
        <f t="shared" si="252"/>
        <v>5.75</v>
      </c>
      <c r="W681" s="292">
        <f>VLOOKUP(B681,[2]SOUP!$B$3:$F$734,5,FALSE)</f>
        <v>-7</v>
      </c>
      <c r="X681" s="92">
        <f t="shared" si="253"/>
        <v>1.25</v>
      </c>
      <c r="Y681" s="292">
        <f>VLOOKUP(B681,[2]EQU!$B$3:$F$734,5,FALSE)</f>
        <v>5</v>
      </c>
      <c r="Z681" s="92">
        <f t="shared" si="254"/>
        <v>2.5</v>
      </c>
      <c r="AA681" s="82">
        <f t="shared" si="264"/>
        <v>9.5</v>
      </c>
      <c r="AB681" s="260">
        <f>VLOOKUP(B681,[2]Natation!$A$2:$E$610,5,FALSE)</f>
        <v>46.57</v>
      </c>
      <c r="AC681" s="92">
        <f t="shared" si="255"/>
        <v>7</v>
      </c>
      <c r="AD681" s="83">
        <f t="shared" si="262"/>
        <v>7</v>
      </c>
      <c r="AE681" s="294">
        <f t="shared" si="265"/>
        <v>11.8</v>
      </c>
      <c r="AF681" s="84">
        <v>11.8</v>
      </c>
      <c r="AG681" s="87">
        <f t="shared" si="256"/>
        <v>223</v>
      </c>
      <c r="AH681" s="75">
        <f>IFERROR(VLOOKUP(B681,'Notes écrit'!$A$3:$C$734,3,FALSE),"ABI")</f>
        <v>7.1109999999999998</v>
      </c>
      <c r="AI681" s="84">
        <v>7.1109999999999998</v>
      </c>
      <c r="AJ681" s="88">
        <f t="shared" si="257"/>
        <v>430</v>
      </c>
      <c r="AK681" s="136">
        <f t="shared" si="261"/>
        <v>9.4555000000000007</v>
      </c>
    </row>
    <row r="682" spans="1:37" s="96" customFormat="1" ht="16.5" customHeight="1" thickBot="1" x14ac:dyDescent="0.3">
      <c r="A682" s="110" t="s">
        <v>216</v>
      </c>
      <c r="B682" s="267">
        <v>22117883</v>
      </c>
      <c r="C682" s="266" t="s">
        <v>728</v>
      </c>
      <c r="D682" s="266" t="s">
        <v>729</v>
      </c>
      <c r="E682" s="292">
        <f>VLOOKUP(B682,[2]END!$B$3:$G$734,6,FALSE)</f>
        <v>15</v>
      </c>
      <c r="F682" s="91">
        <f t="shared" si="246"/>
        <v>17</v>
      </c>
      <c r="G682" s="92">
        <f t="shared" si="247"/>
        <v>12</v>
      </c>
      <c r="H682" s="82">
        <f t="shared" si="258"/>
        <v>12</v>
      </c>
      <c r="I682" s="292">
        <f>VLOOKUP(B682,[2]VIT!$B$3:$F$734,5,FALSE)</f>
        <v>3.4</v>
      </c>
      <c r="J682" s="92">
        <f t="shared" si="248"/>
        <v>14</v>
      </c>
      <c r="K682" s="292">
        <f>VLOOKUP(B682,[2]VIT!$B$3:$G$734,6,FALSE)</f>
        <v>7.24</v>
      </c>
      <c r="L682" s="92">
        <f t="shared" si="249"/>
        <v>8</v>
      </c>
      <c r="M682" s="82">
        <f t="shared" si="263"/>
        <v>11</v>
      </c>
      <c r="N682" s="258">
        <f>VLOOKUP(B682,[2]DVC!$B$3:$G$734,6,FALSE)</f>
        <v>45</v>
      </c>
      <c r="O682" s="297">
        <f>VLOOKUP(B682,'[2]Taille-Poids'!$B$3:$G$734,6,FALSE)</f>
        <v>59</v>
      </c>
      <c r="P682" s="93">
        <f t="shared" si="259"/>
        <v>0.76271186440677963</v>
      </c>
      <c r="Q682" s="92">
        <f t="shared" si="250"/>
        <v>4</v>
      </c>
      <c r="R682" s="258">
        <f>VLOOKUP(B682,[2]DV!$B$3:$H$735,7,FALSE)</f>
        <v>37.5</v>
      </c>
      <c r="S682" s="92">
        <f t="shared" si="251"/>
        <v>2.5</v>
      </c>
      <c r="T682" s="82">
        <f t="shared" si="260"/>
        <v>6.5</v>
      </c>
      <c r="U682" s="259">
        <f>VLOOKUP(B682,[2]COORD!$B$3:$I$734,8,FALSE)</f>
        <v>24.18</v>
      </c>
      <c r="V682" s="92">
        <f t="shared" si="252"/>
        <v>5.75</v>
      </c>
      <c r="W682" s="292">
        <f>VLOOKUP(B682,[2]SOUP!$B$3:$F$734,5,FALSE)</f>
        <v>-14</v>
      </c>
      <c r="X682" s="92">
        <f t="shared" si="253"/>
        <v>0.25</v>
      </c>
      <c r="Y682" s="292">
        <f>VLOOKUP(B682,[2]EQU!$B$3:$F$734,5,FALSE)</f>
        <v>10</v>
      </c>
      <c r="Z682" s="92">
        <f t="shared" si="254"/>
        <v>0</v>
      </c>
      <c r="AA682" s="82">
        <f t="shared" si="264"/>
        <v>6</v>
      </c>
      <c r="AB682" s="260">
        <f>VLOOKUP(B682,[2]Natation!$A$2:$E$610,5,FALSE)</f>
        <v>50.75</v>
      </c>
      <c r="AC682" s="92">
        <f t="shared" si="255"/>
        <v>5</v>
      </c>
      <c r="AD682" s="83">
        <f t="shared" si="262"/>
        <v>5</v>
      </c>
      <c r="AE682" s="294">
        <f t="shared" si="265"/>
        <v>8.1</v>
      </c>
      <c r="AF682" s="84">
        <v>8.1</v>
      </c>
      <c r="AG682" s="87">
        <f t="shared" si="256"/>
        <v>557</v>
      </c>
      <c r="AH682" s="75">
        <f>IFERROR(VLOOKUP(B682,'Notes écrit'!$A$3:$C$734,3,FALSE),"ABI")</f>
        <v>8</v>
      </c>
      <c r="AI682" s="84">
        <v>8</v>
      </c>
      <c r="AJ682" s="88">
        <f t="shared" si="257"/>
        <v>331</v>
      </c>
      <c r="AK682" s="136">
        <f t="shared" si="261"/>
        <v>8.0500000000000007</v>
      </c>
    </row>
    <row r="683" spans="1:37" s="96" customFormat="1" ht="16.5" customHeight="1" thickBot="1" x14ac:dyDescent="0.3">
      <c r="A683" s="110" t="s">
        <v>216</v>
      </c>
      <c r="B683" s="267">
        <v>22117906</v>
      </c>
      <c r="C683" s="266" t="s">
        <v>1083</v>
      </c>
      <c r="D683" s="266" t="s">
        <v>1084</v>
      </c>
      <c r="E683" s="292">
        <f>VLOOKUP(B683,[2]END!$B$3:$G$734,6,FALSE)</f>
        <v>11</v>
      </c>
      <c r="F683" s="91">
        <f t="shared" si="246"/>
        <v>15</v>
      </c>
      <c r="G683" s="92">
        <f t="shared" si="247"/>
        <v>8</v>
      </c>
      <c r="H683" s="82">
        <f t="shared" si="258"/>
        <v>8</v>
      </c>
      <c r="I683" s="292">
        <f>VLOOKUP(B683,[2]VIT!$B$3:$F$734,5,FALSE)</f>
        <v>3.14</v>
      </c>
      <c r="J683" s="92">
        <f t="shared" si="248"/>
        <v>18</v>
      </c>
      <c r="K683" s="292">
        <f>VLOOKUP(B683,[2]VIT!$B$3:$G$734,6,FALSE)</f>
        <v>6.92</v>
      </c>
      <c r="L683" s="92">
        <f t="shared" si="249"/>
        <v>10</v>
      </c>
      <c r="M683" s="82">
        <f t="shared" si="263"/>
        <v>14</v>
      </c>
      <c r="N683" s="258">
        <f>VLOOKUP(B683,[2]DVC!$B$3:$G$734,6,FALSE)</f>
        <v>43.5</v>
      </c>
      <c r="O683" s="297">
        <f>VLOOKUP(B683,'[2]Taille-Poids'!$B$3:$G$734,6,FALSE)</f>
        <v>67</v>
      </c>
      <c r="P683" s="93">
        <f t="shared" si="259"/>
        <v>0.64925373134328357</v>
      </c>
      <c r="Q683" s="92">
        <f t="shared" si="250"/>
        <v>3.5</v>
      </c>
      <c r="R683" s="258">
        <f>VLOOKUP(B683,[2]DV!$B$3:$H$735,7,FALSE)</f>
        <v>33.799999999999997</v>
      </c>
      <c r="S683" s="92">
        <f t="shared" si="251"/>
        <v>1.5</v>
      </c>
      <c r="T683" s="82">
        <f t="shared" si="260"/>
        <v>5</v>
      </c>
      <c r="U683" s="259">
        <f>VLOOKUP(B683,[2]COORD!$B$3:$I$734,8,FALSE)</f>
        <v>24.2</v>
      </c>
      <c r="V683" s="92">
        <f t="shared" si="252"/>
        <v>5.75</v>
      </c>
      <c r="W683" s="292">
        <f>VLOOKUP(B683,[2]SOUP!$B$3:$F$734,5,FALSE)</f>
        <v>-13</v>
      </c>
      <c r="X683" s="92">
        <f t="shared" si="253"/>
        <v>0.5</v>
      </c>
      <c r="Y683" s="292">
        <f>VLOOKUP(B683,[2]EQU!$B$3:$F$734,5,FALSE)</f>
        <v>8</v>
      </c>
      <c r="Z683" s="92">
        <f t="shared" si="254"/>
        <v>1</v>
      </c>
      <c r="AA683" s="82">
        <f t="shared" si="264"/>
        <v>7.25</v>
      </c>
      <c r="AB683" s="260">
        <f>VLOOKUP(B683,[2]Natation!$A$2:$E$610,5,FALSE)</f>
        <v>41.87</v>
      </c>
      <c r="AC683" s="92">
        <f t="shared" si="255"/>
        <v>9</v>
      </c>
      <c r="AD683" s="83">
        <f t="shared" si="262"/>
        <v>9</v>
      </c>
      <c r="AE683" s="294">
        <f t="shared" si="265"/>
        <v>8.65</v>
      </c>
      <c r="AF683" s="84">
        <v>8.65</v>
      </c>
      <c r="AG683" s="87">
        <f t="shared" si="256"/>
        <v>531</v>
      </c>
      <c r="AH683" s="75">
        <f>IFERROR(VLOOKUP(B683,'Notes écrit'!$A$3:$C$734,3,FALSE),"ABI")</f>
        <v>8.8889999999999993</v>
      </c>
      <c r="AI683" s="84">
        <v>8.8889999999999993</v>
      </c>
      <c r="AJ683" s="88">
        <f t="shared" si="257"/>
        <v>231</v>
      </c>
      <c r="AK683" s="136">
        <f t="shared" si="261"/>
        <v>8.7695000000000007</v>
      </c>
    </row>
    <row r="684" spans="1:37" s="96" customFormat="1" ht="16.5" customHeight="1" thickBot="1" x14ac:dyDescent="0.3">
      <c r="A684" s="110" t="s">
        <v>216</v>
      </c>
      <c r="B684" s="267">
        <v>22117909</v>
      </c>
      <c r="C684" s="266" t="s">
        <v>552</v>
      </c>
      <c r="D684" s="266" t="s">
        <v>119</v>
      </c>
      <c r="E684" s="292">
        <f>VLOOKUP(B684,[2]END!$B$3:$G$734,6,FALSE)</f>
        <v>17</v>
      </c>
      <c r="F684" s="91">
        <f t="shared" si="246"/>
        <v>18</v>
      </c>
      <c r="G684" s="92">
        <f t="shared" si="247"/>
        <v>14</v>
      </c>
      <c r="H684" s="82">
        <f t="shared" si="258"/>
        <v>14</v>
      </c>
      <c r="I684" s="292">
        <f>VLOOKUP(B684,[2]VIT!$B$3:$F$734,5,FALSE)</f>
        <v>3.07</v>
      </c>
      <c r="J684" s="92">
        <f t="shared" si="248"/>
        <v>19</v>
      </c>
      <c r="K684" s="292">
        <f>VLOOKUP(B684,[2]VIT!$B$3:$G$734,6,FALSE)</f>
        <v>6.32</v>
      </c>
      <c r="L684" s="92">
        <f t="shared" si="249"/>
        <v>15</v>
      </c>
      <c r="M684" s="82">
        <f t="shared" si="263"/>
        <v>17</v>
      </c>
      <c r="N684" s="258">
        <f>VLOOKUP(B684,[2]DVC!$B$3:$G$734,6,FALSE)</f>
        <v>67</v>
      </c>
      <c r="O684" s="297">
        <f>VLOOKUP(B684,'[2]Taille-Poids'!$B$3:$G$734,6,FALSE)</f>
        <v>76</v>
      </c>
      <c r="P684" s="93">
        <f t="shared" si="259"/>
        <v>0.88157894736842102</v>
      </c>
      <c r="Q684" s="92">
        <f t="shared" si="250"/>
        <v>4.5</v>
      </c>
      <c r="R684" s="258">
        <f>VLOOKUP(B684,[2]DV!$B$3:$H$735,7,FALSE)</f>
        <v>49.3</v>
      </c>
      <c r="S684" s="92">
        <f t="shared" si="251"/>
        <v>5.5</v>
      </c>
      <c r="T684" s="82">
        <f t="shared" si="260"/>
        <v>10</v>
      </c>
      <c r="U684" s="259">
        <f>VLOOKUP(B684,[2]COORD!$B$3:$I$734,8,FALSE)</f>
        <v>24.88</v>
      </c>
      <c r="V684" s="92">
        <f t="shared" si="252"/>
        <v>5.5</v>
      </c>
      <c r="W684" s="292">
        <f>VLOOKUP(B684,[2]SOUP!$B$3:$F$734,5,FALSE)</f>
        <v>-13</v>
      </c>
      <c r="X684" s="92">
        <f t="shared" si="253"/>
        <v>0.5</v>
      </c>
      <c r="Y684" s="292">
        <f>VLOOKUP(B684,[2]EQU!$B$3:$F$734,5,FALSE)</f>
        <v>4</v>
      </c>
      <c r="Z684" s="92">
        <f t="shared" si="254"/>
        <v>3</v>
      </c>
      <c r="AA684" s="82">
        <f t="shared" si="264"/>
        <v>9</v>
      </c>
      <c r="AB684" s="260">
        <f>VLOOKUP(B684,[2]Natation!$A$2:$E$610,5,FALSE)</f>
        <v>39.53</v>
      </c>
      <c r="AC684" s="92">
        <f t="shared" si="255"/>
        <v>10</v>
      </c>
      <c r="AD684" s="83">
        <f t="shared" si="262"/>
        <v>10</v>
      </c>
      <c r="AE684" s="294">
        <f t="shared" si="265"/>
        <v>12</v>
      </c>
      <c r="AF684" s="84">
        <v>12</v>
      </c>
      <c r="AG684" s="87">
        <f t="shared" si="256"/>
        <v>194</v>
      </c>
      <c r="AH684" s="75">
        <f>IFERROR(VLOOKUP(B684,'Notes écrit'!$A$3:$C$734,3,FALSE),"ABI")</f>
        <v>8.8889999999999993</v>
      </c>
      <c r="AI684" s="84">
        <v>8.8889999999999993</v>
      </c>
      <c r="AJ684" s="88">
        <f t="shared" si="257"/>
        <v>231</v>
      </c>
      <c r="AK684" s="136">
        <f t="shared" si="261"/>
        <v>10.4445</v>
      </c>
    </row>
    <row r="685" spans="1:37" s="96" customFormat="1" ht="16.5" customHeight="1" thickBot="1" x14ac:dyDescent="0.3">
      <c r="A685" s="110" t="s">
        <v>216</v>
      </c>
      <c r="B685" s="267">
        <v>22117917</v>
      </c>
      <c r="C685" s="266" t="s">
        <v>965</v>
      </c>
      <c r="D685" s="266" t="s">
        <v>966</v>
      </c>
      <c r="E685" s="292">
        <f>VLOOKUP(B685,[2]END!$B$3:$G$734,6,FALSE)</f>
        <v>15</v>
      </c>
      <c r="F685" s="91">
        <f t="shared" si="246"/>
        <v>17</v>
      </c>
      <c r="G685" s="92">
        <f t="shared" si="247"/>
        <v>12</v>
      </c>
      <c r="H685" s="82">
        <f t="shared" si="258"/>
        <v>12</v>
      </c>
      <c r="I685" s="292">
        <f>VLOOKUP(B685,[2]VIT!$B$3:$F$734,5,FALSE)</f>
        <v>3.05</v>
      </c>
      <c r="J685" s="92">
        <f t="shared" si="248"/>
        <v>19</v>
      </c>
      <c r="K685" s="292">
        <f>VLOOKUP(B685,[2]VIT!$B$3:$G$734,6,FALSE)</f>
        <v>6.65</v>
      </c>
      <c r="L685" s="92">
        <f t="shared" si="249"/>
        <v>12</v>
      </c>
      <c r="M685" s="82">
        <f t="shared" si="263"/>
        <v>15.5</v>
      </c>
      <c r="N685" s="258">
        <f>VLOOKUP(B685,[2]DVC!$B$3:$G$734,6,FALSE)</f>
        <v>64</v>
      </c>
      <c r="O685" s="297">
        <f>VLOOKUP(B685,'[2]Taille-Poids'!$B$3:$G$734,6,FALSE)</f>
        <v>71</v>
      </c>
      <c r="P685" s="93">
        <f t="shared" si="259"/>
        <v>0.90140845070422537</v>
      </c>
      <c r="Q685" s="92">
        <f t="shared" si="250"/>
        <v>5</v>
      </c>
      <c r="R685" s="258">
        <f>VLOOKUP(B685,[2]DV!$B$3:$H$735,7,FALSE)</f>
        <v>50.8</v>
      </c>
      <c r="S685" s="92">
        <f t="shared" si="251"/>
        <v>5.5</v>
      </c>
      <c r="T685" s="82">
        <f t="shared" si="260"/>
        <v>10.5</v>
      </c>
      <c r="U685" s="259">
        <f>VLOOKUP(B685,[2]COORD!$B$3:$I$734,8,FALSE)</f>
        <v>23.6</v>
      </c>
      <c r="V685" s="92">
        <f t="shared" si="252"/>
        <v>6</v>
      </c>
      <c r="W685" s="292">
        <f>VLOOKUP(B685,[2]SOUP!$B$3:$F$734,5,FALSE)</f>
        <v>15</v>
      </c>
      <c r="X685" s="92">
        <f t="shared" si="253"/>
        <v>4.75</v>
      </c>
      <c r="Y685" s="292">
        <f>VLOOKUP(B685,[2]EQU!$B$3:$F$734,5,FALSE)</f>
        <v>1</v>
      </c>
      <c r="Z685" s="92">
        <f t="shared" si="254"/>
        <v>4.5</v>
      </c>
      <c r="AA685" s="82">
        <f t="shared" si="264"/>
        <v>15.25</v>
      </c>
      <c r="AB685" s="260">
        <f>VLOOKUP(B685,[2]Natation!$A$2:$E$610,5,FALSE)</f>
        <v>39.81</v>
      </c>
      <c r="AC685" s="92">
        <f t="shared" si="255"/>
        <v>10</v>
      </c>
      <c r="AD685" s="83">
        <f t="shared" si="262"/>
        <v>10</v>
      </c>
      <c r="AE685" s="294">
        <f t="shared" si="265"/>
        <v>12.65</v>
      </c>
      <c r="AF685" s="84">
        <v>12.65</v>
      </c>
      <c r="AG685" s="87">
        <f t="shared" si="256"/>
        <v>109</v>
      </c>
      <c r="AH685" s="75">
        <f>IFERROR(VLOOKUP(B685,'Notes écrit'!$A$3:$C$734,3,FALSE),"ABI")</f>
        <v>6.2220000000000004</v>
      </c>
      <c r="AI685" s="84">
        <v>6.2220000000000004</v>
      </c>
      <c r="AJ685" s="88">
        <f t="shared" si="257"/>
        <v>519</v>
      </c>
      <c r="AK685" s="136">
        <f t="shared" si="261"/>
        <v>9.4359999999999999</v>
      </c>
    </row>
    <row r="686" spans="1:37" s="96" customFormat="1" ht="16.5" customHeight="1" thickBot="1" x14ac:dyDescent="0.3">
      <c r="A686" s="110" t="s">
        <v>53</v>
      </c>
      <c r="B686" s="267">
        <v>22118048</v>
      </c>
      <c r="C686" s="266" t="s">
        <v>268</v>
      </c>
      <c r="D686" s="266" t="s">
        <v>619</v>
      </c>
      <c r="E686" s="292">
        <f>VLOOKUP(B686,[2]END!$B$3:$G$734,6,FALSE)</f>
        <v>7</v>
      </c>
      <c r="F686" s="91">
        <f t="shared" si="246"/>
        <v>13</v>
      </c>
      <c r="G686" s="92">
        <f t="shared" si="247"/>
        <v>7</v>
      </c>
      <c r="H686" s="82">
        <f t="shared" si="258"/>
        <v>7</v>
      </c>
      <c r="I686" s="292">
        <f>VLOOKUP(B686,[2]VIT!$B$3:$F$734,5,FALSE)</f>
        <v>3.54</v>
      </c>
      <c r="J686" s="92">
        <f t="shared" si="248"/>
        <v>16</v>
      </c>
      <c r="K686" s="292">
        <f>VLOOKUP(B686,[2]VIT!$B$3:$G$734,6,FALSE)</f>
        <v>7.84</v>
      </c>
      <c r="L686" s="92">
        <f t="shared" si="249"/>
        <v>10</v>
      </c>
      <c r="M686" s="82">
        <f t="shared" si="263"/>
        <v>13</v>
      </c>
      <c r="N686" s="258">
        <f>VLOOKUP(B686,[2]DVC!$B$3:$G$734,6,FALSE)</f>
        <v>35</v>
      </c>
      <c r="O686" s="297">
        <f>VLOOKUP(B686,'[2]Taille-Poids'!$B$3:$G$734,6,FALSE)</f>
        <v>62</v>
      </c>
      <c r="P686" s="93">
        <f t="shared" si="259"/>
        <v>0.56451612903225812</v>
      </c>
      <c r="Q686" s="92">
        <f t="shared" si="250"/>
        <v>5.5</v>
      </c>
      <c r="R686" s="258">
        <f>VLOOKUP(B686,[2]DV!$B$3:$H$735,7,FALSE)</f>
        <v>30.9</v>
      </c>
      <c r="S686" s="92">
        <f t="shared" si="251"/>
        <v>5</v>
      </c>
      <c r="T686" s="82">
        <f t="shared" si="260"/>
        <v>10.5</v>
      </c>
      <c r="U686" s="259">
        <f>VLOOKUP(B686,[2]COORD!$B$3:$I$734,8,FALSE)</f>
        <v>28</v>
      </c>
      <c r="V686" s="92">
        <f t="shared" si="252"/>
        <v>4.75</v>
      </c>
      <c r="W686" s="292">
        <f>VLOOKUP(B686,[2]SOUP!$B$3:$F$734,5,FALSE)</f>
        <v>0</v>
      </c>
      <c r="X686" s="92">
        <f t="shared" si="253"/>
        <v>2.5</v>
      </c>
      <c r="Y686" s="292">
        <f>VLOOKUP(B686,[2]EQU!$B$3:$F$734,5,FALSE)</f>
        <v>6</v>
      </c>
      <c r="Z686" s="92">
        <f t="shared" si="254"/>
        <v>2</v>
      </c>
      <c r="AA686" s="82">
        <f t="shared" si="264"/>
        <v>9.25</v>
      </c>
      <c r="AB686" s="260">
        <f>VLOOKUP(B686,[2]Natation!$A$2:$E$610,5,FALSE)</f>
        <v>62.45</v>
      </c>
      <c r="AC686" s="92">
        <f t="shared" si="255"/>
        <v>4</v>
      </c>
      <c r="AD686" s="83">
        <f t="shared" si="262"/>
        <v>4</v>
      </c>
      <c r="AE686" s="294">
        <f t="shared" si="265"/>
        <v>8.75</v>
      </c>
      <c r="AF686" s="84">
        <v>8.75</v>
      </c>
      <c r="AG686" s="87">
        <f t="shared" si="256"/>
        <v>520</v>
      </c>
      <c r="AH686" s="75">
        <f>IFERROR(VLOOKUP(B686,'Notes écrit'!$A$3:$C$734,3,FALSE),"ABI")</f>
        <v>4.444</v>
      </c>
      <c r="AI686" s="84">
        <v>4.444</v>
      </c>
      <c r="AJ686" s="88">
        <f t="shared" si="257"/>
        <v>601</v>
      </c>
      <c r="AK686" s="136">
        <f t="shared" si="261"/>
        <v>6.5969999999999995</v>
      </c>
    </row>
    <row r="687" spans="1:37" s="96" customFormat="1" ht="16.5" customHeight="1" thickBot="1" x14ac:dyDescent="0.3">
      <c r="A687" s="110" t="s">
        <v>216</v>
      </c>
      <c r="B687" s="267">
        <v>22118061</v>
      </c>
      <c r="C687" s="266" t="s">
        <v>999</v>
      </c>
      <c r="D687" s="266" t="s">
        <v>89</v>
      </c>
      <c r="E687" s="292">
        <f>VLOOKUP(B687,[2]END!$B$3:$G$734,6,FALSE)</f>
        <v>17</v>
      </c>
      <c r="F687" s="91">
        <f t="shared" si="246"/>
        <v>18</v>
      </c>
      <c r="G687" s="92">
        <f t="shared" si="247"/>
        <v>14</v>
      </c>
      <c r="H687" s="82">
        <f t="shared" si="258"/>
        <v>14</v>
      </c>
      <c r="I687" s="292">
        <f>VLOOKUP(B687,[2]VIT!$B$3:$F$734,5,FALSE)</f>
        <v>3.25</v>
      </c>
      <c r="J687" s="92">
        <f t="shared" si="248"/>
        <v>16</v>
      </c>
      <c r="K687" s="292">
        <f>VLOOKUP(B687,[2]VIT!$B$3:$G$734,6,FALSE)</f>
        <v>6.89</v>
      </c>
      <c r="L687" s="92">
        <f t="shared" si="249"/>
        <v>11</v>
      </c>
      <c r="M687" s="82">
        <f t="shared" si="263"/>
        <v>13.5</v>
      </c>
      <c r="N687" s="258">
        <f>VLOOKUP(B687,[2]DVC!$B$3:$G$734,6,FALSE)</f>
        <v>46</v>
      </c>
      <c r="O687" s="297">
        <f>VLOOKUP(B687,'[2]Taille-Poids'!$B$3:$G$734,6,FALSE)</f>
        <v>63</v>
      </c>
      <c r="P687" s="93">
        <f t="shared" si="259"/>
        <v>0.73015873015873012</v>
      </c>
      <c r="Q687" s="92">
        <f t="shared" si="250"/>
        <v>4</v>
      </c>
      <c r="R687" s="258">
        <f>VLOOKUP(B687,[2]DV!$B$3:$H$735,7,FALSE)</f>
        <v>35.700000000000003</v>
      </c>
      <c r="S687" s="92">
        <f t="shared" si="251"/>
        <v>2</v>
      </c>
      <c r="T687" s="82">
        <f t="shared" si="260"/>
        <v>6</v>
      </c>
      <c r="U687" s="259">
        <f>VLOOKUP(B687,[2]COORD!$B$3:$I$734,8,FALSE)</f>
        <v>24.5</v>
      </c>
      <c r="V687" s="92">
        <f t="shared" si="252"/>
        <v>5.5</v>
      </c>
      <c r="W687" s="292">
        <f>VLOOKUP(B687,[2]SOUP!$B$3:$F$734,5,FALSE)</f>
        <v>2</v>
      </c>
      <c r="X687" s="92">
        <f t="shared" si="253"/>
        <v>3</v>
      </c>
      <c r="Y687" s="292">
        <f>VLOOKUP(B687,[2]EQU!$B$3:$F$734,5,FALSE)</f>
        <v>10</v>
      </c>
      <c r="Z687" s="92">
        <f t="shared" si="254"/>
        <v>0</v>
      </c>
      <c r="AA687" s="82">
        <f t="shared" si="264"/>
        <v>8.5</v>
      </c>
      <c r="AB687" s="260" t="s">
        <v>215</v>
      </c>
      <c r="AC687" s="92" t="str">
        <f t="shared" si="255"/>
        <v>DSP</v>
      </c>
      <c r="AD687" s="83" t="str">
        <f t="shared" si="262"/>
        <v>DSP</v>
      </c>
      <c r="AE687" s="294">
        <f t="shared" si="265"/>
        <v>10.5</v>
      </c>
      <c r="AF687" s="84">
        <v>10.5</v>
      </c>
      <c r="AG687" s="87">
        <f t="shared" si="256"/>
        <v>378</v>
      </c>
      <c r="AH687" s="75">
        <f>IFERROR(VLOOKUP(B687,'Notes écrit'!$A$3:$C$734,3,FALSE),"ABI")</f>
        <v>4.8890000000000002</v>
      </c>
      <c r="AI687" s="84">
        <v>4.8890000000000002</v>
      </c>
      <c r="AJ687" s="88">
        <f t="shared" si="257"/>
        <v>587</v>
      </c>
      <c r="AK687" s="136">
        <f t="shared" si="261"/>
        <v>7.6944999999999997</v>
      </c>
    </row>
    <row r="688" spans="1:37" s="96" customFormat="1" ht="16.5" customHeight="1" thickBot="1" x14ac:dyDescent="0.3">
      <c r="A688" s="110" t="s">
        <v>216</v>
      </c>
      <c r="B688" s="267">
        <v>22118189</v>
      </c>
      <c r="C688" s="266" t="s">
        <v>869</v>
      </c>
      <c r="D688" s="266" t="s">
        <v>870</v>
      </c>
      <c r="E688" s="292">
        <f>VLOOKUP(B688,[2]END!$B$3:$G$734,6,FALSE)</f>
        <v>18</v>
      </c>
      <c r="F688" s="91">
        <f t="shared" si="246"/>
        <v>18.5</v>
      </c>
      <c r="G688" s="92">
        <f t="shared" si="247"/>
        <v>15</v>
      </c>
      <c r="H688" s="82">
        <f t="shared" si="258"/>
        <v>15</v>
      </c>
      <c r="I688" s="292">
        <f>VLOOKUP(B688,[2]VIT!$B$3:$F$734,5,FALSE)</f>
        <v>3.32</v>
      </c>
      <c r="J688" s="92">
        <f t="shared" si="248"/>
        <v>15</v>
      </c>
      <c r="K688" s="292">
        <f>VLOOKUP(B688,[2]VIT!$B$3:$G$734,6,FALSE)</f>
        <v>6.93</v>
      </c>
      <c r="L688" s="92">
        <f t="shared" si="249"/>
        <v>10</v>
      </c>
      <c r="M688" s="82">
        <f t="shared" si="263"/>
        <v>12.5</v>
      </c>
      <c r="N688" s="258">
        <f>VLOOKUP(B688,[2]DVC!$B$3:$G$734,6,FALSE)</f>
        <v>58</v>
      </c>
      <c r="O688" s="297">
        <f>VLOOKUP(B688,'[2]Taille-Poids'!$B$3:$G$734,6,FALSE)</f>
        <v>71</v>
      </c>
      <c r="P688" s="93">
        <f t="shared" si="259"/>
        <v>0.81690140845070425</v>
      </c>
      <c r="Q688" s="92">
        <f t="shared" si="250"/>
        <v>4.5</v>
      </c>
      <c r="R688" s="258">
        <f>VLOOKUP(B688,[2]DV!$B$3:$H$735,7,FALSE)</f>
        <v>36.5</v>
      </c>
      <c r="S688" s="92">
        <f t="shared" si="251"/>
        <v>2</v>
      </c>
      <c r="T688" s="82">
        <f t="shared" si="260"/>
        <v>6.5</v>
      </c>
      <c r="U688" s="259">
        <f>VLOOKUP(B688,[2]COORD!$B$3:$I$734,8,FALSE)</f>
        <v>26.5</v>
      </c>
      <c r="V688" s="92">
        <f t="shared" si="252"/>
        <v>4.5</v>
      </c>
      <c r="W688" s="292">
        <f>VLOOKUP(B688,[2]SOUP!$B$3:$F$734,5,FALSE)</f>
        <v>-24</v>
      </c>
      <c r="X688" s="92">
        <f t="shared" si="253"/>
        <v>0</v>
      </c>
      <c r="Y688" s="292">
        <f>VLOOKUP(B688,[2]EQU!$B$3:$F$734,5,FALSE)</f>
        <v>5</v>
      </c>
      <c r="Z688" s="92">
        <f t="shared" si="254"/>
        <v>2.5</v>
      </c>
      <c r="AA688" s="82">
        <f t="shared" si="264"/>
        <v>7</v>
      </c>
      <c r="AB688" s="260">
        <f>VLOOKUP(B688,[2]Natation!$A$2:$E$610,5,FALSE)</f>
        <v>55.98</v>
      </c>
      <c r="AC688" s="92">
        <f t="shared" si="255"/>
        <v>3</v>
      </c>
      <c r="AD688" s="83">
        <f t="shared" si="262"/>
        <v>3</v>
      </c>
      <c r="AE688" s="294">
        <f t="shared" si="265"/>
        <v>8.8000000000000007</v>
      </c>
      <c r="AF688" s="84">
        <v>8.8000000000000007</v>
      </c>
      <c r="AG688" s="87">
        <f t="shared" si="256"/>
        <v>517</v>
      </c>
      <c r="AH688" s="75">
        <f>IFERROR(VLOOKUP(B688,'Notes écrit'!$A$3:$C$734,3,FALSE),"ABI")</f>
        <v>3.556</v>
      </c>
      <c r="AI688" s="84">
        <v>3.556</v>
      </c>
      <c r="AJ688" s="88">
        <f t="shared" si="257"/>
        <v>609</v>
      </c>
      <c r="AK688" s="136">
        <f t="shared" si="261"/>
        <v>6.1780000000000008</v>
      </c>
    </row>
    <row r="689" spans="1:37" s="96" customFormat="1" ht="16.5" customHeight="1" thickBot="1" x14ac:dyDescent="0.3">
      <c r="A689" s="110" t="s">
        <v>216</v>
      </c>
      <c r="B689" s="267">
        <v>22118208</v>
      </c>
      <c r="C689" s="266" t="s">
        <v>1098</v>
      </c>
      <c r="D689" s="266" t="s">
        <v>86</v>
      </c>
      <c r="E689" s="292">
        <f>VLOOKUP(B689,[2]END!$B$3:$G$734,6,FALSE)</f>
        <v>16</v>
      </c>
      <c r="F689" s="91">
        <f t="shared" si="246"/>
        <v>17.5</v>
      </c>
      <c r="G689" s="92">
        <f t="shared" si="247"/>
        <v>13</v>
      </c>
      <c r="H689" s="82">
        <f t="shared" si="258"/>
        <v>13</v>
      </c>
      <c r="I689" s="292">
        <f>VLOOKUP(B689,[2]VIT!$B$3:$F$734,5,FALSE)</f>
        <v>3.2</v>
      </c>
      <c r="J689" s="92">
        <f t="shared" si="248"/>
        <v>17</v>
      </c>
      <c r="K689" s="292">
        <f>VLOOKUP(B689,[2]VIT!$B$3:$G$734,6,FALSE)</f>
        <v>6.88</v>
      </c>
      <c r="L689" s="92">
        <f t="shared" si="249"/>
        <v>11</v>
      </c>
      <c r="M689" s="82">
        <f t="shared" si="263"/>
        <v>14</v>
      </c>
      <c r="N689" s="258">
        <f>VLOOKUP(B689,[2]DVC!$B$3:$G$734,6,FALSE)</f>
        <v>58</v>
      </c>
      <c r="O689" s="297">
        <f>VLOOKUP(B689,'[2]Taille-Poids'!$B$3:$G$734,6,FALSE)</f>
        <v>63</v>
      </c>
      <c r="P689" s="93">
        <f t="shared" si="259"/>
        <v>0.92063492063492058</v>
      </c>
      <c r="Q689" s="92">
        <f t="shared" si="250"/>
        <v>5</v>
      </c>
      <c r="R689" s="258">
        <f>VLOOKUP(B689,[2]DV!$B$3:$H$735,7,FALSE)</f>
        <v>54</v>
      </c>
      <c r="S689" s="92">
        <f t="shared" si="251"/>
        <v>6.5</v>
      </c>
      <c r="T689" s="82">
        <f t="shared" si="260"/>
        <v>11.5</v>
      </c>
      <c r="U689" s="259">
        <f>VLOOKUP(B689,[2]COORD!$B$3:$I$734,8,FALSE)</f>
        <v>27.5</v>
      </c>
      <c r="V689" s="92">
        <f t="shared" si="252"/>
        <v>4</v>
      </c>
      <c r="W689" s="292">
        <f>VLOOKUP(B689,[2]SOUP!$B$3:$F$734,5,FALSE)</f>
        <v>0</v>
      </c>
      <c r="X689" s="92">
        <f t="shared" si="253"/>
        <v>2.5</v>
      </c>
      <c r="Y689" s="292">
        <f>VLOOKUP(B689,[2]EQU!$B$3:$F$734,5,FALSE)</f>
        <v>6</v>
      </c>
      <c r="Z689" s="92">
        <f t="shared" si="254"/>
        <v>2</v>
      </c>
      <c r="AA689" s="82">
        <f t="shared" si="264"/>
        <v>8.5</v>
      </c>
      <c r="AB689" s="260">
        <f>VLOOKUP(B689,[2]Natation!$A$2:$E$610,5,FALSE)</f>
        <v>44.94</v>
      </c>
      <c r="AC689" s="92">
        <f t="shared" si="255"/>
        <v>8</v>
      </c>
      <c r="AD689" s="83">
        <f t="shared" si="262"/>
        <v>8</v>
      </c>
      <c r="AE689" s="294">
        <f t="shared" si="265"/>
        <v>11</v>
      </c>
      <c r="AF689" s="84">
        <v>11</v>
      </c>
      <c r="AG689" s="87">
        <f t="shared" si="256"/>
        <v>318</v>
      </c>
      <c r="AH689" s="344">
        <f>IFERROR(VLOOKUP(B689,'Notes écrit'!$A$3:$C$734,3,FALSE),"ABI")</f>
        <v>10.667</v>
      </c>
      <c r="AI689" s="84">
        <v>10.667</v>
      </c>
      <c r="AJ689" s="88">
        <f t="shared" si="257"/>
        <v>85</v>
      </c>
      <c r="AK689" s="136">
        <f t="shared" si="261"/>
        <v>10.833500000000001</v>
      </c>
    </row>
    <row r="690" spans="1:37" s="96" customFormat="1" ht="16.5" customHeight="1" thickBot="1" x14ac:dyDescent="0.3">
      <c r="A690" s="110" t="s">
        <v>216</v>
      </c>
      <c r="B690" s="267">
        <v>22118214</v>
      </c>
      <c r="C690" s="266" t="s">
        <v>979</v>
      </c>
      <c r="D690" s="266" t="s">
        <v>389</v>
      </c>
      <c r="E690" s="292">
        <f>VLOOKUP(B690,[2]END!$B$3:$G$734,6,FALSE)</f>
        <v>19</v>
      </c>
      <c r="F690" s="91">
        <f t="shared" si="246"/>
        <v>19</v>
      </c>
      <c r="G690" s="92">
        <f t="shared" si="247"/>
        <v>16</v>
      </c>
      <c r="H690" s="82">
        <f t="shared" ref="H690:H721" si="266">IF(G690="VAL","VALIDÉ",G690)</f>
        <v>16</v>
      </c>
      <c r="I690" s="292">
        <f>VLOOKUP(B690,[2]VIT!$B$3:$F$734,5,FALSE)</f>
        <v>2.84</v>
      </c>
      <c r="J690" s="92">
        <f t="shared" si="248"/>
        <v>20</v>
      </c>
      <c r="K690" s="292">
        <f>VLOOKUP(B690,[2]VIT!$B$3:$G$734,6,FALSE)</f>
        <v>6.05</v>
      </c>
      <c r="L690" s="92">
        <f t="shared" si="249"/>
        <v>17</v>
      </c>
      <c r="M690" s="82">
        <f t="shared" si="263"/>
        <v>18.5</v>
      </c>
      <c r="N690" s="258">
        <f>VLOOKUP(B690,[2]DVC!$B$3:$G$734,6,FALSE)</f>
        <v>87</v>
      </c>
      <c r="O690" s="297">
        <f>VLOOKUP(B690,'[2]Taille-Poids'!$B$3:$G$734,6,FALSE)</f>
        <v>60</v>
      </c>
      <c r="P690" s="93">
        <f t="shared" ref="P690:P721" si="267">IF(O690="ABI", "POIDS",IF(N690="COVID","COVID",IF(OR(N690="DSP",N690="ABI",N690="VAL",N690=0),0,N690/O690)))</f>
        <v>1.45</v>
      </c>
      <c r="Q690" s="92">
        <f t="shared" si="250"/>
        <v>7.5</v>
      </c>
      <c r="R690" s="258">
        <f>VLOOKUP(B690,[2]DV!$B$3:$H$735,7,FALSE)</f>
        <v>59</v>
      </c>
      <c r="S690" s="92">
        <f t="shared" si="251"/>
        <v>8</v>
      </c>
      <c r="T690" s="82">
        <f t="shared" ref="T690:T721" si="268">IF(OR(Q690="ABJ",S690="ABJ"),"ABJ",IF(OR(Q690="VAL",S690="VAL"),"VALIDÉ",IF(AND(Q690="DSP",S690="DSP"),"DSP",IF(Q690="DSP",S690*2,IF(S690="DSP",Q690*2,(Q690+S690))))))</f>
        <v>15.5</v>
      </c>
      <c r="U690" s="259">
        <f>VLOOKUP(B690,[2]COORD!$B$3:$I$734,8,FALSE)</f>
        <v>21.66</v>
      </c>
      <c r="V690" s="92">
        <f t="shared" si="252"/>
        <v>7</v>
      </c>
      <c r="W690" s="292">
        <f>VLOOKUP(B690,[2]SOUP!$B$3:$F$734,5,FALSE)</f>
        <v>-15</v>
      </c>
      <c r="X690" s="92">
        <f t="shared" si="253"/>
        <v>0.25</v>
      </c>
      <c r="Y690" s="292">
        <f>VLOOKUP(B690,[2]EQU!$B$3:$F$734,5,FALSE)</f>
        <v>6</v>
      </c>
      <c r="Z690" s="92">
        <f t="shared" si="254"/>
        <v>2</v>
      </c>
      <c r="AA690" s="82">
        <f t="shared" si="264"/>
        <v>9.25</v>
      </c>
      <c r="AB690" s="260">
        <f>VLOOKUP(B690,[2]Natation!$A$2:$E$610,5,FALSE)</f>
        <v>39.380000000000003</v>
      </c>
      <c r="AC690" s="92">
        <f t="shared" si="255"/>
        <v>11</v>
      </c>
      <c r="AD690" s="83">
        <f t="shared" si="262"/>
        <v>11</v>
      </c>
      <c r="AE690" s="294">
        <f t="shared" si="265"/>
        <v>14.05</v>
      </c>
      <c r="AF690" s="84">
        <v>14.05</v>
      </c>
      <c r="AG690" s="87">
        <f t="shared" si="256"/>
        <v>18</v>
      </c>
      <c r="AH690" s="75">
        <f>IFERROR(VLOOKUP(B690,'Notes écrit'!$A$3:$C$734,3,FALSE),"ABI")</f>
        <v>8.4440000000000008</v>
      </c>
      <c r="AI690" s="84">
        <v>8.4440000000000008</v>
      </c>
      <c r="AJ690" s="88">
        <f t="shared" si="257"/>
        <v>274</v>
      </c>
      <c r="AK690" s="136">
        <f t="shared" si="261"/>
        <v>11.247</v>
      </c>
    </row>
    <row r="691" spans="1:37" s="96" customFormat="1" ht="16.5" customHeight="1" thickBot="1" x14ac:dyDescent="0.3">
      <c r="A691" s="110" t="s">
        <v>216</v>
      </c>
      <c r="B691" s="267">
        <v>22118263</v>
      </c>
      <c r="C691" s="266" t="s">
        <v>589</v>
      </c>
      <c r="D691" s="266" t="s">
        <v>70</v>
      </c>
      <c r="E691" s="292">
        <f>VLOOKUP(B691,[2]END!$B$3:$G$734,6,FALSE)</f>
        <v>17</v>
      </c>
      <c r="F691" s="91">
        <f t="shared" si="246"/>
        <v>18</v>
      </c>
      <c r="G691" s="92">
        <f t="shared" si="247"/>
        <v>14</v>
      </c>
      <c r="H691" s="82">
        <f t="shared" si="266"/>
        <v>14</v>
      </c>
      <c r="I691" s="292">
        <f>VLOOKUP(B691,[2]VIT!$B$3:$F$734,5,FALSE)</f>
        <v>3.22</v>
      </c>
      <c r="J691" s="92">
        <f t="shared" si="248"/>
        <v>17</v>
      </c>
      <c r="K691" s="292">
        <f>VLOOKUP(B691,[2]VIT!$B$3:$G$734,6,FALSE)</f>
        <v>6.94</v>
      </c>
      <c r="L691" s="92">
        <f t="shared" si="249"/>
        <v>10</v>
      </c>
      <c r="M691" s="82">
        <f t="shared" si="263"/>
        <v>13.5</v>
      </c>
      <c r="N691" s="258">
        <f>VLOOKUP(B691,[2]DVC!$B$3:$G$734,6,FALSE)</f>
        <v>58</v>
      </c>
      <c r="O691" s="297">
        <f>VLOOKUP(B691,'[2]Taille-Poids'!$B$3:$G$734,6,FALSE)</f>
        <v>54</v>
      </c>
      <c r="P691" s="93">
        <f t="shared" si="267"/>
        <v>1.0740740740740742</v>
      </c>
      <c r="Q691" s="92">
        <f t="shared" si="250"/>
        <v>5.5</v>
      </c>
      <c r="R691" s="258">
        <f>VLOOKUP(B691,[2]DV!$B$3:$H$735,7,FALSE)</f>
        <v>49.9</v>
      </c>
      <c r="S691" s="92">
        <f t="shared" si="251"/>
        <v>5.5</v>
      </c>
      <c r="T691" s="82">
        <f t="shared" si="268"/>
        <v>11</v>
      </c>
      <c r="U691" s="259">
        <f>VLOOKUP(B691,[2]COORD!$B$3:$I$734,8,FALSE)</f>
        <v>22.56</v>
      </c>
      <c r="V691" s="92">
        <f t="shared" si="252"/>
        <v>6.5</v>
      </c>
      <c r="W691" s="292">
        <f>VLOOKUP(B691,[2]SOUP!$B$3:$F$734,5,FALSE)</f>
        <v>-4</v>
      </c>
      <c r="X691" s="92">
        <f t="shared" si="253"/>
        <v>1.5</v>
      </c>
      <c r="Y691" s="292">
        <f>VLOOKUP(B691,[2]EQU!$B$3:$F$734,5,FALSE)</f>
        <v>8</v>
      </c>
      <c r="Z691" s="92">
        <f t="shared" si="254"/>
        <v>1</v>
      </c>
      <c r="AA691" s="82">
        <f t="shared" si="264"/>
        <v>9</v>
      </c>
      <c r="AB691" s="260">
        <f>VLOOKUP(B691,[2]Natation!$A$2:$E$610,5,FALSE)</f>
        <v>34.880000000000003</v>
      </c>
      <c r="AC691" s="92">
        <f t="shared" si="255"/>
        <v>13</v>
      </c>
      <c r="AD691" s="83">
        <f t="shared" si="262"/>
        <v>13</v>
      </c>
      <c r="AE691" s="294">
        <f t="shared" si="265"/>
        <v>12.1</v>
      </c>
      <c r="AF691" s="84">
        <v>12.1</v>
      </c>
      <c r="AG691" s="87">
        <f t="shared" si="256"/>
        <v>181</v>
      </c>
      <c r="AH691" s="75">
        <f>IFERROR(VLOOKUP(B691,'Notes écrit'!$A$3:$C$734,3,FALSE),"ABI")</f>
        <v>7.556</v>
      </c>
      <c r="AI691" s="84">
        <v>7.556</v>
      </c>
      <c r="AJ691" s="88">
        <f t="shared" si="257"/>
        <v>384</v>
      </c>
      <c r="AK691" s="136">
        <f t="shared" si="261"/>
        <v>9.8279999999999994</v>
      </c>
    </row>
    <row r="692" spans="1:37" s="96" customFormat="1" ht="16.5" customHeight="1" thickBot="1" x14ac:dyDescent="0.3">
      <c r="A692" s="110" t="s">
        <v>216</v>
      </c>
      <c r="B692" s="267">
        <v>22118437</v>
      </c>
      <c r="C692" s="266" t="s">
        <v>940</v>
      </c>
      <c r="D692" s="266" t="s">
        <v>941</v>
      </c>
      <c r="E692" s="292">
        <f>VLOOKUP(B692,[2]END!$B$3:$G$734,6,FALSE)</f>
        <v>12</v>
      </c>
      <c r="F692" s="91">
        <f t="shared" si="246"/>
        <v>15.5</v>
      </c>
      <c r="G692" s="92">
        <f t="shared" si="247"/>
        <v>9</v>
      </c>
      <c r="H692" s="82">
        <f t="shared" si="266"/>
        <v>9</v>
      </c>
      <c r="I692" s="292">
        <f>VLOOKUP(B692,[2]VIT!$B$3:$F$734,5,FALSE)</f>
        <v>3.04</v>
      </c>
      <c r="J692" s="92">
        <f t="shared" si="248"/>
        <v>20</v>
      </c>
      <c r="K692" s="292">
        <f>VLOOKUP(B692,[2]VIT!$B$3:$G$734,6,FALSE)</f>
        <v>6.58</v>
      </c>
      <c r="L692" s="92">
        <f t="shared" si="249"/>
        <v>13</v>
      </c>
      <c r="M692" s="82">
        <f t="shared" si="263"/>
        <v>16.5</v>
      </c>
      <c r="N692" s="258">
        <f>VLOOKUP(B692,[2]DVC!$B$3:$G$734,6,FALSE)</f>
        <v>65</v>
      </c>
      <c r="O692" s="297">
        <f>VLOOKUP(B692,'[2]Taille-Poids'!$B$3:$G$734,6,FALSE)</f>
        <v>104</v>
      </c>
      <c r="P692" s="93">
        <f t="shared" si="267"/>
        <v>0.625</v>
      </c>
      <c r="Q692" s="92">
        <f t="shared" si="250"/>
        <v>3.5</v>
      </c>
      <c r="R692" s="258">
        <f>VLOOKUP(B692,[2]DV!$B$3:$H$735,7,FALSE)</f>
        <v>44.6</v>
      </c>
      <c r="S692" s="92">
        <f t="shared" si="251"/>
        <v>4</v>
      </c>
      <c r="T692" s="82">
        <f t="shared" si="268"/>
        <v>7.5</v>
      </c>
      <c r="U692" s="259">
        <f>VLOOKUP(B692,[2]COORD!$B$3:$I$734,8,FALSE)</f>
        <v>24.25</v>
      </c>
      <c r="V692" s="92">
        <f t="shared" si="252"/>
        <v>5.75</v>
      </c>
      <c r="W692" s="292">
        <f>VLOOKUP(B692,[2]SOUP!$B$3:$F$734,5,FALSE)</f>
        <v>-5</v>
      </c>
      <c r="X692" s="92">
        <f t="shared" si="253"/>
        <v>1.5</v>
      </c>
      <c r="Y692" s="292">
        <f>VLOOKUP(B692,[2]EQU!$B$3:$F$734,5,FALSE)</f>
        <v>0</v>
      </c>
      <c r="Z692" s="92">
        <f t="shared" si="254"/>
        <v>5</v>
      </c>
      <c r="AA692" s="82">
        <f t="shared" si="264"/>
        <v>12.25</v>
      </c>
      <c r="AB692" s="260">
        <f>VLOOKUP(B692,[2]Natation!$A$2:$E$610,5,FALSE)</f>
        <v>41.73</v>
      </c>
      <c r="AC692" s="92">
        <f t="shared" si="255"/>
        <v>9</v>
      </c>
      <c r="AD692" s="83">
        <f t="shared" si="262"/>
        <v>9</v>
      </c>
      <c r="AE692" s="294">
        <f t="shared" si="265"/>
        <v>10.85</v>
      </c>
      <c r="AF692" s="84">
        <v>10.85</v>
      </c>
      <c r="AG692" s="87">
        <f t="shared" si="256"/>
        <v>336</v>
      </c>
      <c r="AH692" s="75">
        <f>IFERROR(VLOOKUP(B692,'Notes écrit'!$A$3:$C$734,3,FALSE),"ABI")</f>
        <v>6.2220000000000004</v>
      </c>
      <c r="AI692" s="84">
        <v>6.2220000000000004</v>
      </c>
      <c r="AJ692" s="88">
        <f t="shared" si="257"/>
        <v>519</v>
      </c>
      <c r="AK692" s="136">
        <f t="shared" si="261"/>
        <v>8.5359999999999996</v>
      </c>
    </row>
    <row r="693" spans="1:37" s="96" customFormat="1" ht="16.5" customHeight="1" thickBot="1" x14ac:dyDescent="0.3">
      <c r="A693" s="110" t="s">
        <v>216</v>
      </c>
      <c r="B693" s="267">
        <v>22118439</v>
      </c>
      <c r="C693" s="266" t="s">
        <v>1191</v>
      </c>
      <c r="D693" s="266" t="s">
        <v>121</v>
      </c>
      <c r="E693" s="292" t="str">
        <f>VLOOKUP(B693,[2]END!$B$3:$G$734,6,FALSE)</f>
        <v>ABI</v>
      </c>
      <c r="F693" s="91" t="str">
        <f t="shared" si="246"/>
        <v>ABI</v>
      </c>
      <c r="G693" s="92">
        <f t="shared" si="247"/>
        <v>0</v>
      </c>
      <c r="H693" s="82">
        <f t="shared" si="266"/>
        <v>0</v>
      </c>
      <c r="I693" s="292" t="str">
        <f>VLOOKUP(B693,[2]VIT!$B$3:$F$734,5,FALSE)</f>
        <v>ABI</v>
      </c>
      <c r="J693" s="92">
        <f t="shared" si="248"/>
        <v>0</v>
      </c>
      <c r="K693" s="292" t="str">
        <f>VLOOKUP(B693,[2]VIT!$B$3:$G$734,6,FALSE)</f>
        <v>ABI</v>
      </c>
      <c r="L693" s="92">
        <f t="shared" si="249"/>
        <v>0</v>
      </c>
      <c r="M693" s="82">
        <f t="shared" si="263"/>
        <v>0</v>
      </c>
      <c r="N693" s="258" t="str">
        <f>VLOOKUP(B693,[2]DVC!$B$3:$G$734,6,FALSE)</f>
        <v>ABI</v>
      </c>
      <c r="O693" s="297" t="str">
        <f>VLOOKUP(B693,'[2]Taille-Poids'!$B$3:$G$734,6,FALSE)</f>
        <v>ABI</v>
      </c>
      <c r="P693" s="93" t="str">
        <f t="shared" si="267"/>
        <v>POIDS</v>
      </c>
      <c r="Q693" s="92">
        <f t="shared" si="250"/>
        <v>0</v>
      </c>
      <c r="R693" s="258" t="str">
        <f>VLOOKUP(B693,[2]DV!$B$3:$H$735,7,FALSE)</f>
        <v>ABI</v>
      </c>
      <c r="S693" s="92">
        <f t="shared" si="251"/>
        <v>0</v>
      </c>
      <c r="T693" s="82">
        <f t="shared" si="268"/>
        <v>0</v>
      </c>
      <c r="U693" s="259" t="str">
        <f>VLOOKUP(B693,[2]COORD!$B$3:$I$734,8,FALSE)</f>
        <v>ABI</v>
      </c>
      <c r="V693" s="92">
        <f t="shared" si="252"/>
        <v>0</v>
      </c>
      <c r="W693" s="292" t="str">
        <f>VLOOKUP(B693,[2]SOUP!$B$3:$F$734,5,FALSE)</f>
        <v>ABI</v>
      </c>
      <c r="X693" s="92">
        <f t="shared" si="253"/>
        <v>0</v>
      </c>
      <c r="Y693" s="292" t="str">
        <f>VLOOKUP(B693,[2]EQU!$B$3:$F$734,5,FALSE)</f>
        <v>ABI</v>
      </c>
      <c r="Z693" s="92">
        <f t="shared" si="254"/>
        <v>0</v>
      </c>
      <c r="AA693" s="82">
        <f t="shared" si="264"/>
        <v>0</v>
      </c>
      <c r="AB693" s="260" t="str">
        <f>VLOOKUP(B693,[2]Natation!$A$2:$E$610,5,FALSE)</f>
        <v>ABI</v>
      </c>
      <c r="AC693" s="92">
        <f t="shared" si="255"/>
        <v>0</v>
      </c>
      <c r="AD693" s="83">
        <f t="shared" si="262"/>
        <v>0</v>
      </c>
      <c r="AE693" s="294">
        <f t="shared" si="265"/>
        <v>0</v>
      </c>
      <c r="AF693" s="84">
        <v>0</v>
      </c>
      <c r="AG693" s="87">
        <f t="shared" si="256"/>
        <v>621</v>
      </c>
      <c r="AH693" s="75" t="str">
        <f>IFERROR(VLOOKUP(B693,'Notes écrit'!$A$3:$C$734,3,FALSE),"ABI")</f>
        <v>ABI</v>
      </c>
      <c r="AI693" s="84" t="s">
        <v>157</v>
      </c>
      <c r="AJ693" s="88">
        <f t="shared" si="257"/>
        <v>599</v>
      </c>
      <c r="AK693" s="136" t="str">
        <f t="shared" si="261"/>
        <v>DEF</v>
      </c>
    </row>
    <row r="694" spans="1:37" s="96" customFormat="1" ht="16.5" customHeight="1" thickBot="1" x14ac:dyDescent="0.3">
      <c r="A694" s="110" t="s">
        <v>216</v>
      </c>
      <c r="B694" s="267">
        <v>22118447</v>
      </c>
      <c r="C694" s="266" t="s">
        <v>36</v>
      </c>
      <c r="D694" s="266" t="s">
        <v>104</v>
      </c>
      <c r="E694" s="292">
        <f>VLOOKUP(B694,[2]END!$B$3:$G$734,6,FALSE)</f>
        <v>16</v>
      </c>
      <c r="F694" s="91">
        <f t="shared" si="246"/>
        <v>17.5</v>
      </c>
      <c r="G694" s="92">
        <f t="shared" si="247"/>
        <v>13</v>
      </c>
      <c r="H694" s="82">
        <f t="shared" si="266"/>
        <v>13</v>
      </c>
      <c r="I694" s="292">
        <f>VLOOKUP(B694,[2]VIT!$B$3:$F$734,5,FALSE)</f>
        <v>3.11</v>
      </c>
      <c r="J694" s="92">
        <f t="shared" si="248"/>
        <v>18</v>
      </c>
      <c r="K694" s="292">
        <f>VLOOKUP(B694,[2]VIT!$B$3:$G$734,6,FALSE)</f>
        <v>6.88</v>
      </c>
      <c r="L694" s="92">
        <f t="shared" si="249"/>
        <v>11</v>
      </c>
      <c r="M694" s="82">
        <f t="shared" si="263"/>
        <v>14.5</v>
      </c>
      <c r="N694" s="258">
        <f>VLOOKUP(B694,[2]DVC!$B$3:$G$734,6,FALSE)</f>
        <v>52</v>
      </c>
      <c r="O694" s="297">
        <f>VLOOKUP(B694,'[2]Taille-Poids'!$B$3:$G$734,6,FALSE)</f>
        <v>60</v>
      </c>
      <c r="P694" s="93">
        <f t="shared" si="267"/>
        <v>0.8666666666666667</v>
      </c>
      <c r="Q694" s="92">
        <f t="shared" si="250"/>
        <v>4.5</v>
      </c>
      <c r="R694" s="258">
        <f>VLOOKUP(B694,[2]DV!$B$3:$H$735,7,FALSE)</f>
        <v>49.7</v>
      </c>
      <c r="S694" s="92">
        <f t="shared" si="251"/>
        <v>5.5</v>
      </c>
      <c r="T694" s="82">
        <f t="shared" si="268"/>
        <v>10</v>
      </c>
      <c r="U694" s="259">
        <f>VLOOKUP(B694,[2]COORD!$B$3:$I$734,8,FALSE)</f>
        <v>24.7</v>
      </c>
      <c r="V694" s="92">
        <f t="shared" si="252"/>
        <v>5.5</v>
      </c>
      <c r="W694" s="292">
        <f>VLOOKUP(B694,[2]SOUP!$B$3:$F$734,5,FALSE)</f>
        <v>0</v>
      </c>
      <c r="X694" s="92">
        <f t="shared" si="253"/>
        <v>2.5</v>
      </c>
      <c r="Y694" s="292">
        <f>VLOOKUP(B694,[2]EQU!$B$3:$F$734,5,FALSE)</f>
        <v>7</v>
      </c>
      <c r="Z694" s="92">
        <f t="shared" si="254"/>
        <v>1.5</v>
      </c>
      <c r="AA694" s="82">
        <f t="shared" si="264"/>
        <v>9.5</v>
      </c>
      <c r="AB694" s="260">
        <f>VLOOKUP(B694,[2]Natation!$A$2:$E$610,5,FALSE)</f>
        <v>38.659999999999997</v>
      </c>
      <c r="AC694" s="92">
        <f t="shared" si="255"/>
        <v>11</v>
      </c>
      <c r="AD694" s="83">
        <f t="shared" si="262"/>
        <v>11</v>
      </c>
      <c r="AE694" s="294">
        <f t="shared" si="265"/>
        <v>11.6</v>
      </c>
      <c r="AF694" s="84">
        <v>11.6</v>
      </c>
      <c r="AG694" s="87">
        <f t="shared" si="256"/>
        <v>246</v>
      </c>
      <c r="AH694" s="75">
        <f>IFERROR(VLOOKUP(B694,'Notes écrit'!$A$3:$C$734,3,FALSE),"ABI")</f>
        <v>8.4440000000000008</v>
      </c>
      <c r="AI694" s="84">
        <v>8.4440000000000008</v>
      </c>
      <c r="AJ694" s="88">
        <f t="shared" si="257"/>
        <v>274</v>
      </c>
      <c r="AK694" s="136">
        <f t="shared" si="261"/>
        <v>10.022</v>
      </c>
    </row>
    <row r="695" spans="1:37" s="96" customFormat="1" ht="16.5" customHeight="1" thickBot="1" x14ac:dyDescent="0.3">
      <c r="A695" s="110" t="s">
        <v>216</v>
      </c>
      <c r="B695" s="267">
        <v>22118566</v>
      </c>
      <c r="C695" s="286" t="s">
        <v>873</v>
      </c>
      <c r="D695" s="286" t="s">
        <v>874</v>
      </c>
      <c r="E695" s="292">
        <f>VLOOKUP(B695,[2]END!$B$3:$G$734,6,FALSE)</f>
        <v>15</v>
      </c>
      <c r="F695" s="91">
        <f t="shared" si="246"/>
        <v>17</v>
      </c>
      <c r="G695" s="92">
        <f t="shared" si="247"/>
        <v>12</v>
      </c>
      <c r="H695" s="82">
        <f t="shared" si="266"/>
        <v>12</v>
      </c>
      <c r="I695" s="292">
        <f>VLOOKUP(B695,[2]VIT!$B$3:$F$734,5,FALSE)</f>
        <v>3.3</v>
      </c>
      <c r="J695" s="92">
        <f t="shared" si="248"/>
        <v>15</v>
      </c>
      <c r="K695" s="292">
        <f>VLOOKUP(B695,[2]VIT!$B$3:$G$734,6,FALSE)</f>
        <v>6.85</v>
      </c>
      <c r="L695" s="92">
        <f t="shared" si="249"/>
        <v>11</v>
      </c>
      <c r="M695" s="82">
        <f t="shared" si="263"/>
        <v>13</v>
      </c>
      <c r="N695" s="258">
        <f>VLOOKUP(B695,[2]DVC!$B$3:$G$734,6,FALSE)</f>
        <v>70</v>
      </c>
      <c r="O695" s="297">
        <f>VLOOKUP(B695,'[2]Taille-Poids'!$B$3:$G$734,6,FALSE)</f>
        <v>77</v>
      </c>
      <c r="P695" s="93">
        <f t="shared" si="267"/>
        <v>0.90909090909090906</v>
      </c>
      <c r="Q695" s="92">
        <f t="shared" si="250"/>
        <v>5</v>
      </c>
      <c r="R695" s="258">
        <f>VLOOKUP(B695,[2]DV!$B$3:$H$735,7,FALSE)</f>
        <v>43.4</v>
      </c>
      <c r="S695" s="92">
        <f t="shared" si="251"/>
        <v>4</v>
      </c>
      <c r="T695" s="82">
        <f t="shared" si="268"/>
        <v>9</v>
      </c>
      <c r="U695" s="259">
        <f>VLOOKUP(B695,[2]COORD!$B$3:$I$734,8,FALSE)</f>
        <v>23.52</v>
      </c>
      <c r="V695" s="92">
        <f t="shared" si="252"/>
        <v>6</v>
      </c>
      <c r="W695" s="292">
        <f>VLOOKUP(B695,[2]SOUP!$B$3:$F$734,5,FALSE)</f>
        <v>-11</v>
      </c>
      <c r="X695" s="92">
        <f t="shared" si="253"/>
        <v>0.75</v>
      </c>
      <c r="Y695" s="292">
        <f>VLOOKUP(B695,[2]EQU!$B$3:$F$734,5,FALSE)</f>
        <v>10</v>
      </c>
      <c r="Z695" s="92">
        <f t="shared" si="254"/>
        <v>0</v>
      </c>
      <c r="AA695" s="82">
        <f t="shared" si="264"/>
        <v>6.75</v>
      </c>
      <c r="AB695" s="260">
        <f>VLOOKUP(B695,[2]Natation!$A$2:$E$610,5,FALSE)</f>
        <v>49.35</v>
      </c>
      <c r="AC695" s="92">
        <f t="shared" si="255"/>
        <v>6</v>
      </c>
      <c r="AD695" s="83">
        <f t="shared" si="262"/>
        <v>6</v>
      </c>
      <c r="AE695" s="294">
        <f t="shared" si="265"/>
        <v>9.35</v>
      </c>
      <c r="AF695" s="84">
        <v>9.35</v>
      </c>
      <c r="AG695" s="87">
        <f t="shared" si="256"/>
        <v>488</v>
      </c>
      <c r="AH695" s="75">
        <f>IFERROR(VLOOKUP(B695,'Notes écrit'!$A$3:$C$734,3,FALSE),"ABI")</f>
        <v>4.8890000000000002</v>
      </c>
      <c r="AI695" s="84">
        <v>4.8890000000000002</v>
      </c>
      <c r="AJ695" s="88">
        <f t="shared" si="257"/>
        <v>587</v>
      </c>
      <c r="AK695" s="136">
        <f t="shared" si="261"/>
        <v>7.1195000000000004</v>
      </c>
    </row>
    <row r="696" spans="1:37" s="96" customFormat="1" ht="16.5" customHeight="1" thickBot="1" x14ac:dyDescent="0.3">
      <c r="A696" s="110" t="s">
        <v>53</v>
      </c>
      <c r="B696" s="267">
        <v>22118571</v>
      </c>
      <c r="C696" s="266" t="s">
        <v>1029</v>
      </c>
      <c r="D696" s="266" t="s">
        <v>1030</v>
      </c>
      <c r="E696" s="292">
        <f>VLOOKUP(B696,[2]END!$B$3:$G$734,6,FALSE)</f>
        <v>10</v>
      </c>
      <c r="F696" s="91">
        <f t="shared" si="246"/>
        <v>14.5</v>
      </c>
      <c r="G696" s="92">
        <f t="shared" si="247"/>
        <v>10</v>
      </c>
      <c r="H696" s="82">
        <f t="shared" si="266"/>
        <v>10</v>
      </c>
      <c r="I696" s="292">
        <f>VLOOKUP(B696,[2]VIT!$B$3:$F$734,5,FALSE)</f>
        <v>3.67</v>
      </c>
      <c r="J696" s="92">
        <f t="shared" si="248"/>
        <v>14</v>
      </c>
      <c r="K696" s="292">
        <f>VLOOKUP(B696,[2]VIT!$B$3:$G$734,6,FALSE)</f>
        <v>7.98</v>
      </c>
      <c r="L696" s="92">
        <f t="shared" si="249"/>
        <v>9</v>
      </c>
      <c r="M696" s="82">
        <f t="shared" si="263"/>
        <v>11.5</v>
      </c>
      <c r="N696" s="258">
        <f>VLOOKUP(B696,[2]DVC!$B$3:$G$734,6,FALSE)</f>
        <v>39.5</v>
      </c>
      <c r="O696" s="297">
        <f>VLOOKUP(B696,'[2]Taille-Poids'!$B$3:$G$734,6,FALSE)</f>
        <v>70</v>
      </c>
      <c r="P696" s="93">
        <f t="shared" si="267"/>
        <v>0.56428571428571428</v>
      </c>
      <c r="Q696" s="92">
        <f t="shared" si="250"/>
        <v>5.5</v>
      </c>
      <c r="R696" s="258">
        <f>VLOOKUP(B696,[2]DV!$B$3:$H$735,7,FALSE)</f>
        <v>24.8</v>
      </c>
      <c r="S696" s="92">
        <f t="shared" si="251"/>
        <v>3.5</v>
      </c>
      <c r="T696" s="82">
        <f t="shared" si="268"/>
        <v>9</v>
      </c>
      <c r="U696" s="259">
        <f>VLOOKUP(B696,[2]COORD!$B$3:$I$734,8,FALSE)</f>
        <v>27.35</v>
      </c>
      <c r="V696" s="92">
        <f t="shared" si="252"/>
        <v>5.25</v>
      </c>
      <c r="W696" s="292">
        <f>VLOOKUP(B696,[2]SOUP!$B$3:$F$734,5,FALSE)</f>
        <v>0</v>
      </c>
      <c r="X696" s="92">
        <f t="shared" si="253"/>
        <v>2.5</v>
      </c>
      <c r="Y696" s="292">
        <f>VLOOKUP(B696,[2]EQU!$B$3:$F$734,5,FALSE)</f>
        <v>6</v>
      </c>
      <c r="Z696" s="92">
        <f t="shared" si="254"/>
        <v>2</v>
      </c>
      <c r="AA696" s="82">
        <f t="shared" si="264"/>
        <v>9.75</v>
      </c>
      <c r="AB696" s="260">
        <f>VLOOKUP(B696,[2]Natation!$A$2:$E$610,5,FALSE)</f>
        <v>57.94</v>
      </c>
      <c r="AC696" s="92">
        <f t="shared" si="255"/>
        <v>5</v>
      </c>
      <c r="AD696" s="83">
        <f t="shared" si="262"/>
        <v>5</v>
      </c>
      <c r="AE696" s="294">
        <f t="shared" si="265"/>
        <v>9.0500000000000007</v>
      </c>
      <c r="AF696" s="84">
        <v>9.0500000000000007</v>
      </c>
      <c r="AG696" s="87">
        <f t="shared" si="256"/>
        <v>508</v>
      </c>
      <c r="AH696" s="75">
        <f>IFERROR(VLOOKUP(B696,'Notes écrit'!$A$3:$C$734,3,FALSE),"ABI")</f>
        <v>3.556</v>
      </c>
      <c r="AI696" s="84">
        <v>3.556</v>
      </c>
      <c r="AJ696" s="88">
        <f t="shared" si="257"/>
        <v>609</v>
      </c>
      <c r="AK696" s="136">
        <f t="shared" si="261"/>
        <v>6.3030000000000008</v>
      </c>
    </row>
    <row r="697" spans="1:37" s="96" customFormat="1" ht="16.5" customHeight="1" thickBot="1" x14ac:dyDescent="0.3">
      <c r="A697" s="110" t="s">
        <v>53</v>
      </c>
      <c r="B697" s="267">
        <v>22118732</v>
      </c>
      <c r="C697" s="286" t="s">
        <v>934</v>
      </c>
      <c r="D697" s="286" t="s">
        <v>180</v>
      </c>
      <c r="E697" s="292">
        <f>VLOOKUP(B697,[2]END!$B$3:$G$734,6,FALSE)</f>
        <v>14</v>
      </c>
      <c r="F697" s="91">
        <f t="shared" si="246"/>
        <v>16.5</v>
      </c>
      <c r="G697" s="92">
        <f t="shared" si="247"/>
        <v>14</v>
      </c>
      <c r="H697" s="82">
        <f t="shared" si="266"/>
        <v>14</v>
      </c>
      <c r="I697" s="292">
        <f>VLOOKUP(B697,[2]VIT!$B$3:$F$734,5,FALSE)</f>
        <v>3.41</v>
      </c>
      <c r="J697" s="92">
        <f t="shared" si="248"/>
        <v>18</v>
      </c>
      <c r="K697" s="292">
        <f>VLOOKUP(B697,[2]VIT!$B$3:$G$734,6,FALSE)</f>
        <v>7.28</v>
      </c>
      <c r="L697" s="92">
        <f t="shared" si="249"/>
        <v>14</v>
      </c>
      <c r="M697" s="82">
        <f t="shared" si="263"/>
        <v>16</v>
      </c>
      <c r="N697" s="258">
        <f>VLOOKUP(B697,[2]DVC!$B$3:$G$734,6,FALSE)</f>
        <v>47</v>
      </c>
      <c r="O697" s="297">
        <f>VLOOKUP(B697,'[2]Taille-Poids'!$B$3:$G$734,6,FALSE)</f>
        <v>72</v>
      </c>
      <c r="P697" s="93">
        <f t="shared" si="267"/>
        <v>0.65277777777777779</v>
      </c>
      <c r="Q697" s="92">
        <f t="shared" si="250"/>
        <v>6</v>
      </c>
      <c r="R697" s="258">
        <f>VLOOKUP(B697,[2]DV!$B$3:$H$735,7,FALSE)</f>
        <v>33.4</v>
      </c>
      <c r="S697" s="92">
        <f t="shared" si="251"/>
        <v>5.5</v>
      </c>
      <c r="T697" s="82">
        <f t="shared" si="268"/>
        <v>11.5</v>
      </c>
      <c r="U697" s="259">
        <f>VLOOKUP(B697,[2]COORD!$B$3:$I$734,8,FALSE)</f>
        <v>26.1</v>
      </c>
      <c r="V697" s="92">
        <f t="shared" si="252"/>
        <v>5.75</v>
      </c>
      <c r="W697" s="292">
        <f>VLOOKUP(B697,[2]SOUP!$B$3:$F$734,5,FALSE)</f>
        <v>-3</v>
      </c>
      <c r="X697" s="92">
        <f t="shared" si="253"/>
        <v>1.75</v>
      </c>
      <c r="Y697" s="292">
        <f>VLOOKUP(B697,[2]EQU!$B$3:$F$734,5,FALSE)</f>
        <v>3</v>
      </c>
      <c r="Z697" s="92">
        <f t="shared" si="254"/>
        <v>3.5</v>
      </c>
      <c r="AA697" s="82">
        <f t="shared" si="264"/>
        <v>11</v>
      </c>
      <c r="AB697" s="260">
        <f>VLOOKUP(B697,[2]Natation!$A$2:$E$610,5,FALSE)</f>
        <v>52.72</v>
      </c>
      <c r="AC697" s="92">
        <f t="shared" si="255"/>
        <v>7</v>
      </c>
      <c r="AD697" s="83">
        <f t="shared" si="262"/>
        <v>7</v>
      </c>
      <c r="AE697" s="294">
        <f t="shared" si="265"/>
        <v>11.9</v>
      </c>
      <c r="AF697" s="84">
        <v>11.9</v>
      </c>
      <c r="AG697" s="87">
        <f t="shared" si="256"/>
        <v>206</v>
      </c>
      <c r="AH697" s="75">
        <f>IFERROR(VLOOKUP(B697,'Notes écrit'!$A$3:$C$734,3,FALSE),"ABI")</f>
        <v>12.444000000000001</v>
      </c>
      <c r="AI697" s="84">
        <v>12.444000000000001</v>
      </c>
      <c r="AJ697" s="88">
        <f t="shared" si="257"/>
        <v>22</v>
      </c>
      <c r="AK697" s="136">
        <f t="shared" si="261"/>
        <v>12.172000000000001</v>
      </c>
    </row>
    <row r="698" spans="1:37" s="96" customFormat="1" ht="16.5" customHeight="1" thickBot="1" x14ac:dyDescent="0.3">
      <c r="A698" s="110" t="s">
        <v>53</v>
      </c>
      <c r="B698" s="267">
        <v>22118802</v>
      </c>
      <c r="C698" s="266" t="s">
        <v>539</v>
      </c>
      <c r="D698" s="266" t="s">
        <v>1203</v>
      </c>
      <c r="E698" s="292">
        <f>VLOOKUP(B698,[2]END!$B$3:$G$734,6,FALSE)</f>
        <v>11</v>
      </c>
      <c r="F698" s="91">
        <f t="shared" si="246"/>
        <v>15</v>
      </c>
      <c r="G698" s="92">
        <f t="shared" si="247"/>
        <v>11</v>
      </c>
      <c r="H698" s="82">
        <f t="shared" si="266"/>
        <v>11</v>
      </c>
      <c r="I698" s="292">
        <f>VLOOKUP(B698,[2]VIT!$B$3:$F$734,5,FALSE)</f>
        <v>3.75</v>
      </c>
      <c r="J698" s="92">
        <f t="shared" si="248"/>
        <v>12</v>
      </c>
      <c r="K698" s="292">
        <f>VLOOKUP(B698,[2]VIT!$B$3:$G$734,6,FALSE)</f>
        <v>8.52</v>
      </c>
      <c r="L698" s="92">
        <f t="shared" si="249"/>
        <v>5</v>
      </c>
      <c r="M698" s="82">
        <f t="shared" si="263"/>
        <v>8.5</v>
      </c>
      <c r="N698" s="258">
        <f>VLOOKUP(B698,[2]DVC!$B$3:$G$734,6,FALSE)</f>
        <v>29</v>
      </c>
      <c r="O698" s="297">
        <f>VLOOKUP(B698,'[2]Taille-Poids'!$B$3:$G$734,6,FALSE)</f>
        <v>52</v>
      </c>
      <c r="P698" s="93">
        <f t="shared" si="267"/>
        <v>0.55769230769230771</v>
      </c>
      <c r="Q698" s="92">
        <f t="shared" si="250"/>
        <v>5.5</v>
      </c>
      <c r="R698" s="258">
        <f>VLOOKUP(B698,[2]DV!$B$3:$H$735,7,FALSE)</f>
        <v>30.5</v>
      </c>
      <c r="S698" s="92">
        <f t="shared" si="251"/>
        <v>5</v>
      </c>
      <c r="T698" s="82">
        <f t="shared" si="268"/>
        <v>10.5</v>
      </c>
      <c r="U698" s="259">
        <f>VLOOKUP(B698,[2]COORD!$B$3:$I$734,8,FALSE)</f>
        <v>24.9</v>
      </c>
      <c r="V698" s="92">
        <f t="shared" si="252"/>
        <v>6.5</v>
      </c>
      <c r="W698" s="292">
        <f>VLOOKUP(B698,[2]SOUP!$B$3:$F$734,5,FALSE)</f>
        <v>0</v>
      </c>
      <c r="X698" s="92">
        <f t="shared" si="253"/>
        <v>2.5</v>
      </c>
      <c r="Y698" s="292">
        <f>VLOOKUP(B698,[2]EQU!$B$3:$F$734,5,FALSE)</f>
        <v>8</v>
      </c>
      <c r="Z698" s="92">
        <f t="shared" si="254"/>
        <v>1</v>
      </c>
      <c r="AA698" s="82">
        <f t="shared" si="264"/>
        <v>10</v>
      </c>
      <c r="AB698" s="260">
        <f>VLOOKUP(B698,[2]Natation!$A$2:$E$610,5,FALSE)</f>
        <v>55.56</v>
      </c>
      <c r="AC698" s="92">
        <f t="shared" si="255"/>
        <v>6</v>
      </c>
      <c r="AD698" s="83">
        <f t="shared" si="262"/>
        <v>6</v>
      </c>
      <c r="AE698" s="294">
        <f t="shared" si="265"/>
        <v>9.1999999999999993</v>
      </c>
      <c r="AF698" s="84">
        <v>9.1999999999999993</v>
      </c>
      <c r="AG698" s="87">
        <f t="shared" si="256"/>
        <v>501</v>
      </c>
      <c r="AH698" s="75">
        <f>IFERROR(VLOOKUP(B698,'Notes écrit'!$A$3:$C$734,3,FALSE),"ABI")</f>
        <v>7.556</v>
      </c>
      <c r="AI698" s="84">
        <v>7.556</v>
      </c>
      <c r="AJ698" s="88">
        <f t="shared" si="257"/>
        <v>384</v>
      </c>
      <c r="AK698" s="136">
        <f t="shared" si="261"/>
        <v>8.3780000000000001</v>
      </c>
    </row>
    <row r="699" spans="1:37" s="96" customFormat="1" ht="16.5" customHeight="1" thickBot="1" x14ac:dyDescent="0.3">
      <c r="A699" s="110" t="s">
        <v>53</v>
      </c>
      <c r="B699" s="267">
        <v>22118865</v>
      </c>
      <c r="C699" s="266" t="s">
        <v>585</v>
      </c>
      <c r="D699" s="266" t="s">
        <v>586</v>
      </c>
      <c r="E699" s="292">
        <f>VLOOKUP(B699,[2]END!$B$3:$G$734,6,FALSE)</f>
        <v>11</v>
      </c>
      <c r="F699" s="91">
        <f t="shared" si="246"/>
        <v>15</v>
      </c>
      <c r="G699" s="92">
        <f t="shared" si="247"/>
        <v>11</v>
      </c>
      <c r="H699" s="82">
        <f t="shared" si="266"/>
        <v>11</v>
      </c>
      <c r="I699" s="292">
        <f>VLOOKUP(B699,[2]VIT!$B$3:$F$734,5,FALSE)</f>
        <v>3.34</v>
      </c>
      <c r="J699" s="92">
        <f t="shared" si="248"/>
        <v>19</v>
      </c>
      <c r="K699" s="292">
        <f>VLOOKUP(B699,[2]VIT!$B$3:$G$734,6,FALSE)</f>
        <v>7.23</v>
      </c>
      <c r="L699" s="92">
        <f t="shared" si="249"/>
        <v>14</v>
      </c>
      <c r="M699" s="82">
        <f t="shared" si="263"/>
        <v>16.5</v>
      </c>
      <c r="N699" s="258">
        <f>VLOOKUP(B699,[2]DVC!$B$3:$G$734,6,FALSE)</f>
        <v>34</v>
      </c>
      <c r="O699" s="297">
        <f>VLOOKUP(B699,'[2]Taille-Poids'!$B$3:$G$734,6,FALSE)</f>
        <v>60</v>
      </c>
      <c r="P699" s="93">
        <f t="shared" si="267"/>
        <v>0.56666666666666665</v>
      </c>
      <c r="Q699" s="92">
        <f t="shared" si="250"/>
        <v>5.5</v>
      </c>
      <c r="R699" s="258">
        <f>VLOOKUP(B699,[2]DV!$B$3:$H$735,7,FALSE)</f>
        <v>40.200000000000003</v>
      </c>
      <c r="S699" s="92">
        <f t="shared" si="251"/>
        <v>7.5</v>
      </c>
      <c r="T699" s="82">
        <f t="shared" si="268"/>
        <v>13</v>
      </c>
      <c r="U699" s="259">
        <f>VLOOKUP(B699,[2]COORD!$B$3:$I$734,8,FALSE)</f>
        <v>23.5</v>
      </c>
      <c r="V699" s="92">
        <f t="shared" si="252"/>
        <v>7</v>
      </c>
      <c r="W699" s="292">
        <f>VLOOKUP(B699,[2]SOUP!$B$3:$F$734,5,FALSE)</f>
        <v>5</v>
      </c>
      <c r="X699" s="92">
        <f t="shared" si="253"/>
        <v>3.5</v>
      </c>
      <c r="Y699" s="292">
        <f>VLOOKUP(B699,[2]EQU!$B$3:$F$734,5,FALSE)</f>
        <v>3</v>
      </c>
      <c r="Z699" s="92">
        <f t="shared" si="254"/>
        <v>3.5</v>
      </c>
      <c r="AA699" s="82">
        <f t="shared" si="264"/>
        <v>14</v>
      </c>
      <c r="AB699" s="260">
        <f>VLOOKUP(B699,[2]Natation!$A$2:$E$610,5,FALSE)</f>
        <v>44.06</v>
      </c>
      <c r="AC699" s="92">
        <f t="shared" si="255"/>
        <v>11</v>
      </c>
      <c r="AD699" s="83">
        <f t="shared" si="262"/>
        <v>11</v>
      </c>
      <c r="AE699" s="294">
        <f t="shared" si="265"/>
        <v>13.1</v>
      </c>
      <c r="AF699" s="84">
        <v>13.1</v>
      </c>
      <c r="AG699" s="87">
        <f t="shared" si="256"/>
        <v>68</v>
      </c>
      <c r="AH699" s="75">
        <f>IFERROR(VLOOKUP(B699,'Notes écrit'!$A$3:$C$734,3,FALSE),"ABI")</f>
        <v>7.556</v>
      </c>
      <c r="AI699" s="84">
        <v>7.556</v>
      </c>
      <c r="AJ699" s="88">
        <f t="shared" si="257"/>
        <v>384</v>
      </c>
      <c r="AK699" s="136">
        <f t="shared" si="261"/>
        <v>10.327999999999999</v>
      </c>
    </row>
    <row r="700" spans="1:37" s="96" customFormat="1" ht="16.5" customHeight="1" thickBot="1" x14ac:dyDescent="0.3">
      <c r="A700" s="110" t="s">
        <v>216</v>
      </c>
      <c r="B700" s="267">
        <v>22118866</v>
      </c>
      <c r="C700" s="266" t="s">
        <v>982</v>
      </c>
      <c r="D700" s="266" t="s">
        <v>68</v>
      </c>
      <c r="E700" s="292" t="str">
        <f>VLOOKUP(B700,[2]END!$B$3:$G$734,6,FALSE)</f>
        <v>ABI</v>
      </c>
      <c r="F700" s="91" t="str">
        <f t="shared" si="246"/>
        <v>ABI</v>
      </c>
      <c r="G700" s="92">
        <f t="shared" si="247"/>
        <v>0</v>
      </c>
      <c r="H700" s="82">
        <f t="shared" si="266"/>
        <v>0</v>
      </c>
      <c r="I700" s="292" t="str">
        <f>VLOOKUP(B700,[2]VIT!$B$3:$F$734,5,FALSE)</f>
        <v>ABI</v>
      </c>
      <c r="J700" s="92">
        <f t="shared" si="248"/>
        <v>0</v>
      </c>
      <c r="K700" s="292" t="str">
        <f>VLOOKUP(B700,[2]VIT!$B$3:$G$734,6,FALSE)</f>
        <v>ABI</v>
      </c>
      <c r="L700" s="92">
        <f t="shared" si="249"/>
        <v>0</v>
      </c>
      <c r="M700" s="82">
        <f t="shared" si="263"/>
        <v>0</v>
      </c>
      <c r="N700" s="258" t="str">
        <f>VLOOKUP(B700,[2]DVC!$B$3:$G$734,6,FALSE)</f>
        <v>ABI</v>
      </c>
      <c r="O700" s="297" t="str">
        <f>VLOOKUP(B700,'[2]Taille-Poids'!$B$3:$G$734,6,FALSE)</f>
        <v>ABI</v>
      </c>
      <c r="P700" s="93" t="str">
        <f t="shared" si="267"/>
        <v>POIDS</v>
      </c>
      <c r="Q700" s="92">
        <f t="shared" si="250"/>
        <v>0</v>
      </c>
      <c r="R700" s="258" t="str">
        <f>VLOOKUP(B700,[2]DV!$B$3:$H$735,7,FALSE)</f>
        <v>ABI</v>
      </c>
      <c r="S700" s="92">
        <f t="shared" si="251"/>
        <v>0</v>
      </c>
      <c r="T700" s="82">
        <f t="shared" si="268"/>
        <v>0</v>
      </c>
      <c r="U700" s="259" t="str">
        <f>VLOOKUP(B700,[2]COORD!$B$3:$I$734,8,FALSE)</f>
        <v>ABI</v>
      </c>
      <c r="V700" s="92">
        <f t="shared" si="252"/>
        <v>0</v>
      </c>
      <c r="W700" s="292" t="str">
        <f>VLOOKUP(B700,[2]SOUP!$B$3:$F$734,5,FALSE)</f>
        <v>ABI</v>
      </c>
      <c r="X700" s="92">
        <f t="shared" si="253"/>
        <v>0</v>
      </c>
      <c r="Y700" s="292" t="str">
        <f>VLOOKUP(B700,[2]EQU!$B$3:$F$734,5,FALSE)</f>
        <v>ABI</v>
      </c>
      <c r="Z700" s="92">
        <f t="shared" si="254"/>
        <v>0</v>
      </c>
      <c r="AA700" s="82">
        <f t="shared" si="264"/>
        <v>0</v>
      </c>
      <c r="AB700" s="260" t="str">
        <f>VLOOKUP(B700,[2]Natation!$A$2:$E$610,5,FALSE)</f>
        <v>ABI</v>
      </c>
      <c r="AC700" s="92">
        <f t="shared" si="255"/>
        <v>0</v>
      </c>
      <c r="AD700" s="83">
        <f t="shared" si="262"/>
        <v>0</v>
      </c>
      <c r="AE700" s="294">
        <f t="shared" si="265"/>
        <v>0</v>
      </c>
      <c r="AF700" s="84">
        <v>0</v>
      </c>
      <c r="AG700" s="87">
        <f t="shared" si="256"/>
        <v>621</v>
      </c>
      <c r="AH700" s="75" t="str">
        <f>IFERROR(VLOOKUP(B700,'Notes écrit'!$A$3:$C$734,3,FALSE),"ABI")</f>
        <v>ABI</v>
      </c>
      <c r="AI700" s="84" t="s">
        <v>157</v>
      </c>
      <c r="AJ700" s="88">
        <f t="shared" si="257"/>
        <v>599</v>
      </c>
      <c r="AK700" s="136" t="str">
        <f t="shared" si="261"/>
        <v>DEF</v>
      </c>
    </row>
    <row r="701" spans="1:37" s="96" customFormat="1" ht="16.5" customHeight="1" thickBot="1" x14ac:dyDescent="0.3">
      <c r="A701" s="110" t="s">
        <v>53</v>
      </c>
      <c r="B701" s="267">
        <v>22119193</v>
      </c>
      <c r="C701" s="266" t="s">
        <v>687</v>
      </c>
      <c r="D701" s="266" t="s">
        <v>317</v>
      </c>
      <c r="E701" s="292" t="str">
        <f>VLOOKUP(B701,[2]END!$B$3:$G$734,6,FALSE)</f>
        <v>ABI</v>
      </c>
      <c r="F701" s="91" t="str">
        <f t="shared" si="246"/>
        <v>ABI</v>
      </c>
      <c r="G701" s="92">
        <f t="shared" si="247"/>
        <v>0</v>
      </c>
      <c r="H701" s="82">
        <f t="shared" si="266"/>
        <v>0</v>
      </c>
      <c r="I701" s="292" t="str">
        <f>VLOOKUP(B701,[2]VIT!$B$3:$F$734,5,FALSE)</f>
        <v>ABI</v>
      </c>
      <c r="J701" s="92">
        <f t="shared" si="248"/>
        <v>0</v>
      </c>
      <c r="K701" s="292" t="str">
        <f>VLOOKUP(B701,[2]VIT!$B$3:$G$734,6,FALSE)</f>
        <v>ABI</v>
      </c>
      <c r="L701" s="92">
        <f t="shared" si="249"/>
        <v>0</v>
      </c>
      <c r="M701" s="82">
        <f t="shared" si="263"/>
        <v>0</v>
      </c>
      <c r="N701" s="258" t="str">
        <f>VLOOKUP(B701,[2]DVC!$B$3:$G$734,6,FALSE)</f>
        <v>ABI</v>
      </c>
      <c r="O701" s="297" t="str">
        <f>VLOOKUP(B701,'[2]Taille-Poids'!$B$3:$G$734,6,FALSE)</f>
        <v>ABI</v>
      </c>
      <c r="P701" s="93" t="str">
        <f t="shared" si="267"/>
        <v>POIDS</v>
      </c>
      <c r="Q701" s="92">
        <f t="shared" si="250"/>
        <v>0</v>
      </c>
      <c r="R701" s="258" t="str">
        <f>VLOOKUP(B701,[2]DV!$B$3:$H$735,7,FALSE)</f>
        <v>ABI</v>
      </c>
      <c r="S701" s="92">
        <f t="shared" si="251"/>
        <v>0</v>
      </c>
      <c r="T701" s="82">
        <f t="shared" si="268"/>
        <v>0</v>
      </c>
      <c r="U701" s="259" t="str">
        <f>VLOOKUP(B701,[2]COORD!$B$3:$I$734,8,FALSE)</f>
        <v>ABI</v>
      </c>
      <c r="V701" s="92">
        <f t="shared" si="252"/>
        <v>0</v>
      </c>
      <c r="W701" s="292" t="str">
        <f>VLOOKUP(B701,[2]SOUP!$B$3:$F$734,5,FALSE)</f>
        <v>ABI</v>
      </c>
      <c r="X701" s="92">
        <f t="shared" si="253"/>
        <v>0</v>
      </c>
      <c r="Y701" s="292" t="str">
        <f>VLOOKUP(B701,[2]EQU!$B$3:$F$734,5,FALSE)</f>
        <v>ABI</v>
      </c>
      <c r="Z701" s="92">
        <f t="shared" si="254"/>
        <v>0</v>
      </c>
      <c r="AA701" s="82">
        <f t="shared" si="264"/>
        <v>0</v>
      </c>
      <c r="AB701" s="260" t="str">
        <f>VLOOKUP(B701,[2]Natation!$A$2:$E$610,5,FALSE)</f>
        <v>ABI</v>
      </c>
      <c r="AC701" s="92">
        <f t="shared" si="255"/>
        <v>0</v>
      </c>
      <c r="AD701" s="83">
        <f t="shared" si="262"/>
        <v>0</v>
      </c>
      <c r="AE701" s="294">
        <f t="shared" si="265"/>
        <v>0</v>
      </c>
      <c r="AF701" s="84">
        <v>0</v>
      </c>
      <c r="AG701" s="87">
        <f t="shared" si="256"/>
        <v>621</v>
      </c>
      <c r="AH701" s="344" t="str">
        <f>IFERROR(VLOOKUP(B701,'Notes écrit'!$A$3:$C$734,3,FALSE),"ABI")</f>
        <v>ABI</v>
      </c>
      <c r="AI701" s="84" t="s">
        <v>157</v>
      </c>
      <c r="AJ701" s="88">
        <f t="shared" si="257"/>
        <v>599</v>
      </c>
      <c r="AK701" s="136" t="str">
        <f t="shared" si="261"/>
        <v>DEF</v>
      </c>
    </row>
    <row r="702" spans="1:37" s="96" customFormat="1" ht="16.5" customHeight="1" thickBot="1" x14ac:dyDescent="0.3">
      <c r="A702" s="110" t="s">
        <v>216</v>
      </c>
      <c r="B702" s="267">
        <v>22119455</v>
      </c>
      <c r="C702" s="266" t="s">
        <v>508</v>
      </c>
      <c r="D702" s="266" t="s">
        <v>509</v>
      </c>
      <c r="E702" s="292">
        <f>VLOOKUP(B702,[2]END!$B$3:$G$734,6,FALSE)</f>
        <v>13</v>
      </c>
      <c r="F702" s="91">
        <f t="shared" si="246"/>
        <v>16</v>
      </c>
      <c r="G702" s="92">
        <f t="shared" si="247"/>
        <v>10</v>
      </c>
      <c r="H702" s="82">
        <f t="shared" si="266"/>
        <v>10</v>
      </c>
      <c r="I702" s="292">
        <f>VLOOKUP(B702,[2]VIT!$B$3:$F$734,5,FALSE)</f>
        <v>3.27</v>
      </c>
      <c r="J702" s="92">
        <f t="shared" si="248"/>
        <v>16</v>
      </c>
      <c r="K702" s="292">
        <f>VLOOKUP(B702,[2]VIT!$B$3:$G$734,6,FALSE)</f>
        <v>7.18</v>
      </c>
      <c r="L702" s="92">
        <f t="shared" si="249"/>
        <v>8</v>
      </c>
      <c r="M702" s="82">
        <f t="shared" si="263"/>
        <v>12</v>
      </c>
      <c r="N702" s="258">
        <f>VLOOKUP(B702,[2]DVC!$B$3:$G$734,6,FALSE)</f>
        <v>58</v>
      </c>
      <c r="O702" s="297">
        <f>VLOOKUP(B702,'[2]Taille-Poids'!$B$3:$G$734,6,FALSE)</f>
        <v>75</v>
      </c>
      <c r="P702" s="93">
        <f t="shared" si="267"/>
        <v>0.77333333333333332</v>
      </c>
      <c r="Q702" s="92">
        <f t="shared" si="250"/>
        <v>4</v>
      </c>
      <c r="R702" s="258">
        <f>VLOOKUP(B702,[2]DV!$B$3:$H$735,7,FALSE)</f>
        <v>47</v>
      </c>
      <c r="S702" s="92">
        <f t="shared" si="251"/>
        <v>5</v>
      </c>
      <c r="T702" s="82">
        <f t="shared" si="268"/>
        <v>9</v>
      </c>
      <c r="U702" s="259">
        <f>VLOOKUP(B702,[2]COORD!$B$3:$I$734,8,FALSE)</f>
        <v>27.3</v>
      </c>
      <c r="V702" s="92">
        <f t="shared" si="252"/>
        <v>4.25</v>
      </c>
      <c r="W702" s="292">
        <f>VLOOKUP(B702,[2]SOUP!$B$3:$F$734,5,FALSE)</f>
        <v>4</v>
      </c>
      <c r="X702" s="92">
        <f t="shared" si="253"/>
        <v>3.25</v>
      </c>
      <c r="Y702" s="292">
        <f>VLOOKUP(B702,[2]EQU!$B$3:$F$734,5,FALSE)</f>
        <v>5</v>
      </c>
      <c r="Z702" s="92">
        <f t="shared" si="254"/>
        <v>2.5</v>
      </c>
      <c r="AA702" s="82">
        <f t="shared" si="264"/>
        <v>10</v>
      </c>
      <c r="AB702" s="260">
        <f>VLOOKUP(B702,[2]Natation!$A$2:$E$610,5,FALSE)</f>
        <v>54.44</v>
      </c>
      <c r="AC702" s="92">
        <f t="shared" si="255"/>
        <v>3</v>
      </c>
      <c r="AD702" s="83">
        <f t="shared" si="262"/>
        <v>3</v>
      </c>
      <c r="AE702" s="294">
        <f t="shared" si="265"/>
        <v>8.8000000000000007</v>
      </c>
      <c r="AF702" s="84">
        <v>8.8000000000000007</v>
      </c>
      <c r="AG702" s="87">
        <f t="shared" si="256"/>
        <v>517</v>
      </c>
      <c r="AH702" s="75">
        <f>IFERROR(VLOOKUP(B702,'Notes écrit'!$A$3:$C$734,3,FALSE),"ABI")</f>
        <v>6.2220000000000004</v>
      </c>
      <c r="AI702" s="84">
        <v>6.2220000000000004</v>
      </c>
      <c r="AJ702" s="88">
        <f t="shared" si="257"/>
        <v>519</v>
      </c>
      <c r="AK702" s="136">
        <f t="shared" si="261"/>
        <v>7.511000000000001</v>
      </c>
    </row>
    <row r="703" spans="1:37" s="96" customFormat="1" ht="16.5" customHeight="1" thickBot="1" x14ac:dyDescent="0.3">
      <c r="A703" s="110" t="s">
        <v>216</v>
      </c>
      <c r="B703" s="267">
        <v>22119492</v>
      </c>
      <c r="C703" s="266" t="s">
        <v>882</v>
      </c>
      <c r="D703" s="266" t="s">
        <v>107</v>
      </c>
      <c r="E703" s="292">
        <f>VLOOKUP(B703,[2]END!$B$3:$G$734,6,FALSE)</f>
        <v>14</v>
      </c>
      <c r="F703" s="91">
        <f t="shared" si="246"/>
        <v>16.5</v>
      </c>
      <c r="G703" s="92">
        <f t="shared" si="247"/>
        <v>11</v>
      </c>
      <c r="H703" s="82">
        <f t="shared" si="266"/>
        <v>11</v>
      </c>
      <c r="I703" s="292">
        <f>VLOOKUP(B703,[2]VIT!$B$3:$F$734,5,FALSE)</f>
        <v>3.14</v>
      </c>
      <c r="J703" s="92">
        <f t="shared" si="248"/>
        <v>18</v>
      </c>
      <c r="K703" s="292">
        <f>VLOOKUP(B703,[2]VIT!$B$3:$G$734,6,FALSE)</f>
        <v>6.99</v>
      </c>
      <c r="L703" s="92">
        <f t="shared" si="249"/>
        <v>10</v>
      </c>
      <c r="M703" s="82">
        <f t="shared" si="263"/>
        <v>14</v>
      </c>
      <c r="N703" s="258">
        <f>VLOOKUP(B703,[2]DVC!$B$3:$G$734,6,FALSE)</f>
        <v>55</v>
      </c>
      <c r="O703" s="297">
        <f>VLOOKUP(B703,'[2]Taille-Poids'!$B$3:$G$734,6,FALSE)</f>
        <v>58</v>
      </c>
      <c r="P703" s="93">
        <f t="shared" si="267"/>
        <v>0.94827586206896552</v>
      </c>
      <c r="Q703" s="92">
        <f t="shared" si="250"/>
        <v>5</v>
      </c>
      <c r="R703" s="258">
        <f>VLOOKUP(B703,[2]DV!$B$3:$H$735,7,FALSE)</f>
        <v>38</v>
      </c>
      <c r="S703" s="92">
        <f t="shared" si="251"/>
        <v>2.5</v>
      </c>
      <c r="T703" s="82">
        <f t="shared" si="268"/>
        <v>7.5</v>
      </c>
      <c r="U703" s="259">
        <f>VLOOKUP(B703,[2]COORD!$B$3:$I$734,8,FALSE)</f>
        <v>25.17</v>
      </c>
      <c r="V703" s="92">
        <f t="shared" si="252"/>
        <v>5.25</v>
      </c>
      <c r="W703" s="292">
        <f>VLOOKUP(B703,[2]SOUP!$B$3:$F$734,5,FALSE)</f>
        <v>-25</v>
      </c>
      <c r="X703" s="92">
        <f t="shared" si="253"/>
        <v>0</v>
      </c>
      <c r="Y703" s="292">
        <f>VLOOKUP(B703,[2]EQU!$B$3:$F$734,5,FALSE)</f>
        <v>10</v>
      </c>
      <c r="Z703" s="92">
        <f t="shared" si="254"/>
        <v>0</v>
      </c>
      <c r="AA703" s="82">
        <f t="shared" si="264"/>
        <v>5.25</v>
      </c>
      <c r="AB703" s="260" t="str">
        <f>VLOOKUP(B703,[2]Natation!$A$2:$E$610,5,FALSE)</f>
        <v>ABI</v>
      </c>
      <c r="AC703" s="92">
        <f t="shared" si="255"/>
        <v>0</v>
      </c>
      <c r="AD703" s="83">
        <f t="shared" si="262"/>
        <v>0</v>
      </c>
      <c r="AE703" s="294">
        <f t="shared" si="265"/>
        <v>7.55</v>
      </c>
      <c r="AF703" s="84">
        <v>7.55</v>
      </c>
      <c r="AG703" s="87">
        <f t="shared" si="256"/>
        <v>571</v>
      </c>
      <c r="AH703" s="75">
        <f>IFERROR(VLOOKUP(B703,'Notes écrit'!$A$3:$C$734,3,FALSE),"ABI")</f>
        <v>8</v>
      </c>
      <c r="AI703" s="84">
        <v>8</v>
      </c>
      <c r="AJ703" s="88">
        <f t="shared" si="257"/>
        <v>331</v>
      </c>
      <c r="AK703" s="136">
        <f t="shared" si="261"/>
        <v>7.7750000000000004</v>
      </c>
    </row>
    <row r="704" spans="1:37" s="96" customFormat="1" ht="16.5" customHeight="1" thickBot="1" x14ac:dyDescent="0.3">
      <c r="A704" s="110" t="s">
        <v>216</v>
      </c>
      <c r="B704" s="267">
        <v>22119519</v>
      </c>
      <c r="C704" s="266" t="s">
        <v>678</v>
      </c>
      <c r="D704" s="266" t="s">
        <v>75</v>
      </c>
      <c r="E704" s="292">
        <f>VLOOKUP(B704,[2]END!$B$3:$G$734,6,FALSE)</f>
        <v>14</v>
      </c>
      <c r="F704" s="91">
        <f t="shared" si="246"/>
        <v>16.5</v>
      </c>
      <c r="G704" s="92">
        <f t="shared" si="247"/>
        <v>11</v>
      </c>
      <c r="H704" s="82">
        <f t="shared" si="266"/>
        <v>11</v>
      </c>
      <c r="I704" s="292">
        <f>VLOOKUP(B704,[2]VIT!$B$3:$F$734,5,FALSE)</f>
        <v>3.35</v>
      </c>
      <c r="J704" s="92">
        <f t="shared" si="248"/>
        <v>14</v>
      </c>
      <c r="K704" s="292">
        <f>VLOOKUP(B704,[2]VIT!$B$3:$G$734,6,FALSE)</f>
        <v>7.24</v>
      </c>
      <c r="L704" s="92">
        <f t="shared" si="249"/>
        <v>8</v>
      </c>
      <c r="M704" s="82">
        <f t="shared" si="263"/>
        <v>11</v>
      </c>
      <c r="N704" s="258">
        <f>VLOOKUP(B704,[2]DVC!$B$3:$G$734,6,FALSE)</f>
        <v>45</v>
      </c>
      <c r="O704" s="297">
        <f>VLOOKUP(B704,'[2]Taille-Poids'!$B$3:$G$734,6,FALSE)</f>
        <v>79</v>
      </c>
      <c r="P704" s="93">
        <f t="shared" si="267"/>
        <v>0.569620253164557</v>
      </c>
      <c r="Q704" s="92">
        <f t="shared" si="250"/>
        <v>3</v>
      </c>
      <c r="R704" s="258">
        <f>VLOOKUP(B704,[2]DV!$B$3:$H$735,7,FALSE)</f>
        <v>34.4</v>
      </c>
      <c r="S704" s="92">
        <f t="shared" si="251"/>
        <v>1.5</v>
      </c>
      <c r="T704" s="82">
        <f t="shared" si="268"/>
        <v>4.5</v>
      </c>
      <c r="U704" s="259" t="str">
        <f>VLOOKUP(B704,[2]COORD!$B$3:$I$734,8,FALSE)</f>
        <v>ABI</v>
      </c>
      <c r="V704" s="92">
        <f t="shared" si="252"/>
        <v>0</v>
      </c>
      <c r="W704" s="292">
        <f>VLOOKUP(B704,[2]SOUP!$B$3:$F$734,5,FALSE)</f>
        <v>0</v>
      </c>
      <c r="X704" s="92">
        <f t="shared" si="253"/>
        <v>2.5</v>
      </c>
      <c r="Y704" s="292">
        <f>VLOOKUP(B704,[2]EQU!$B$3:$F$734,5,FALSE)</f>
        <v>10</v>
      </c>
      <c r="Z704" s="92">
        <f t="shared" si="254"/>
        <v>0</v>
      </c>
      <c r="AA704" s="82">
        <f t="shared" si="264"/>
        <v>2.5</v>
      </c>
      <c r="AB704" s="260">
        <f>VLOOKUP(B704,[2]Natation!$A$2:$E$610,5,FALSE)</f>
        <v>44.15</v>
      </c>
      <c r="AC704" s="92">
        <f t="shared" si="255"/>
        <v>8</v>
      </c>
      <c r="AD704" s="83">
        <f t="shared" si="262"/>
        <v>8</v>
      </c>
      <c r="AE704" s="294">
        <f t="shared" si="265"/>
        <v>7.4</v>
      </c>
      <c r="AF704" s="84">
        <v>7.4</v>
      </c>
      <c r="AG704" s="87">
        <f t="shared" si="256"/>
        <v>581</v>
      </c>
      <c r="AH704" s="75">
        <f>IFERROR(VLOOKUP(B704,'Notes écrit'!$A$3:$C$734,3,FALSE),"ABI")</f>
        <v>6.2220000000000004</v>
      </c>
      <c r="AI704" s="84">
        <v>6.2220000000000004</v>
      </c>
      <c r="AJ704" s="88">
        <f t="shared" si="257"/>
        <v>519</v>
      </c>
      <c r="AK704" s="136">
        <f t="shared" si="261"/>
        <v>6.8109999999999999</v>
      </c>
    </row>
    <row r="705" spans="1:37" s="96" customFormat="1" ht="16.5" customHeight="1" thickBot="1" x14ac:dyDescent="0.3">
      <c r="A705" s="110" t="s">
        <v>53</v>
      </c>
      <c r="B705" s="267">
        <v>22119606</v>
      </c>
      <c r="C705" s="266" t="s">
        <v>91</v>
      </c>
      <c r="D705" s="266" t="s">
        <v>1113</v>
      </c>
      <c r="E705" s="292">
        <f>VLOOKUP(B705,[2]END!$B$3:$G$734,6,FALSE)</f>
        <v>10</v>
      </c>
      <c r="F705" s="91">
        <f t="shared" si="246"/>
        <v>14.5</v>
      </c>
      <c r="G705" s="92">
        <f t="shared" si="247"/>
        <v>10</v>
      </c>
      <c r="H705" s="82">
        <f t="shared" si="266"/>
        <v>10</v>
      </c>
      <c r="I705" s="292">
        <f>VLOOKUP(B705,[2]VIT!$B$3:$F$734,5,FALSE)</f>
        <v>3.53</v>
      </c>
      <c r="J705" s="92">
        <f t="shared" si="248"/>
        <v>16</v>
      </c>
      <c r="K705" s="292">
        <f>VLOOKUP(B705,[2]VIT!$B$3:$G$734,6,FALSE)</f>
        <v>7.99</v>
      </c>
      <c r="L705" s="92">
        <f t="shared" si="249"/>
        <v>9</v>
      </c>
      <c r="M705" s="82">
        <f t="shared" si="263"/>
        <v>12.5</v>
      </c>
      <c r="N705" s="258" t="s">
        <v>215</v>
      </c>
      <c r="O705" s="298" t="s">
        <v>215</v>
      </c>
      <c r="P705" s="93">
        <f t="shared" si="267"/>
        <v>0</v>
      </c>
      <c r="Q705" s="92" t="str">
        <f t="shared" si="250"/>
        <v>DSP</v>
      </c>
      <c r="R705" s="258">
        <f>VLOOKUP(B705,[2]DV!$B$3:$H$735,7,FALSE)</f>
        <v>31.6</v>
      </c>
      <c r="S705" s="92">
        <f t="shared" si="251"/>
        <v>5</v>
      </c>
      <c r="T705" s="82">
        <f t="shared" si="268"/>
        <v>10</v>
      </c>
      <c r="U705" s="259">
        <f>VLOOKUP(B705,[2]COORD!$B$3:$I$734,8,FALSE)</f>
        <v>28.4</v>
      </c>
      <c r="V705" s="92">
        <f t="shared" si="252"/>
        <v>4.75</v>
      </c>
      <c r="W705" s="292">
        <f>VLOOKUP(B705,[2]SOUP!$B$3:$F$734,5,FALSE)</f>
        <v>-6.5</v>
      </c>
      <c r="X705" s="92">
        <f t="shared" si="253"/>
        <v>1.25</v>
      </c>
      <c r="Y705" s="292">
        <f>VLOOKUP(B705,[2]EQU!$B$3:$F$734,5,FALSE)</f>
        <v>10</v>
      </c>
      <c r="Z705" s="92">
        <f t="shared" si="254"/>
        <v>0</v>
      </c>
      <c r="AA705" s="82">
        <f t="shared" si="264"/>
        <v>6</v>
      </c>
      <c r="AB705" s="258" t="s">
        <v>215</v>
      </c>
      <c r="AC705" s="92" t="str">
        <f t="shared" si="255"/>
        <v>DSP</v>
      </c>
      <c r="AD705" s="83" t="str">
        <f t="shared" si="262"/>
        <v>DSP</v>
      </c>
      <c r="AE705" s="294">
        <f t="shared" si="265"/>
        <v>9.625</v>
      </c>
      <c r="AF705" s="84">
        <v>9.625</v>
      </c>
      <c r="AG705" s="87">
        <f t="shared" si="256"/>
        <v>464</v>
      </c>
      <c r="AH705" s="75">
        <f>IFERROR(VLOOKUP(B705,'Notes écrit'!$A$3:$C$734,3,FALSE),"ABI")</f>
        <v>8</v>
      </c>
      <c r="AI705" s="84">
        <v>8</v>
      </c>
      <c r="AJ705" s="88">
        <f t="shared" si="257"/>
        <v>331</v>
      </c>
      <c r="AK705" s="136">
        <f t="shared" si="261"/>
        <v>8.8125</v>
      </c>
    </row>
    <row r="706" spans="1:37" s="96" customFormat="1" ht="16.5" customHeight="1" thickBot="1" x14ac:dyDescent="0.3">
      <c r="A706" s="110" t="s">
        <v>53</v>
      </c>
      <c r="B706" s="267">
        <v>22119613</v>
      </c>
      <c r="C706" s="266" t="s">
        <v>522</v>
      </c>
      <c r="D706" s="266" t="s">
        <v>115</v>
      </c>
      <c r="E706" s="292">
        <f>VLOOKUP(B706,[2]END!$B$3:$G$734,6,FALSE)</f>
        <v>10</v>
      </c>
      <c r="F706" s="91">
        <f t="shared" si="246"/>
        <v>14.5</v>
      </c>
      <c r="G706" s="92">
        <f t="shared" si="247"/>
        <v>10</v>
      </c>
      <c r="H706" s="82">
        <f t="shared" si="266"/>
        <v>10</v>
      </c>
      <c r="I706" s="292">
        <f>VLOOKUP(B706,[2]VIT!$B$3:$F$734,5,FALSE)</f>
        <v>3.61</v>
      </c>
      <c r="J706" s="92">
        <f t="shared" si="248"/>
        <v>15</v>
      </c>
      <c r="K706" s="292">
        <f>VLOOKUP(B706,[2]VIT!$B$3:$G$734,6,FALSE)</f>
        <v>7.89</v>
      </c>
      <c r="L706" s="92">
        <f t="shared" si="249"/>
        <v>10</v>
      </c>
      <c r="M706" s="82">
        <f t="shared" ref="M706:M734" si="269">IF(OR(J706="ABJ",L706="ABJ"),"ABJ",IF(OR(J706="DSP",L706="DSP"),"DSP",IF(L706="VAL","VALIDÉ",(J706+L706)/2)))</f>
        <v>12.5</v>
      </c>
      <c r="N706" s="258">
        <f>VLOOKUP(B706,[2]DVC!$B$3:$G$734,6,FALSE)</f>
        <v>35</v>
      </c>
      <c r="O706" s="297">
        <f>VLOOKUP(B706,'[2]Taille-Poids'!$B$3:$G$734,6,FALSE)</f>
        <v>61</v>
      </c>
      <c r="P706" s="93">
        <f t="shared" si="267"/>
        <v>0.57377049180327866</v>
      </c>
      <c r="Q706" s="92">
        <f t="shared" si="250"/>
        <v>5.5</v>
      </c>
      <c r="R706" s="258">
        <f>VLOOKUP(B706,[2]DV!$B$3:$H$735,7,FALSE)</f>
        <v>28.5</v>
      </c>
      <c r="S706" s="92">
        <f t="shared" si="251"/>
        <v>4.5</v>
      </c>
      <c r="T706" s="82">
        <f t="shared" si="268"/>
        <v>10</v>
      </c>
      <c r="U706" s="259">
        <f>VLOOKUP(B706,[2]COORD!$B$3:$I$734,8,FALSE)</f>
        <v>26.5</v>
      </c>
      <c r="V706" s="92">
        <f t="shared" si="252"/>
        <v>5.5</v>
      </c>
      <c r="W706" s="292">
        <f>VLOOKUP(B706,[2]SOUP!$B$3:$F$734,5,FALSE)</f>
        <v>-18</v>
      </c>
      <c r="X706" s="92">
        <f t="shared" si="253"/>
        <v>0</v>
      </c>
      <c r="Y706" s="292">
        <f>VLOOKUP(B706,[2]EQU!$B$3:$F$734,5,FALSE)</f>
        <v>9</v>
      </c>
      <c r="Z706" s="92">
        <f t="shared" si="254"/>
        <v>0.5</v>
      </c>
      <c r="AA706" s="82">
        <f t="shared" ref="AA706:AA734" si="270">IF(OR(V706="ABJ",X706="ABJ",Z706="ABJ"),"ABJ",IF(AND(V706="DSP",X706="DSP",Z706="DSP"),"DSP",IF(AND(V706="DSP",X706="DSP"),Z706*4,IF(AND(V706="DSP",Z706="DSP"),X706*4,IF(AND(X706="DSP",Z706="DSP"),V706*2,IF(V706="DSP",(X706+Z706)*2,IF(X706="DSP",V706+Z706*2,IF(Z706="DSP",V706+X706*2,IF(Z706="VAL","VALIDÉ",V706+X706+Z706)))))))))</f>
        <v>6</v>
      </c>
      <c r="AB706" s="260">
        <f>VLOOKUP(B706,[2]Natation!$A$2:$E$610,5,FALSE)</f>
        <v>51.25</v>
      </c>
      <c r="AC706" s="92">
        <f t="shared" si="255"/>
        <v>8</v>
      </c>
      <c r="AD706" s="83">
        <f t="shared" si="262"/>
        <v>8</v>
      </c>
      <c r="AE706" s="294">
        <f t="shared" si="265"/>
        <v>9.3000000000000007</v>
      </c>
      <c r="AF706" s="84">
        <v>9.3000000000000007</v>
      </c>
      <c r="AG706" s="87">
        <f t="shared" si="256"/>
        <v>492</v>
      </c>
      <c r="AH706" s="75">
        <f>IFERROR(VLOOKUP(B706,'Notes écrit'!$A$3:$C$734,3,FALSE),"ABI")</f>
        <v>9.7780000000000005</v>
      </c>
      <c r="AI706" s="84">
        <v>9.7780000000000005</v>
      </c>
      <c r="AJ706" s="88">
        <f t="shared" si="257"/>
        <v>162</v>
      </c>
      <c r="AK706" s="136">
        <f t="shared" si="261"/>
        <v>9.5390000000000015</v>
      </c>
    </row>
    <row r="707" spans="1:37" s="96" customFormat="1" ht="16.5" customHeight="1" thickBot="1" x14ac:dyDescent="0.3">
      <c r="A707" s="110" t="s">
        <v>216</v>
      </c>
      <c r="B707" s="267">
        <v>22119629</v>
      </c>
      <c r="C707" s="266" t="s">
        <v>774</v>
      </c>
      <c r="D707" s="266" t="s">
        <v>775</v>
      </c>
      <c r="E707" s="292">
        <f>VLOOKUP(B707,[2]END!$B$3:$G$734,6,FALSE)</f>
        <v>14</v>
      </c>
      <c r="F707" s="91">
        <f t="shared" ref="F707:F734" si="271">IF(E707="ABJ", "ABJ",IF(E707="ABI","ABI",IF(E707="DSP","DSP",IF(E707="VAL","VAL",(VLOOKUP(E707,tpstest,2))))))</f>
        <v>16.5</v>
      </c>
      <c r="G707" s="92">
        <f t="shared" ref="G707:G734" si="272">IF(F707="ABJ","ABJ",IF(F707="ABI",0,IF(F707="DSP","DSP",IF(F707="VAL","VAL",(IF(A707="F",VLOOKUP(F707,endurfille,2),VLOOKUP(F707,endurgarçon,2)))))))</f>
        <v>11</v>
      </c>
      <c r="H707" s="82">
        <f t="shared" si="266"/>
        <v>11</v>
      </c>
      <c r="I707" s="292">
        <f>VLOOKUP(B707,[2]VIT!$B$3:$F$734,5,FALSE)</f>
        <v>3.11</v>
      </c>
      <c r="J707" s="92">
        <f t="shared" ref="J707:J734" si="273">IF(I707="ABJ","ABJ",IF(I707="ABI",0,IF(I707="DSP","DSP",IF(I707="VAL","VAL",(IF(A707="F",VLOOKUP(I707,VIT20MF,2),VLOOKUP(I707,Vit20MG,2)))))))</f>
        <v>18</v>
      </c>
      <c r="K707" s="292">
        <f>VLOOKUP(B707,[2]VIT!$B$3:$G$734,6,FALSE)</f>
        <v>6.6</v>
      </c>
      <c r="L707" s="92">
        <f t="shared" ref="L707:L734" si="274">IF(K707="ABJ","ABJ",IF(K707="ABI",0,IF(K707="DSP","DSP",IF(K707="VAL","VAL",(IF(A707="F",VLOOKUP(K707,vit50mf,2),VLOOKUP(K707,vit50mg,2)))))))</f>
        <v>13</v>
      </c>
      <c r="M707" s="82">
        <f t="shared" si="269"/>
        <v>15.5</v>
      </c>
      <c r="N707" s="258">
        <f>VLOOKUP(B707,[2]DVC!$B$3:$G$734,6,FALSE)</f>
        <v>67</v>
      </c>
      <c r="O707" s="297">
        <f>VLOOKUP(B707,'[2]Taille-Poids'!$B$3:$G$734,6,FALSE)</f>
        <v>73</v>
      </c>
      <c r="P707" s="93">
        <f t="shared" si="267"/>
        <v>0.9178082191780822</v>
      </c>
      <c r="Q707" s="92">
        <f t="shared" ref="Q707:Q734" si="275">IF(N707="ABJ","ABJ",IF(N707="DSP","DSP",IF(N707="ABI",0,IF(P707="POIDS",0,IF(N707="VAL","VAL",IF(A707="F",VLOOKUP(P707,forcefille,2),VLOOKUP(P707,forcegarçon,2)))))))</f>
        <v>5</v>
      </c>
      <c r="R707" s="258">
        <f>VLOOKUP(B707,[2]DV!$B$3:$H$735,7,FALSE)</f>
        <v>50.8</v>
      </c>
      <c r="S707" s="92">
        <f t="shared" ref="S707:S734" si="276">IF(R707="ABJ","ABJ",IF(R707="ABI",0,IF(R707="DSP","DSP",IF(R707="VAL","VAL",IF(A707="F",VLOOKUP(R707,détfille,2),VLOOKUP(R707,détgarçon,2))))))</f>
        <v>5.5</v>
      </c>
      <c r="T707" s="82">
        <f t="shared" si="268"/>
        <v>10.5</v>
      </c>
      <c r="U707" s="259">
        <f>VLOOKUP(B707,[2]COORD!$B$3:$I$734,8,FALSE)</f>
        <v>24.1</v>
      </c>
      <c r="V707" s="92">
        <f t="shared" ref="V707:V734" si="277">IF(U707="ABJ","ABJ",IF(U707="ABI",0,IF(U707="DSP","DSP",IF(U707="VAL","VAL",IF(A707="F",VLOOKUP(U707,coorfille,2),VLOOKUP(U707,coorgarçon,2))))))</f>
        <v>5.75</v>
      </c>
      <c r="W707" s="292">
        <f>VLOOKUP(B707,[2]SOUP!$B$3:$F$734,5,FALSE)</f>
        <v>1</v>
      </c>
      <c r="X707" s="92">
        <f t="shared" ref="X707:X734" si="278">IF(W707="ABJ","ABJ",IF(W707="ABI",0,IF(W707="DSP","DSP",IF(W707="VAL","VAL",IF(A707="F",VLOOKUP(W707,SouplesseFille,2),VLOOKUP(W707,SouplesseGarçon,2))))))</f>
        <v>2.75</v>
      </c>
      <c r="Y707" s="292">
        <f>VLOOKUP(B707,[2]EQU!$B$3:$F$734,5,FALSE)</f>
        <v>8</v>
      </c>
      <c r="Z707" s="92">
        <f t="shared" ref="Z707:Z734" si="279">IF(Y707="ABJ","ABJ",IF(Y707="ABI",0,IF(Y707="DSP","DSP",IF(Y707="VAL","VAL",IF(A707="F",VLOOKUP(Y707,eqfille,2),VLOOKUP(Y707,eqgarçon,2))))))</f>
        <v>1</v>
      </c>
      <c r="AA707" s="82">
        <f t="shared" si="270"/>
        <v>9.5</v>
      </c>
      <c r="AB707" s="260">
        <f>VLOOKUP(B707,[2]Natation!$A$2:$E$610,5,FALSE)</f>
        <v>45.19</v>
      </c>
      <c r="AC707" s="92">
        <f t="shared" ref="AC707:AC734" si="280">IF(AB707="ABJ","ABJ",IF(AB707="ABI",0,IF(AB707="DNF",0,IF(AB707="DSP","DSP",IF(AB707="VAL","VAL",(IF(A707="F",VLOOKUP(AB707,nagefille,2),VLOOKUP(AB707,nagegarçon,2))))))))</f>
        <v>8</v>
      </c>
      <c r="AD707" s="83">
        <f t="shared" si="262"/>
        <v>8</v>
      </c>
      <c r="AE707" s="294">
        <f t="shared" si="265"/>
        <v>10.9</v>
      </c>
      <c r="AF707" s="84">
        <v>10.9</v>
      </c>
      <c r="AG707" s="87">
        <f t="shared" ref="AG707:AG730" si="281">IFERROR(RANK(AF707,$AF$3:$AF$734,0),611)</f>
        <v>334</v>
      </c>
      <c r="AH707" s="75">
        <f>IFERROR(VLOOKUP(B707,'Notes écrit'!$A$3:$C$734,3,FALSE),"ABI")</f>
        <v>5.7779999999999996</v>
      </c>
      <c r="AI707" s="84">
        <v>5.7779999999999996</v>
      </c>
      <c r="AJ707" s="88">
        <f t="shared" ref="AJ707:AJ734" si="282">IFERROR(RANK(AI707,$AI$3:$AI$734,0),599)</f>
        <v>551</v>
      </c>
      <c r="AK707" s="136">
        <f t="shared" si="261"/>
        <v>8.3390000000000004</v>
      </c>
    </row>
    <row r="708" spans="1:37" s="96" customFormat="1" ht="16.5" customHeight="1" thickBot="1" x14ac:dyDescent="0.3">
      <c r="A708" s="110" t="s">
        <v>216</v>
      </c>
      <c r="B708" s="267">
        <v>22119635</v>
      </c>
      <c r="C708" s="266" t="s">
        <v>845</v>
      </c>
      <c r="D708" s="266" t="s">
        <v>822</v>
      </c>
      <c r="E708" s="292">
        <f>VLOOKUP(B708,[2]END!$B$3:$G$734,6,FALSE)</f>
        <v>17</v>
      </c>
      <c r="F708" s="91">
        <f t="shared" si="271"/>
        <v>18</v>
      </c>
      <c r="G708" s="92">
        <f t="shared" si="272"/>
        <v>14</v>
      </c>
      <c r="H708" s="82">
        <f t="shared" si="266"/>
        <v>14</v>
      </c>
      <c r="I708" s="292">
        <f>VLOOKUP(B708,[2]VIT!$B$3:$F$734,5,FALSE)</f>
        <v>3.13</v>
      </c>
      <c r="J708" s="92">
        <f t="shared" si="273"/>
        <v>18</v>
      </c>
      <c r="K708" s="292">
        <f>VLOOKUP(B708,[2]VIT!$B$3:$G$734,6,FALSE)</f>
        <v>6.5</v>
      </c>
      <c r="L708" s="92">
        <f t="shared" si="274"/>
        <v>13</v>
      </c>
      <c r="M708" s="82">
        <f t="shared" si="269"/>
        <v>15.5</v>
      </c>
      <c r="N708" s="258">
        <f>VLOOKUP(B708,[2]DVC!$B$3:$G$734,6,FALSE)</f>
        <v>87</v>
      </c>
      <c r="O708" s="297">
        <f>VLOOKUP(B708,'[2]Taille-Poids'!$B$3:$G$734,6,FALSE)</f>
        <v>71</v>
      </c>
      <c r="P708" s="93">
        <f t="shared" si="267"/>
        <v>1.2253521126760563</v>
      </c>
      <c r="Q708" s="92">
        <f t="shared" si="275"/>
        <v>6.5</v>
      </c>
      <c r="R708" s="258">
        <f>VLOOKUP(B708,[2]DV!$B$3:$H$735,7,FALSE)</f>
        <v>46.6</v>
      </c>
      <c r="S708" s="92">
        <f t="shared" si="276"/>
        <v>4.5</v>
      </c>
      <c r="T708" s="82">
        <f t="shared" si="268"/>
        <v>11</v>
      </c>
      <c r="U708" s="259">
        <f>VLOOKUP(B708,[2]COORD!$B$3:$I$734,8,FALSE)</f>
        <v>22.2</v>
      </c>
      <c r="V708" s="92">
        <f t="shared" si="277"/>
        <v>6.75</v>
      </c>
      <c r="W708" s="292">
        <f>VLOOKUP(B708,[2]SOUP!$B$3:$F$734,5,FALSE)</f>
        <v>1</v>
      </c>
      <c r="X708" s="92">
        <f t="shared" si="278"/>
        <v>2.75</v>
      </c>
      <c r="Y708" s="292">
        <f>VLOOKUP(B708,[2]EQU!$B$3:$F$734,5,FALSE)</f>
        <v>3</v>
      </c>
      <c r="Z708" s="92">
        <f t="shared" si="279"/>
        <v>3.5</v>
      </c>
      <c r="AA708" s="82">
        <f t="shared" si="270"/>
        <v>13</v>
      </c>
      <c r="AB708" s="260">
        <f>VLOOKUP(B708,[2]Natation!$A$2:$E$610,5,FALSE)</f>
        <v>30.89</v>
      </c>
      <c r="AC708" s="92">
        <f t="shared" si="280"/>
        <v>16</v>
      </c>
      <c r="AD708" s="83">
        <f t="shared" si="262"/>
        <v>16</v>
      </c>
      <c r="AE708" s="294">
        <f t="shared" si="265"/>
        <v>13.9</v>
      </c>
      <c r="AF708" s="84">
        <v>13.9</v>
      </c>
      <c r="AG708" s="87">
        <f t="shared" si="281"/>
        <v>26</v>
      </c>
      <c r="AH708" s="75">
        <f>IFERROR(VLOOKUP(B708,'Notes écrit'!$A$3:$C$734,3,FALSE),"ABI")</f>
        <v>11.555999999999999</v>
      </c>
      <c r="AI708" s="84">
        <v>11.555999999999999</v>
      </c>
      <c r="AJ708" s="88">
        <f t="shared" si="282"/>
        <v>45</v>
      </c>
      <c r="AK708" s="136">
        <f t="shared" si="261"/>
        <v>12.728</v>
      </c>
    </row>
    <row r="709" spans="1:37" s="96" customFormat="1" ht="16.5" customHeight="1" thickBot="1" x14ac:dyDescent="0.3">
      <c r="A709" s="110" t="s">
        <v>216</v>
      </c>
      <c r="B709" s="267">
        <v>22119690</v>
      </c>
      <c r="C709" s="266" t="s">
        <v>746</v>
      </c>
      <c r="D709" s="266" t="s">
        <v>747</v>
      </c>
      <c r="E709" s="292">
        <f>VLOOKUP(B709,[2]END!$B$3:$G$734,6,FALSE)</f>
        <v>19</v>
      </c>
      <c r="F709" s="91">
        <f t="shared" si="271"/>
        <v>19</v>
      </c>
      <c r="G709" s="92">
        <f t="shared" si="272"/>
        <v>16</v>
      </c>
      <c r="H709" s="82">
        <f t="shared" si="266"/>
        <v>16</v>
      </c>
      <c r="I709" s="292">
        <f>VLOOKUP(B709,[2]VIT!$B$3:$F$734,5,FALSE)</f>
        <v>2.97</v>
      </c>
      <c r="J709" s="92">
        <f t="shared" si="273"/>
        <v>20</v>
      </c>
      <c r="K709" s="292">
        <f>VLOOKUP(B709,[2]VIT!$B$3:$G$734,6,FALSE)</f>
        <v>6.57</v>
      </c>
      <c r="L709" s="92">
        <f t="shared" si="274"/>
        <v>13</v>
      </c>
      <c r="M709" s="82">
        <f t="shared" si="269"/>
        <v>16.5</v>
      </c>
      <c r="N709" s="258">
        <f>VLOOKUP(B709,[2]DVC!$B$3:$G$734,6,FALSE)</f>
        <v>73</v>
      </c>
      <c r="O709" s="297">
        <f>VLOOKUP(B709,'[2]Taille-Poids'!$B$3:$G$734,6,FALSE)</f>
        <v>70</v>
      </c>
      <c r="P709" s="93">
        <f t="shared" si="267"/>
        <v>1.0428571428571429</v>
      </c>
      <c r="Q709" s="92">
        <f t="shared" si="275"/>
        <v>5.5</v>
      </c>
      <c r="R709" s="258">
        <f>VLOOKUP(B709,[2]DV!$B$3:$H$735,7,FALSE)</f>
        <v>51.8</v>
      </c>
      <c r="S709" s="92">
        <f t="shared" si="276"/>
        <v>6</v>
      </c>
      <c r="T709" s="82">
        <f t="shared" si="268"/>
        <v>11.5</v>
      </c>
      <c r="U709" s="259">
        <f>VLOOKUP(B709,[2]COORD!$B$3:$I$734,8,FALSE)</f>
        <v>30</v>
      </c>
      <c r="V709" s="92">
        <f t="shared" si="277"/>
        <v>2.75</v>
      </c>
      <c r="W709" s="292">
        <f>VLOOKUP(B709,[2]SOUP!$B$3:$F$734,5,FALSE)</f>
        <v>-8</v>
      </c>
      <c r="X709" s="92">
        <f t="shared" si="278"/>
        <v>1</v>
      </c>
      <c r="Y709" s="292">
        <f>VLOOKUP(B709,[2]EQU!$B$3:$F$734,5,FALSE)</f>
        <v>10</v>
      </c>
      <c r="Z709" s="92">
        <f t="shared" si="279"/>
        <v>0</v>
      </c>
      <c r="AA709" s="82">
        <f t="shared" si="270"/>
        <v>3.75</v>
      </c>
      <c r="AB709" s="260">
        <f>VLOOKUP(B709,[2]Natation!$A$2:$E$610,5,FALSE)</f>
        <v>37.479999999999997</v>
      </c>
      <c r="AC709" s="92">
        <f t="shared" si="280"/>
        <v>12</v>
      </c>
      <c r="AD709" s="83">
        <f t="shared" si="262"/>
        <v>12</v>
      </c>
      <c r="AE709" s="294">
        <f t="shared" si="265"/>
        <v>11.95</v>
      </c>
      <c r="AF709" s="84">
        <v>11.95</v>
      </c>
      <c r="AG709" s="87">
        <f t="shared" si="281"/>
        <v>201</v>
      </c>
      <c r="AH709" s="344">
        <f>IFERROR(VLOOKUP(B709,'Notes écrit'!$A$3:$C$734,3,FALSE),"ABI")</f>
        <v>5.3330000000000002</v>
      </c>
      <c r="AI709" s="84">
        <v>5.3330000000000002</v>
      </c>
      <c r="AJ709" s="88">
        <f t="shared" si="282"/>
        <v>568</v>
      </c>
      <c r="AK709" s="136">
        <f t="shared" si="261"/>
        <v>8.6415000000000006</v>
      </c>
    </row>
    <row r="710" spans="1:37" s="96" customFormat="1" ht="16.5" customHeight="1" thickBot="1" x14ac:dyDescent="0.3">
      <c r="A710" s="110" t="s">
        <v>53</v>
      </c>
      <c r="B710" s="267">
        <v>22119793</v>
      </c>
      <c r="C710" s="266" t="s">
        <v>667</v>
      </c>
      <c r="D710" s="266" t="s">
        <v>668</v>
      </c>
      <c r="E710" s="292">
        <f>VLOOKUP(B710,[2]END!$B$3:$G$734,6,FALSE)</f>
        <v>14</v>
      </c>
      <c r="F710" s="91">
        <f t="shared" si="271"/>
        <v>16.5</v>
      </c>
      <c r="G710" s="92">
        <f t="shared" si="272"/>
        <v>14</v>
      </c>
      <c r="H710" s="82">
        <f t="shared" si="266"/>
        <v>14</v>
      </c>
      <c r="I710" s="292">
        <f>VLOOKUP(B710,[2]VIT!$B$3:$F$734,5,FALSE)</f>
        <v>3.62</v>
      </c>
      <c r="J710" s="92">
        <f t="shared" si="273"/>
        <v>14</v>
      </c>
      <c r="K710" s="292">
        <f>VLOOKUP(B710,[2]VIT!$B$3:$G$734,6,FALSE)</f>
        <v>8.18</v>
      </c>
      <c r="L710" s="92">
        <f t="shared" si="274"/>
        <v>8</v>
      </c>
      <c r="M710" s="82">
        <f t="shared" si="269"/>
        <v>11</v>
      </c>
      <c r="N710" s="258">
        <f>VLOOKUP(B710,[2]DVC!$B$3:$G$734,6,FALSE)</f>
        <v>37.5</v>
      </c>
      <c r="O710" s="297">
        <f>VLOOKUP(B710,'[2]Taille-Poids'!$B$3:$G$734,6,FALSE)</f>
        <v>67</v>
      </c>
      <c r="P710" s="93">
        <f t="shared" si="267"/>
        <v>0.55970149253731338</v>
      </c>
      <c r="Q710" s="92">
        <f t="shared" si="275"/>
        <v>5.5</v>
      </c>
      <c r="R710" s="258">
        <f>VLOOKUP(B710,[2]DV!$B$3:$H$735,7,FALSE)</f>
        <v>35.9</v>
      </c>
      <c r="S710" s="92">
        <f t="shared" si="276"/>
        <v>6</v>
      </c>
      <c r="T710" s="82">
        <f t="shared" si="268"/>
        <v>11.5</v>
      </c>
      <c r="U710" s="259">
        <f>VLOOKUP(B710,[2]COORD!$B$3:$I$734,8,FALSE)</f>
        <v>29.4</v>
      </c>
      <c r="V710" s="92">
        <f t="shared" si="277"/>
        <v>4.25</v>
      </c>
      <c r="W710" s="292">
        <f>VLOOKUP(B710,[2]SOUP!$B$3:$F$734,5,FALSE)</f>
        <v>7</v>
      </c>
      <c r="X710" s="92">
        <f t="shared" si="278"/>
        <v>3.75</v>
      </c>
      <c r="Y710" s="292">
        <f>VLOOKUP(B710,[2]EQU!$B$3:$F$734,5,FALSE)</f>
        <v>3</v>
      </c>
      <c r="Z710" s="92">
        <f t="shared" si="279"/>
        <v>3.5</v>
      </c>
      <c r="AA710" s="82">
        <f t="shared" si="270"/>
        <v>11.5</v>
      </c>
      <c r="AB710" s="260">
        <v>43.26</v>
      </c>
      <c r="AC710" s="92">
        <f t="shared" si="280"/>
        <v>12</v>
      </c>
      <c r="AD710" s="83">
        <f t="shared" si="262"/>
        <v>12</v>
      </c>
      <c r="AE710" s="294">
        <f t="shared" si="265"/>
        <v>12</v>
      </c>
      <c r="AF710" s="84">
        <v>12</v>
      </c>
      <c r="AG710" s="87">
        <f t="shared" si="281"/>
        <v>194</v>
      </c>
      <c r="AH710" s="75">
        <v>6.6669999999999998</v>
      </c>
      <c r="AI710" s="84">
        <v>6.6669999999999998</v>
      </c>
      <c r="AJ710" s="88">
        <f t="shared" si="282"/>
        <v>483</v>
      </c>
      <c r="AK710" s="136">
        <f t="shared" si="261"/>
        <v>9.3335000000000008</v>
      </c>
    </row>
    <row r="711" spans="1:37" s="96" customFormat="1" ht="16.5" customHeight="1" thickBot="1" x14ac:dyDescent="0.3">
      <c r="A711" s="110" t="s">
        <v>216</v>
      </c>
      <c r="B711" s="267">
        <v>22119799</v>
      </c>
      <c r="C711" s="266" t="s">
        <v>916</v>
      </c>
      <c r="D711" s="266" t="s">
        <v>116</v>
      </c>
      <c r="E711" s="292" t="str">
        <f>VLOOKUP(B711,[2]END!$B$3:$G$734,6,FALSE)</f>
        <v>ABI</v>
      </c>
      <c r="F711" s="91" t="str">
        <f t="shared" si="271"/>
        <v>ABI</v>
      </c>
      <c r="G711" s="92">
        <f t="shared" si="272"/>
        <v>0</v>
      </c>
      <c r="H711" s="82">
        <f t="shared" si="266"/>
        <v>0</v>
      </c>
      <c r="I711" s="292" t="str">
        <f>VLOOKUP(B711,[2]VIT!$B$3:$F$734,5,FALSE)</f>
        <v>ABI</v>
      </c>
      <c r="J711" s="92">
        <f t="shared" si="273"/>
        <v>0</v>
      </c>
      <c r="K711" s="292" t="str">
        <f>VLOOKUP(B711,[2]VIT!$B$3:$G$734,6,FALSE)</f>
        <v>ABI</v>
      </c>
      <c r="L711" s="92">
        <f t="shared" si="274"/>
        <v>0</v>
      </c>
      <c r="M711" s="82">
        <f t="shared" si="269"/>
        <v>0</v>
      </c>
      <c r="N711" s="258" t="str">
        <f>VLOOKUP(B711,[2]DVC!$B$3:$G$734,6,FALSE)</f>
        <v>ABI</v>
      </c>
      <c r="O711" s="297" t="str">
        <f>VLOOKUP(B711,'[2]Taille-Poids'!$B$3:$G$734,6,FALSE)</f>
        <v>ABI</v>
      </c>
      <c r="P711" s="93" t="str">
        <f t="shared" si="267"/>
        <v>POIDS</v>
      </c>
      <c r="Q711" s="92">
        <f t="shared" si="275"/>
        <v>0</v>
      </c>
      <c r="R711" s="258" t="str">
        <f>VLOOKUP(B711,[2]DV!$B$3:$H$735,7,FALSE)</f>
        <v>ABI</v>
      </c>
      <c r="S711" s="92">
        <f t="shared" si="276"/>
        <v>0</v>
      </c>
      <c r="T711" s="82">
        <f t="shared" si="268"/>
        <v>0</v>
      </c>
      <c r="U711" s="259" t="str">
        <f>VLOOKUP(B711,[2]COORD!$B$3:$I$734,8,FALSE)</f>
        <v>ABI</v>
      </c>
      <c r="V711" s="92">
        <f t="shared" si="277"/>
        <v>0</v>
      </c>
      <c r="W711" s="292" t="str">
        <f>VLOOKUP(B711,[2]SOUP!$B$3:$F$734,5,FALSE)</f>
        <v>ABI</v>
      </c>
      <c r="X711" s="92">
        <f t="shared" si="278"/>
        <v>0</v>
      </c>
      <c r="Y711" s="292" t="str">
        <f>VLOOKUP(B711,[2]EQU!$B$3:$F$734,5,FALSE)</f>
        <v>ABI</v>
      </c>
      <c r="Z711" s="92">
        <f t="shared" si="279"/>
        <v>0</v>
      </c>
      <c r="AA711" s="82">
        <f t="shared" si="270"/>
        <v>0</v>
      </c>
      <c r="AB711" s="260" t="str">
        <f>VLOOKUP(B711,[2]Natation!$A$2:$E$610,5,FALSE)</f>
        <v>ABI</v>
      </c>
      <c r="AC711" s="92">
        <f t="shared" si="280"/>
        <v>0</v>
      </c>
      <c r="AD711" s="83">
        <f t="shared" si="262"/>
        <v>0</v>
      </c>
      <c r="AE711" s="294">
        <f t="shared" si="265"/>
        <v>0</v>
      </c>
      <c r="AF711" s="84">
        <v>0</v>
      </c>
      <c r="AG711" s="87">
        <f t="shared" si="281"/>
        <v>621</v>
      </c>
      <c r="AH711" s="75" t="str">
        <f>IFERROR(VLOOKUP(B711,'Notes écrit'!$A$3:$C$734,3,FALSE),"ABI")</f>
        <v>ABI</v>
      </c>
      <c r="AI711" s="84" t="s">
        <v>157</v>
      </c>
      <c r="AJ711" s="88">
        <f t="shared" si="282"/>
        <v>599</v>
      </c>
      <c r="AK711" s="136" t="str">
        <f t="shared" si="261"/>
        <v>DEF</v>
      </c>
    </row>
    <row r="712" spans="1:37" s="96" customFormat="1" ht="16.5" customHeight="1" thickBot="1" x14ac:dyDescent="0.3">
      <c r="A712" s="110" t="s">
        <v>216</v>
      </c>
      <c r="B712" s="267">
        <v>22120003</v>
      </c>
      <c r="C712" s="266" t="s">
        <v>664</v>
      </c>
      <c r="D712" s="266" t="s">
        <v>31</v>
      </c>
      <c r="E712" s="292">
        <f>VLOOKUP(B712,[2]END!$B$3:$G$734,6,FALSE)</f>
        <v>19</v>
      </c>
      <c r="F712" s="91">
        <f t="shared" si="271"/>
        <v>19</v>
      </c>
      <c r="G712" s="92">
        <f t="shared" si="272"/>
        <v>16</v>
      </c>
      <c r="H712" s="82">
        <f t="shared" si="266"/>
        <v>16</v>
      </c>
      <c r="I712" s="292">
        <f>VLOOKUP(B712,[2]VIT!$B$3:$F$734,5,FALSE)</f>
        <v>3.86</v>
      </c>
      <c r="J712" s="92">
        <f t="shared" si="273"/>
        <v>6</v>
      </c>
      <c r="K712" s="292">
        <f>VLOOKUP(B712,[2]VIT!$B$3:$G$734,6,FALSE)</f>
        <v>7.52</v>
      </c>
      <c r="L712" s="92">
        <f t="shared" si="274"/>
        <v>6</v>
      </c>
      <c r="M712" s="82">
        <f t="shared" si="269"/>
        <v>6</v>
      </c>
      <c r="N712" s="258">
        <f>VLOOKUP(B712,[2]DVC!$B$3:$G$734,6,FALSE)</f>
        <v>75.5</v>
      </c>
      <c r="O712" s="297">
        <f>VLOOKUP(B712,'[2]Taille-Poids'!$B$3:$G$734,6,FALSE)</f>
        <v>65</v>
      </c>
      <c r="P712" s="93">
        <f t="shared" si="267"/>
        <v>1.1615384615384616</v>
      </c>
      <c r="Q712" s="92">
        <f t="shared" si="275"/>
        <v>6</v>
      </c>
      <c r="R712" s="258">
        <f>VLOOKUP(B712,[2]DV!$B$3:$H$735,7,FALSE)</f>
        <v>49.1</v>
      </c>
      <c r="S712" s="92">
        <f t="shared" si="276"/>
        <v>5.5</v>
      </c>
      <c r="T712" s="82">
        <f t="shared" si="268"/>
        <v>11.5</v>
      </c>
      <c r="U712" s="259">
        <f>VLOOKUP(B712,[2]COORD!$B$3:$I$734,8,FALSE)</f>
        <v>22.95</v>
      </c>
      <c r="V712" s="92">
        <f t="shared" si="277"/>
        <v>6.5</v>
      </c>
      <c r="W712" s="292">
        <f>VLOOKUP(B712,[2]SOUP!$B$3:$F$734,5,FALSE)</f>
        <v>3</v>
      </c>
      <c r="X712" s="92">
        <f t="shared" si="278"/>
        <v>3.25</v>
      </c>
      <c r="Y712" s="292">
        <f>VLOOKUP(B712,[2]EQU!$B$3:$F$734,5,FALSE)</f>
        <v>2</v>
      </c>
      <c r="Z712" s="92">
        <f t="shared" si="279"/>
        <v>4</v>
      </c>
      <c r="AA712" s="82">
        <f t="shared" si="270"/>
        <v>13.75</v>
      </c>
      <c r="AB712" s="260">
        <f>VLOOKUP(B712,[2]Natation!$A$2:$E$610,5,FALSE)</f>
        <v>32.880000000000003</v>
      </c>
      <c r="AC712" s="92">
        <f t="shared" si="280"/>
        <v>15</v>
      </c>
      <c r="AD712" s="83">
        <f t="shared" si="262"/>
        <v>15</v>
      </c>
      <c r="AE712" s="294">
        <f t="shared" si="265"/>
        <v>12.45</v>
      </c>
      <c r="AF712" s="84">
        <v>12.45</v>
      </c>
      <c r="AG712" s="87">
        <f t="shared" si="281"/>
        <v>135</v>
      </c>
      <c r="AH712" s="75">
        <f>IFERROR(VLOOKUP(B712,'Notes écrit'!$A$3:$C$734,3,FALSE),"ABI")</f>
        <v>6.6669999999999998</v>
      </c>
      <c r="AI712" s="84">
        <v>6.6669999999999998</v>
      </c>
      <c r="AJ712" s="88">
        <f t="shared" si="282"/>
        <v>483</v>
      </c>
      <c r="AK712" s="136">
        <f t="shared" si="261"/>
        <v>9.5584999999999987</v>
      </c>
    </row>
    <row r="713" spans="1:37" s="96" customFormat="1" ht="16.5" customHeight="1" thickBot="1" x14ac:dyDescent="0.3">
      <c r="A713" s="110" t="s">
        <v>216</v>
      </c>
      <c r="B713" s="267">
        <v>22120074</v>
      </c>
      <c r="C713" s="266" t="s">
        <v>516</v>
      </c>
      <c r="D713" s="266" t="s">
        <v>1222</v>
      </c>
      <c r="E713" s="292">
        <f>VLOOKUP(B713,[2]END!$B$3:$G$734,6,FALSE)</f>
        <v>14</v>
      </c>
      <c r="F713" s="91">
        <f t="shared" si="271"/>
        <v>16.5</v>
      </c>
      <c r="G713" s="92">
        <f t="shared" si="272"/>
        <v>11</v>
      </c>
      <c r="H713" s="82">
        <f t="shared" si="266"/>
        <v>11</v>
      </c>
      <c r="I713" s="292">
        <f>VLOOKUP(B713,[2]VIT!$B$3:$F$734,5,FALSE)</f>
        <v>3.11</v>
      </c>
      <c r="J713" s="92">
        <f t="shared" si="273"/>
        <v>18</v>
      </c>
      <c r="K713" s="292">
        <f>VLOOKUP(B713,[2]VIT!$B$3:$G$734,6,FALSE)</f>
        <v>6.63</v>
      </c>
      <c r="L713" s="92">
        <f t="shared" si="274"/>
        <v>12</v>
      </c>
      <c r="M713" s="82">
        <f t="shared" si="269"/>
        <v>15</v>
      </c>
      <c r="N713" s="258">
        <f>VLOOKUP(B713,[2]DVC!$B$3:$G$734,6,FALSE)</f>
        <v>76</v>
      </c>
      <c r="O713" s="297">
        <f>VLOOKUP(B713,'[2]Taille-Poids'!$B$3:$G$734,6,FALSE)</f>
        <v>79</v>
      </c>
      <c r="P713" s="93">
        <f t="shared" si="267"/>
        <v>0.96202531645569622</v>
      </c>
      <c r="Q713" s="92">
        <f t="shared" si="275"/>
        <v>5</v>
      </c>
      <c r="R713" s="258">
        <f>VLOOKUP(B713,[2]DV!$B$3:$H$735,7,FALSE)</f>
        <v>37.5</v>
      </c>
      <c r="S713" s="92">
        <f t="shared" si="276"/>
        <v>2.5</v>
      </c>
      <c r="T713" s="82">
        <f t="shared" si="268"/>
        <v>7.5</v>
      </c>
      <c r="U713" s="259">
        <f>VLOOKUP(B713,[2]COORD!$B$3:$I$734,8,FALSE)</f>
        <v>24.35</v>
      </c>
      <c r="V713" s="92">
        <f t="shared" si="277"/>
        <v>5.75</v>
      </c>
      <c r="W713" s="292">
        <f>VLOOKUP(B713,[2]SOUP!$B$3:$F$734,5,FALSE)</f>
        <v>-2</v>
      </c>
      <c r="X713" s="92">
        <f t="shared" si="278"/>
        <v>2</v>
      </c>
      <c r="Y713" s="292">
        <f>VLOOKUP(B713,[2]EQU!$B$3:$F$734,5,FALSE)</f>
        <v>2</v>
      </c>
      <c r="Z713" s="92">
        <f t="shared" si="279"/>
        <v>4</v>
      </c>
      <c r="AA713" s="82">
        <f t="shared" si="270"/>
        <v>11.75</v>
      </c>
      <c r="AB713" s="260">
        <v>40.700000000000003</v>
      </c>
      <c r="AC713" s="92">
        <f t="shared" si="280"/>
        <v>10</v>
      </c>
      <c r="AD713" s="83">
        <f t="shared" si="262"/>
        <v>10</v>
      </c>
      <c r="AE713" s="294">
        <f t="shared" si="265"/>
        <v>11.05</v>
      </c>
      <c r="AF713" s="84">
        <v>11.05</v>
      </c>
      <c r="AG713" s="87">
        <f t="shared" si="281"/>
        <v>312</v>
      </c>
      <c r="AH713" s="75">
        <v>8.8889999999999993</v>
      </c>
      <c r="AI713" s="84">
        <v>8.8889999999999993</v>
      </c>
      <c r="AJ713" s="88">
        <f t="shared" si="282"/>
        <v>231</v>
      </c>
      <c r="AK713" s="136">
        <f t="shared" si="261"/>
        <v>9.9695</v>
      </c>
    </row>
    <row r="714" spans="1:37" s="96" customFormat="1" ht="16.5" customHeight="1" thickBot="1" x14ac:dyDescent="0.3">
      <c r="A714" s="110" t="s">
        <v>216</v>
      </c>
      <c r="B714" s="267">
        <v>22120079</v>
      </c>
      <c r="C714" s="266" t="s">
        <v>898</v>
      </c>
      <c r="D714" s="266" t="s">
        <v>121</v>
      </c>
      <c r="E714" s="292">
        <f>VLOOKUP(B714,[2]END!$B$3:$G$734,6,FALSE)</f>
        <v>19</v>
      </c>
      <c r="F714" s="91">
        <f t="shared" si="271"/>
        <v>19</v>
      </c>
      <c r="G714" s="92">
        <f t="shared" si="272"/>
        <v>16</v>
      </c>
      <c r="H714" s="82">
        <f t="shared" si="266"/>
        <v>16</v>
      </c>
      <c r="I714" s="292">
        <f>VLOOKUP(B714,[2]VIT!$B$3:$F$734,5,FALSE)</f>
        <v>3.27</v>
      </c>
      <c r="J714" s="92">
        <f t="shared" si="273"/>
        <v>16</v>
      </c>
      <c r="K714" s="292">
        <f>VLOOKUP(B714,[2]VIT!$B$3:$G$734,6,FALSE)</f>
        <v>7</v>
      </c>
      <c r="L714" s="92">
        <f t="shared" si="274"/>
        <v>10</v>
      </c>
      <c r="M714" s="82">
        <f t="shared" si="269"/>
        <v>13</v>
      </c>
      <c r="N714" s="258">
        <f>VLOOKUP(B714,[2]DVC!$B$3:$G$734,6,FALSE)</f>
        <v>87</v>
      </c>
      <c r="O714" s="297">
        <f>VLOOKUP(B714,'[2]Taille-Poids'!$B$3:$G$734,6,FALSE)</f>
        <v>75</v>
      </c>
      <c r="P714" s="93">
        <f t="shared" si="267"/>
        <v>1.1599999999999999</v>
      </c>
      <c r="Q714" s="92">
        <f t="shared" si="275"/>
        <v>6</v>
      </c>
      <c r="R714" s="258">
        <f>VLOOKUP(B714,[2]DV!$B$3:$H$735,7,FALSE)</f>
        <v>46.5</v>
      </c>
      <c r="S714" s="92">
        <f t="shared" si="276"/>
        <v>4.5</v>
      </c>
      <c r="T714" s="82">
        <f t="shared" si="268"/>
        <v>10.5</v>
      </c>
      <c r="U714" s="259">
        <f>VLOOKUP(B714,[2]COORD!$B$3:$I$734,8,FALSE)</f>
        <v>24.15</v>
      </c>
      <c r="V714" s="92">
        <f t="shared" si="277"/>
        <v>5.75</v>
      </c>
      <c r="W714" s="292">
        <f>VLOOKUP(B714,[2]SOUP!$B$3:$F$734,5,FALSE)</f>
        <v>1</v>
      </c>
      <c r="X714" s="92">
        <f t="shared" si="278"/>
        <v>2.75</v>
      </c>
      <c r="Y714" s="292">
        <f>VLOOKUP(B714,[2]EQU!$B$3:$F$734,5,FALSE)</f>
        <v>2</v>
      </c>
      <c r="Z714" s="92">
        <f t="shared" si="279"/>
        <v>4</v>
      </c>
      <c r="AA714" s="82">
        <f t="shared" si="270"/>
        <v>12.5</v>
      </c>
      <c r="AB714" s="260">
        <f>VLOOKUP(B714,[2]Natation!$A$2:$E$610,5,FALSE)</f>
        <v>34.75</v>
      </c>
      <c r="AC714" s="92">
        <f t="shared" si="280"/>
        <v>13</v>
      </c>
      <c r="AD714" s="83">
        <f t="shared" si="262"/>
        <v>13</v>
      </c>
      <c r="AE714" s="294">
        <f t="shared" si="265"/>
        <v>13</v>
      </c>
      <c r="AF714" s="84">
        <v>13</v>
      </c>
      <c r="AG714" s="87">
        <f t="shared" si="281"/>
        <v>76</v>
      </c>
      <c r="AH714" s="75">
        <f>IFERROR(VLOOKUP(B714,'Notes écrit'!$A$3:$C$734,3,FALSE),"ABI")</f>
        <v>7.556</v>
      </c>
      <c r="AI714" s="84">
        <v>7.556</v>
      </c>
      <c r="AJ714" s="88">
        <f t="shared" si="282"/>
        <v>384</v>
      </c>
      <c r="AK714" s="136">
        <f t="shared" si="261"/>
        <v>10.278</v>
      </c>
    </row>
    <row r="715" spans="1:37" s="96" customFormat="1" ht="16.5" customHeight="1" thickBot="1" x14ac:dyDescent="0.3">
      <c r="A715" s="110" t="s">
        <v>216</v>
      </c>
      <c r="B715" s="267">
        <v>22120090</v>
      </c>
      <c r="C715" s="266" t="s">
        <v>704</v>
      </c>
      <c r="D715" s="266" t="s">
        <v>705</v>
      </c>
      <c r="E715" s="292">
        <f>VLOOKUP(B715,[2]END!$B$3:$G$734,6,FALSE)</f>
        <v>16</v>
      </c>
      <c r="F715" s="91">
        <f t="shared" si="271"/>
        <v>17.5</v>
      </c>
      <c r="G715" s="92">
        <f t="shared" si="272"/>
        <v>13</v>
      </c>
      <c r="H715" s="82">
        <f t="shared" si="266"/>
        <v>13</v>
      </c>
      <c r="I715" s="292">
        <f>VLOOKUP(B715,[2]VIT!$B$3:$F$734,5,FALSE)</f>
        <v>3.22</v>
      </c>
      <c r="J715" s="92">
        <f t="shared" si="273"/>
        <v>17</v>
      </c>
      <c r="K715" s="292">
        <f>VLOOKUP(B715,[2]VIT!$B$3:$G$734,6,FALSE)</f>
        <v>6.76</v>
      </c>
      <c r="L715" s="92">
        <f t="shared" si="274"/>
        <v>11</v>
      </c>
      <c r="M715" s="82">
        <f t="shared" si="269"/>
        <v>14</v>
      </c>
      <c r="N715" s="258">
        <f>VLOOKUP(B715,[2]DVC!$B$3:$G$734,6,FALSE)</f>
        <v>122</v>
      </c>
      <c r="O715" s="297">
        <f>VLOOKUP(B715,'[2]Taille-Poids'!$B$3:$G$734,6,FALSE)</f>
        <v>74</v>
      </c>
      <c r="P715" s="93">
        <f t="shared" si="267"/>
        <v>1.6486486486486487</v>
      </c>
      <c r="Q715" s="92">
        <f t="shared" si="275"/>
        <v>8.5</v>
      </c>
      <c r="R715" s="258">
        <f>VLOOKUP(B715,[2]DV!$B$3:$H$735,7,FALSE)</f>
        <v>40.5</v>
      </c>
      <c r="S715" s="92">
        <f t="shared" si="276"/>
        <v>3</v>
      </c>
      <c r="T715" s="82">
        <f t="shared" si="268"/>
        <v>11.5</v>
      </c>
      <c r="U715" s="259">
        <f>VLOOKUP(B715,[2]COORD!$B$3:$I$734,8,FALSE)</f>
        <v>22.84</v>
      </c>
      <c r="V715" s="92">
        <f t="shared" si="277"/>
        <v>6.5</v>
      </c>
      <c r="W715" s="292">
        <f>VLOOKUP(B715,[2]SOUP!$B$3:$F$734,5,FALSE)</f>
        <v>-4</v>
      </c>
      <c r="X715" s="92">
        <f t="shared" si="278"/>
        <v>1.5</v>
      </c>
      <c r="Y715" s="292">
        <f>VLOOKUP(B715,[2]EQU!$B$3:$F$734,5,FALSE)</f>
        <v>3</v>
      </c>
      <c r="Z715" s="92">
        <f t="shared" si="279"/>
        <v>3.5</v>
      </c>
      <c r="AA715" s="82">
        <f t="shared" si="270"/>
        <v>11.5</v>
      </c>
      <c r="AB715" s="260">
        <f>VLOOKUP(B715,[2]Natation!$A$2:$E$610,5,FALSE)</f>
        <v>38.659999999999997</v>
      </c>
      <c r="AC715" s="92">
        <f t="shared" si="280"/>
        <v>11</v>
      </c>
      <c r="AD715" s="83">
        <f t="shared" si="262"/>
        <v>11</v>
      </c>
      <c r="AE715" s="294">
        <f t="shared" si="265"/>
        <v>12.2</v>
      </c>
      <c r="AF715" s="84">
        <v>12.2</v>
      </c>
      <c r="AG715" s="87">
        <f t="shared" si="281"/>
        <v>164</v>
      </c>
      <c r="AH715" s="75">
        <f>IFERROR(VLOOKUP(B715,'Notes écrit'!$A$3:$C$734,3,FALSE),"ABI")</f>
        <v>8.8889999999999993</v>
      </c>
      <c r="AI715" s="84">
        <v>8.8889999999999993</v>
      </c>
      <c r="AJ715" s="88">
        <f t="shared" si="282"/>
        <v>231</v>
      </c>
      <c r="AK715" s="136">
        <f t="shared" si="261"/>
        <v>10.544499999999999</v>
      </c>
    </row>
    <row r="716" spans="1:37" s="96" customFormat="1" ht="16.5" customHeight="1" thickBot="1" x14ac:dyDescent="0.3">
      <c r="A716" s="110" t="s">
        <v>216</v>
      </c>
      <c r="B716" s="267">
        <v>22120139</v>
      </c>
      <c r="C716" s="266" t="s">
        <v>715</v>
      </c>
      <c r="D716" s="266" t="s">
        <v>72</v>
      </c>
      <c r="E716" s="292">
        <f>VLOOKUP(B716,[2]END!$B$3:$G$734,6,FALSE)</f>
        <v>13</v>
      </c>
      <c r="F716" s="91">
        <f t="shared" si="271"/>
        <v>16</v>
      </c>
      <c r="G716" s="92">
        <f t="shared" si="272"/>
        <v>10</v>
      </c>
      <c r="H716" s="82">
        <f t="shared" si="266"/>
        <v>10</v>
      </c>
      <c r="I716" s="292">
        <f>VLOOKUP(B716,[2]VIT!$B$3:$F$734,5,FALSE)</f>
        <v>3.39</v>
      </c>
      <c r="J716" s="92">
        <f t="shared" si="273"/>
        <v>14</v>
      </c>
      <c r="K716" s="292">
        <f>VLOOKUP(B716,[2]VIT!$B$3:$G$734,6,FALSE)</f>
        <v>7.14</v>
      </c>
      <c r="L716" s="92">
        <f t="shared" si="274"/>
        <v>9</v>
      </c>
      <c r="M716" s="82">
        <f t="shared" si="269"/>
        <v>11.5</v>
      </c>
      <c r="N716" s="258">
        <f>VLOOKUP(B716,[2]DVC!$B$3:$G$734,6,FALSE)</f>
        <v>65</v>
      </c>
      <c r="O716" s="297">
        <f>VLOOKUP(B716,'[2]Taille-Poids'!$B$3:$G$734,6,FALSE)</f>
        <v>70</v>
      </c>
      <c r="P716" s="93">
        <f t="shared" si="267"/>
        <v>0.9285714285714286</v>
      </c>
      <c r="Q716" s="92">
        <f t="shared" si="275"/>
        <v>5</v>
      </c>
      <c r="R716" s="258">
        <f>VLOOKUP(B716,[2]DV!$B$3:$H$735,7,FALSE)</f>
        <v>42.2</v>
      </c>
      <c r="S716" s="92">
        <f t="shared" si="276"/>
        <v>3.5</v>
      </c>
      <c r="T716" s="82">
        <f t="shared" si="268"/>
        <v>8.5</v>
      </c>
      <c r="U716" s="259">
        <f>VLOOKUP(B716,[2]COORD!$B$3:$I$734,8,FALSE)</f>
        <v>25.6</v>
      </c>
      <c r="V716" s="92">
        <f t="shared" si="277"/>
        <v>5</v>
      </c>
      <c r="W716" s="292">
        <f>VLOOKUP(B716,[2]SOUP!$B$3:$F$734,5,FALSE)</f>
        <v>6</v>
      </c>
      <c r="X716" s="92">
        <f t="shared" si="278"/>
        <v>3.5</v>
      </c>
      <c r="Y716" s="292">
        <f>VLOOKUP(B716,[2]EQU!$B$3:$F$734,5,FALSE)</f>
        <v>8</v>
      </c>
      <c r="Z716" s="92">
        <f t="shared" si="279"/>
        <v>1</v>
      </c>
      <c r="AA716" s="82">
        <f t="shared" si="270"/>
        <v>9.5</v>
      </c>
      <c r="AB716" s="260">
        <f>VLOOKUP(B716,[2]Natation!$A$2:$E$610,5,FALSE)</f>
        <v>38.6</v>
      </c>
      <c r="AC716" s="92">
        <f t="shared" si="280"/>
        <v>11</v>
      </c>
      <c r="AD716" s="83">
        <f t="shared" si="262"/>
        <v>11</v>
      </c>
      <c r="AE716" s="294">
        <f t="shared" si="265"/>
        <v>10.1</v>
      </c>
      <c r="AF716" s="84">
        <v>10.1</v>
      </c>
      <c r="AG716" s="87">
        <f t="shared" si="281"/>
        <v>419</v>
      </c>
      <c r="AH716" s="344">
        <f>IFERROR(VLOOKUP(B716,'Notes écrit'!$A$3:$C$734,3,FALSE),"ABI")</f>
        <v>9.3330000000000002</v>
      </c>
      <c r="AI716" s="84">
        <v>9.3330000000000002</v>
      </c>
      <c r="AJ716" s="88">
        <f t="shared" si="282"/>
        <v>194</v>
      </c>
      <c r="AK716" s="136">
        <f t="shared" si="261"/>
        <v>9.7164999999999999</v>
      </c>
    </row>
    <row r="717" spans="1:37" s="96" customFormat="1" ht="16.5" customHeight="1" thickBot="1" x14ac:dyDescent="0.3">
      <c r="A717" s="110" t="s">
        <v>216</v>
      </c>
      <c r="B717" s="267">
        <v>22120144</v>
      </c>
      <c r="C717" s="266" t="s">
        <v>1159</v>
      </c>
      <c r="D717" s="266" t="s">
        <v>1206</v>
      </c>
      <c r="E717" s="292" t="str">
        <f>VLOOKUP(B717,[2]END!$B$3:$G$734,6,FALSE)</f>
        <v>ABI</v>
      </c>
      <c r="F717" s="91" t="str">
        <f t="shared" si="271"/>
        <v>ABI</v>
      </c>
      <c r="G717" s="92">
        <f t="shared" si="272"/>
        <v>0</v>
      </c>
      <c r="H717" s="82">
        <f t="shared" si="266"/>
        <v>0</v>
      </c>
      <c r="I717" s="292" t="str">
        <f>VLOOKUP(B717,[2]VIT!$B$3:$F$734,5,FALSE)</f>
        <v>ABI</v>
      </c>
      <c r="J717" s="92">
        <f t="shared" si="273"/>
        <v>0</v>
      </c>
      <c r="K717" s="292" t="str">
        <f>VLOOKUP(B717,[2]VIT!$B$3:$G$734,6,FALSE)</f>
        <v>ABI</v>
      </c>
      <c r="L717" s="92">
        <f t="shared" si="274"/>
        <v>0</v>
      </c>
      <c r="M717" s="82">
        <f t="shared" si="269"/>
        <v>0</v>
      </c>
      <c r="N717" s="258" t="str">
        <f>VLOOKUP(B717,[2]DVC!$B$3:$G$734,6,FALSE)</f>
        <v>ABI</v>
      </c>
      <c r="O717" s="297" t="str">
        <f>VLOOKUP(B717,'[2]Taille-Poids'!$B$3:$G$734,6,FALSE)</f>
        <v>ABI</v>
      </c>
      <c r="P717" s="93" t="str">
        <f t="shared" si="267"/>
        <v>POIDS</v>
      </c>
      <c r="Q717" s="92">
        <f t="shared" si="275"/>
        <v>0</v>
      </c>
      <c r="R717" s="258" t="str">
        <f>VLOOKUP(B717,[2]DV!$B$3:$H$735,7,FALSE)</f>
        <v>ABI</v>
      </c>
      <c r="S717" s="92">
        <f t="shared" si="276"/>
        <v>0</v>
      </c>
      <c r="T717" s="82">
        <f t="shared" si="268"/>
        <v>0</v>
      </c>
      <c r="U717" s="259" t="str">
        <f>VLOOKUP(B717,[2]COORD!$B$3:$I$734,8,FALSE)</f>
        <v>ABI</v>
      </c>
      <c r="V717" s="92">
        <f t="shared" si="277"/>
        <v>0</v>
      </c>
      <c r="W717" s="292" t="str">
        <f>VLOOKUP(B717,[2]SOUP!$B$3:$F$734,5,FALSE)</f>
        <v>ABI</v>
      </c>
      <c r="X717" s="92">
        <f t="shared" si="278"/>
        <v>0</v>
      </c>
      <c r="Y717" s="292" t="str">
        <f>VLOOKUP(B717,[2]EQU!$B$3:$F$734,5,FALSE)</f>
        <v>ABI</v>
      </c>
      <c r="Z717" s="92">
        <f t="shared" si="279"/>
        <v>0</v>
      </c>
      <c r="AA717" s="82">
        <f t="shared" si="270"/>
        <v>0</v>
      </c>
      <c r="AB717" s="260" t="str">
        <f>VLOOKUP(B717,[2]Natation!$A$2:$E$610,5,FALSE)</f>
        <v>ABI</v>
      </c>
      <c r="AC717" s="92">
        <f t="shared" si="280"/>
        <v>0</v>
      </c>
      <c r="AD717" s="83">
        <f t="shared" si="262"/>
        <v>0</v>
      </c>
      <c r="AE717" s="294">
        <f t="shared" si="265"/>
        <v>0</v>
      </c>
      <c r="AF717" s="84">
        <v>0</v>
      </c>
      <c r="AG717" s="87">
        <f t="shared" si="281"/>
        <v>621</v>
      </c>
      <c r="AH717" s="75" t="str">
        <f>IFERROR(VLOOKUP(B717,'Notes écrit'!$A$3:$C$734,3,FALSE),"ABI")</f>
        <v>ABI</v>
      </c>
      <c r="AI717" s="84" t="s">
        <v>157</v>
      </c>
      <c r="AJ717" s="88">
        <f t="shared" si="282"/>
        <v>599</v>
      </c>
      <c r="AK717" s="136" t="str">
        <f t="shared" si="261"/>
        <v>DEF</v>
      </c>
    </row>
    <row r="718" spans="1:37" s="96" customFormat="1" ht="16.5" customHeight="1" thickBot="1" x14ac:dyDescent="0.3">
      <c r="A718" s="110" t="s">
        <v>53</v>
      </c>
      <c r="B718" s="267">
        <v>22120154</v>
      </c>
      <c r="C718" s="266" t="s">
        <v>959</v>
      </c>
      <c r="D718" s="266" t="s">
        <v>960</v>
      </c>
      <c r="E718" s="292" t="str">
        <f>VLOOKUP(B718,[2]END!$B$3:$G$734,6,FALSE)</f>
        <v>ABI</v>
      </c>
      <c r="F718" s="91" t="str">
        <f t="shared" si="271"/>
        <v>ABI</v>
      </c>
      <c r="G718" s="92">
        <f t="shared" si="272"/>
        <v>0</v>
      </c>
      <c r="H718" s="82">
        <f t="shared" si="266"/>
        <v>0</v>
      </c>
      <c r="I718" s="292" t="str">
        <f>VLOOKUP(B718,[2]VIT!$B$3:$F$734,5,FALSE)</f>
        <v>ABI</v>
      </c>
      <c r="J718" s="92">
        <f t="shared" si="273"/>
        <v>0</v>
      </c>
      <c r="K718" s="292" t="str">
        <f>VLOOKUP(B718,[2]VIT!$B$3:$G$734,6,FALSE)</f>
        <v>ABI</v>
      </c>
      <c r="L718" s="92">
        <f t="shared" si="274"/>
        <v>0</v>
      </c>
      <c r="M718" s="82">
        <f t="shared" si="269"/>
        <v>0</v>
      </c>
      <c r="N718" s="258" t="str">
        <f>VLOOKUP(B718,[2]DVC!$B$3:$G$734,6,FALSE)</f>
        <v>ABI</v>
      </c>
      <c r="O718" s="297" t="str">
        <f>VLOOKUP(B718,'[2]Taille-Poids'!$B$3:$G$734,6,FALSE)</f>
        <v>ABI</v>
      </c>
      <c r="P718" s="93" t="str">
        <f t="shared" si="267"/>
        <v>POIDS</v>
      </c>
      <c r="Q718" s="92">
        <f t="shared" si="275"/>
        <v>0</v>
      </c>
      <c r="R718" s="258" t="str">
        <f>VLOOKUP(B718,[2]DV!$B$3:$H$735,7,FALSE)</f>
        <v>ABI</v>
      </c>
      <c r="S718" s="92">
        <f t="shared" si="276"/>
        <v>0</v>
      </c>
      <c r="T718" s="82">
        <f t="shared" si="268"/>
        <v>0</v>
      </c>
      <c r="U718" s="259" t="str">
        <f>VLOOKUP(B718,[2]COORD!$B$3:$I$734,8,FALSE)</f>
        <v>ABI</v>
      </c>
      <c r="V718" s="92">
        <f t="shared" si="277"/>
        <v>0</v>
      </c>
      <c r="W718" s="292" t="str">
        <f>VLOOKUP(B718,[2]SOUP!$B$3:$F$734,5,FALSE)</f>
        <v>ABI</v>
      </c>
      <c r="X718" s="92">
        <f t="shared" si="278"/>
        <v>0</v>
      </c>
      <c r="Y718" s="292" t="str">
        <f>VLOOKUP(B718,[2]EQU!$B$3:$F$734,5,FALSE)</f>
        <v>ABI</v>
      </c>
      <c r="Z718" s="92">
        <f t="shared" si="279"/>
        <v>0</v>
      </c>
      <c r="AA718" s="82">
        <f t="shared" si="270"/>
        <v>0</v>
      </c>
      <c r="AB718" s="260" t="s">
        <v>215</v>
      </c>
      <c r="AC718" s="92" t="str">
        <f t="shared" si="280"/>
        <v>DSP</v>
      </c>
      <c r="AD718" s="83" t="str">
        <f t="shared" si="262"/>
        <v>DSP</v>
      </c>
      <c r="AE718" s="294">
        <f t="shared" si="265"/>
        <v>0</v>
      </c>
      <c r="AF718" s="84">
        <v>0</v>
      </c>
      <c r="AG718" s="87">
        <f t="shared" si="281"/>
        <v>621</v>
      </c>
      <c r="AH718" s="75">
        <f>IFERROR(VLOOKUP(B718,'Notes écrit'!$A$3:$C$734,3,FALSE),"ABI")</f>
        <v>4.444</v>
      </c>
      <c r="AI718" s="84">
        <v>4.444</v>
      </c>
      <c r="AJ718" s="88">
        <f t="shared" si="282"/>
        <v>601</v>
      </c>
      <c r="AK718" s="136">
        <f t="shared" si="261"/>
        <v>2.222</v>
      </c>
    </row>
    <row r="719" spans="1:37" s="96" customFormat="1" ht="16.5" customHeight="1" thickBot="1" x14ac:dyDescent="0.3">
      <c r="A719" s="110" t="s">
        <v>216</v>
      </c>
      <c r="B719" s="267">
        <v>22120233</v>
      </c>
      <c r="C719" s="286" t="s">
        <v>988</v>
      </c>
      <c r="D719" s="286" t="s">
        <v>989</v>
      </c>
      <c r="E719" s="292">
        <f>VLOOKUP(B719,[2]END!$B$3:$G$734,6,FALSE)</f>
        <v>14</v>
      </c>
      <c r="F719" s="91">
        <f t="shared" si="271"/>
        <v>16.5</v>
      </c>
      <c r="G719" s="92">
        <f t="shared" si="272"/>
        <v>11</v>
      </c>
      <c r="H719" s="82">
        <f t="shared" si="266"/>
        <v>11</v>
      </c>
      <c r="I719" s="292">
        <f>VLOOKUP(B719,[2]VIT!$B$3:$F$734,5,FALSE)</f>
        <v>3.65</v>
      </c>
      <c r="J719" s="92">
        <f t="shared" si="273"/>
        <v>9</v>
      </c>
      <c r="K719" s="292">
        <f>VLOOKUP(B719,[2]VIT!$B$3:$G$734,6,FALSE)</f>
        <v>7.97</v>
      </c>
      <c r="L719" s="92">
        <f t="shared" si="274"/>
        <v>3</v>
      </c>
      <c r="M719" s="82">
        <f t="shared" si="269"/>
        <v>6</v>
      </c>
      <c r="N719" s="258">
        <f>VLOOKUP(B719,[2]DVC!$B$3:$G$734,6,FALSE)</f>
        <v>23.5</v>
      </c>
      <c r="O719" s="297">
        <f>VLOOKUP(B719,'[2]Taille-Poids'!$B$3:$G$734,6,FALSE)</f>
        <v>53</v>
      </c>
      <c r="P719" s="93">
        <f t="shared" si="267"/>
        <v>0.44339622641509435</v>
      </c>
      <c r="Q719" s="92">
        <f t="shared" si="275"/>
        <v>2.5</v>
      </c>
      <c r="R719" s="258">
        <f>VLOOKUP(B719,[2]DV!$B$3:$H$735,7,FALSE)</f>
        <v>28.7</v>
      </c>
      <c r="S719" s="92">
        <f t="shared" si="276"/>
        <v>0</v>
      </c>
      <c r="T719" s="82">
        <f t="shared" si="268"/>
        <v>2.5</v>
      </c>
      <c r="U719" s="259">
        <f>VLOOKUP(B719,[2]COORD!$B$3:$I$734,8,FALSE)</f>
        <v>25.5</v>
      </c>
      <c r="V719" s="92">
        <f t="shared" si="277"/>
        <v>5</v>
      </c>
      <c r="W719" s="292">
        <f>VLOOKUP(B719,[2]SOUP!$B$3:$F$734,5,FALSE)</f>
        <v>3.5</v>
      </c>
      <c r="X719" s="92">
        <f t="shared" si="278"/>
        <v>3.25</v>
      </c>
      <c r="Y719" s="292">
        <f>VLOOKUP(B719,[2]EQU!$B$3:$F$734,5,FALSE)</f>
        <v>8</v>
      </c>
      <c r="Z719" s="92">
        <f t="shared" si="279"/>
        <v>1</v>
      </c>
      <c r="AA719" s="82">
        <f t="shared" si="270"/>
        <v>9.25</v>
      </c>
      <c r="AB719" s="260">
        <v>0</v>
      </c>
      <c r="AC719" s="92">
        <f t="shared" si="280"/>
        <v>0</v>
      </c>
      <c r="AD719" s="83">
        <f t="shared" si="262"/>
        <v>0</v>
      </c>
      <c r="AE719" s="294">
        <f t="shared" si="265"/>
        <v>5.75</v>
      </c>
      <c r="AF719" s="84">
        <v>5.75</v>
      </c>
      <c r="AG719" s="87">
        <f t="shared" si="281"/>
        <v>611</v>
      </c>
      <c r="AH719" s="75">
        <f>IFERROR(VLOOKUP(B719,'Notes écrit'!$A$3:$C$734,3,FALSE),"ABI")</f>
        <v>7.1109999999999998</v>
      </c>
      <c r="AI719" s="84">
        <v>7.1109999999999998</v>
      </c>
      <c r="AJ719" s="88">
        <f t="shared" si="282"/>
        <v>430</v>
      </c>
      <c r="AK719" s="136">
        <f t="shared" si="261"/>
        <v>6.4305000000000003</v>
      </c>
    </row>
    <row r="720" spans="1:37" s="96" customFormat="1" ht="16.5" customHeight="1" thickBot="1" x14ac:dyDescent="0.3">
      <c r="A720" s="110" t="s">
        <v>53</v>
      </c>
      <c r="B720" s="267">
        <v>22120237</v>
      </c>
      <c r="C720" s="266" t="s">
        <v>918</v>
      </c>
      <c r="D720" s="266" t="s">
        <v>120</v>
      </c>
      <c r="E720" s="292">
        <f>VLOOKUP(B720,[2]END!$B$3:$G$734,6,FALSE)</f>
        <v>14</v>
      </c>
      <c r="F720" s="91">
        <f t="shared" si="271"/>
        <v>16.5</v>
      </c>
      <c r="G720" s="92">
        <f t="shared" si="272"/>
        <v>14</v>
      </c>
      <c r="H720" s="82">
        <f t="shared" si="266"/>
        <v>14</v>
      </c>
      <c r="I720" s="292">
        <f>VLOOKUP(B720,[2]VIT!$B$3:$F$734,5,FALSE)</f>
        <v>3.57</v>
      </c>
      <c r="J720" s="92">
        <f t="shared" si="273"/>
        <v>15</v>
      </c>
      <c r="K720" s="292">
        <f>VLOOKUP(B720,[2]VIT!$B$3:$G$734,6,FALSE)</f>
        <v>7.9</v>
      </c>
      <c r="L720" s="92">
        <f t="shared" si="274"/>
        <v>10</v>
      </c>
      <c r="M720" s="82">
        <f t="shared" si="269"/>
        <v>12.5</v>
      </c>
      <c r="N720" s="258">
        <f>VLOOKUP(B720,[2]DVC!$B$3:$G$734,6,FALSE)</f>
        <v>35</v>
      </c>
      <c r="O720" s="297">
        <f>VLOOKUP(B720,'[2]Taille-Poids'!$B$3:$G$734,6,FALSE)</f>
        <v>65</v>
      </c>
      <c r="P720" s="93">
        <f t="shared" si="267"/>
        <v>0.53846153846153844</v>
      </c>
      <c r="Q720" s="92">
        <f t="shared" si="275"/>
        <v>5</v>
      </c>
      <c r="R720" s="258">
        <f>VLOOKUP(B720,[2]DV!$B$3:$H$735,7,FALSE)</f>
        <v>31.4</v>
      </c>
      <c r="S720" s="92">
        <f t="shared" si="276"/>
        <v>5</v>
      </c>
      <c r="T720" s="82">
        <f t="shared" si="268"/>
        <v>10</v>
      </c>
      <c r="U720" s="259">
        <f>VLOOKUP(B720,[2]COORD!$B$3:$I$734,8,FALSE)</f>
        <v>24.55</v>
      </c>
      <c r="V720" s="92">
        <f t="shared" si="277"/>
        <v>6.5</v>
      </c>
      <c r="W720" s="292">
        <f>VLOOKUP(B720,[2]SOUP!$B$3:$F$734,5,FALSE)</f>
        <v>0</v>
      </c>
      <c r="X720" s="92">
        <f t="shared" si="278"/>
        <v>2.5</v>
      </c>
      <c r="Y720" s="292">
        <f>VLOOKUP(B720,[2]EQU!$B$3:$F$734,5,FALSE)</f>
        <v>4</v>
      </c>
      <c r="Z720" s="92">
        <f t="shared" si="279"/>
        <v>3</v>
      </c>
      <c r="AA720" s="82">
        <f t="shared" si="270"/>
        <v>12</v>
      </c>
      <c r="AB720" s="260">
        <f>VLOOKUP(B720,[2]Natation!$A$2:$E$610,5,FALSE)</f>
        <v>43.16</v>
      </c>
      <c r="AC720" s="92">
        <f t="shared" si="280"/>
        <v>12</v>
      </c>
      <c r="AD720" s="83">
        <f t="shared" si="262"/>
        <v>12</v>
      </c>
      <c r="AE720" s="294">
        <f t="shared" si="265"/>
        <v>12.1</v>
      </c>
      <c r="AF720" s="84">
        <v>12.1</v>
      </c>
      <c r="AG720" s="87">
        <f t="shared" si="281"/>
        <v>181</v>
      </c>
      <c r="AH720" s="75">
        <f>IFERROR(VLOOKUP(B720,'Notes écrit'!$A$3:$C$734,3,FALSE),"ABI")</f>
        <v>8.4440000000000008</v>
      </c>
      <c r="AI720" s="84">
        <v>8.4440000000000008</v>
      </c>
      <c r="AJ720" s="88">
        <f t="shared" si="282"/>
        <v>274</v>
      </c>
      <c r="AK720" s="136">
        <f t="shared" si="261"/>
        <v>10.272</v>
      </c>
    </row>
    <row r="721" spans="1:37" s="96" customFormat="1" ht="16.5" customHeight="1" thickBot="1" x14ac:dyDescent="0.3">
      <c r="A721" s="110" t="s">
        <v>216</v>
      </c>
      <c r="B721" s="267">
        <v>22120613</v>
      </c>
      <c r="C721" s="266" t="s">
        <v>1005</v>
      </c>
      <c r="D721" s="266" t="s">
        <v>1006</v>
      </c>
      <c r="E721" s="292">
        <f>VLOOKUP(B721,[2]END!$B$3:$G$734,6,FALSE)</f>
        <v>15</v>
      </c>
      <c r="F721" s="91">
        <f t="shared" si="271"/>
        <v>17</v>
      </c>
      <c r="G721" s="92">
        <f t="shared" si="272"/>
        <v>12</v>
      </c>
      <c r="H721" s="82">
        <f t="shared" si="266"/>
        <v>12</v>
      </c>
      <c r="I721" s="292">
        <f>VLOOKUP(B721,[2]VIT!$B$3:$F$734,5,FALSE)</f>
        <v>3.27</v>
      </c>
      <c r="J721" s="92">
        <f t="shared" si="273"/>
        <v>16</v>
      </c>
      <c r="K721" s="292">
        <f>VLOOKUP(B721,[2]VIT!$B$3:$G$734,6,FALSE)</f>
        <v>6.87</v>
      </c>
      <c r="L721" s="92">
        <f t="shared" si="274"/>
        <v>11</v>
      </c>
      <c r="M721" s="82">
        <f t="shared" si="269"/>
        <v>13.5</v>
      </c>
      <c r="N721" s="258">
        <f>VLOOKUP(B721,[2]DVC!$B$3:$G$734,6,FALSE)</f>
        <v>93</v>
      </c>
      <c r="O721" s="297">
        <f>VLOOKUP(B721,'[2]Taille-Poids'!$B$3:$G$734,6,FALSE)</f>
        <v>84</v>
      </c>
      <c r="P721" s="93">
        <f t="shared" si="267"/>
        <v>1.1071428571428572</v>
      </c>
      <c r="Q721" s="92">
        <f t="shared" si="275"/>
        <v>6</v>
      </c>
      <c r="R721" s="258">
        <f>VLOOKUP(B721,[2]DV!$B$3:$H$735,7,FALSE)</f>
        <v>43.3</v>
      </c>
      <c r="S721" s="92">
        <f t="shared" si="276"/>
        <v>4</v>
      </c>
      <c r="T721" s="82">
        <f t="shared" si="268"/>
        <v>10</v>
      </c>
      <c r="U721" s="259">
        <f>VLOOKUP(B721,[2]COORD!$B$3:$I$734,8,FALSE)</f>
        <v>24.9</v>
      </c>
      <c r="V721" s="92">
        <f t="shared" si="277"/>
        <v>5.5</v>
      </c>
      <c r="W721" s="292">
        <f>VLOOKUP(B721,[2]SOUP!$B$3:$F$734,5,FALSE)</f>
        <v>-15</v>
      </c>
      <c r="X721" s="92">
        <f t="shared" si="278"/>
        <v>0.25</v>
      </c>
      <c r="Y721" s="292">
        <f>VLOOKUP(B721,[2]EQU!$B$3:$F$734,5,FALSE)</f>
        <v>3</v>
      </c>
      <c r="Z721" s="92">
        <f t="shared" si="279"/>
        <v>3.5</v>
      </c>
      <c r="AA721" s="82">
        <f t="shared" si="270"/>
        <v>9.25</v>
      </c>
      <c r="AB721" s="260">
        <f>VLOOKUP(B721,[2]Natation!$A$2:$E$610,5,FALSE)</f>
        <v>39.090000000000003</v>
      </c>
      <c r="AC721" s="92">
        <f t="shared" si="280"/>
        <v>11</v>
      </c>
      <c r="AD721" s="83">
        <f t="shared" si="262"/>
        <v>11</v>
      </c>
      <c r="AE721" s="294">
        <f t="shared" si="265"/>
        <v>11.15</v>
      </c>
      <c r="AF721" s="84">
        <v>11.15</v>
      </c>
      <c r="AG721" s="87">
        <f t="shared" si="281"/>
        <v>300</v>
      </c>
      <c r="AH721" s="75">
        <f>IFERROR(VLOOKUP(B721,'Notes écrit'!$A$3:$C$734,3,FALSE),"ABI")</f>
        <v>7.1109999999999998</v>
      </c>
      <c r="AI721" s="84">
        <v>7.1109999999999998</v>
      </c>
      <c r="AJ721" s="88">
        <f t="shared" si="282"/>
        <v>430</v>
      </c>
      <c r="AK721" s="136">
        <f t="shared" si="261"/>
        <v>9.1304999999999996</v>
      </c>
    </row>
    <row r="722" spans="1:37" s="96" customFormat="1" ht="16.5" customHeight="1" thickBot="1" x14ac:dyDescent="0.3">
      <c r="A722" s="110" t="s">
        <v>216</v>
      </c>
      <c r="B722" s="267">
        <v>22120840</v>
      </c>
      <c r="C722" s="266" t="s">
        <v>1192</v>
      </c>
      <c r="D722" s="266" t="s">
        <v>1208</v>
      </c>
      <c r="E722" s="292">
        <f>VLOOKUP(B722,[2]END!$B$3:$G$734,6,FALSE)</f>
        <v>12</v>
      </c>
      <c r="F722" s="91">
        <f t="shared" si="271"/>
        <v>15.5</v>
      </c>
      <c r="G722" s="92">
        <f t="shared" si="272"/>
        <v>9</v>
      </c>
      <c r="H722" s="82">
        <f t="shared" ref="H722:H734" si="283">IF(G722="VAL","VALIDÉ",G722)</f>
        <v>9</v>
      </c>
      <c r="I722" s="292">
        <f>VLOOKUP(B722,[2]VIT!$B$3:$F$734,5,FALSE)</f>
        <v>3.54</v>
      </c>
      <c r="J722" s="92">
        <f t="shared" si="273"/>
        <v>11</v>
      </c>
      <c r="K722" s="292">
        <f>VLOOKUP(B722,[2]VIT!$B$3:$G$734,6,FALSE)</f>
        <v>7.44</v>
      </c>
      <c r="L722" s="92">
        <f t="shared" si="274"/>
        <v>7</v>
      </c>
      <c r="M722" s="82">
        <f t="shared" si="269"/>
        <v>9</v>
      </c>
      <c r="N722" s="258">
        <f>VLOOKUP(B722,[2]DVC!$B$3:$G$734,6,FALSE)</f>
        <v>58</v>
      </c>
      <c r="O722" s="297">
        <f>VLOOKUP(B722,'[2]Taille-Poids'!$B$3:$G$734,6,FALSE)</f>
        <v>86</v>
      </c>
      <c r="P722" s="93">
        <f t="shared" ref="P722:P734" si="284">IF(O722="ABI", "POIDS",IF(N722="COVID","COVID",IF(OR(N722="DSP",N722="ABI",N722="VAL",N722=0),0,N722/O722)))</f>
        <v>0.67441860465116277</v>
      </c>
      <c r="Q722" s="92">
        <f t="shared" si="275"/>
        <v>3.5</v>
      </c>
      <c r="R722" s="258">
        <f>VLOOKUP(B722,[2]DV!$B$3:$H$735,7,FALSE)</f>
        <v>35.200000000000003</v>
      </c>
      <c r="S722" s="92">
        <f t="shared" si="276"/>
        <v>2</v>
      </c>
      <c r="T722" s="82">
        <f t="shared" ref="T722:T734" si="285">IF(OR(Q722="ABJ",S722="ABJ"),"ABJ",IF(OR(Q722="VAL",S722="VAL"),"VALIDÉ",IF(AND(Q722="DSP",S722="DSP"),"DSP",IF(Q722="DSP",S722*2,IF(S722="DSP",Q722*2,(Q722+S722))))))</f>
        <v>5.5</v>
      </c>
      <c r="U722" s="259">
        <f>VLOOKUP(B722,[2]COORD!$B$3:$I$734,8,FALSE)</f>
        <v>30.5</v>
      </c>
      <c r="V722" s="92">
        <f t="shared" si="277"/>
        <v>2.5</v>
      </c>
      <c r="W722" s="292">
        <f>VLOOKUP(B722,[2]SOUP!$B$3:$F$734,5,FALSE)</f>
        <v>-3</v>
      </c>
      <c r="X722" s="92">
        <f t="shared" si="278"/>
        <v>1.75</v>
      </c>
      <c r="Y722" s="292">
        <f>VLOOKUP(B722,[2]EQU!$B$3:$F$734,5,FALSE)</f>
        <v>10</v>
      </c>
      <c r="Z722" s="92">
        <f t="shared" si="279"/>
        <v>0</v>
      </c>
      <c r="AA722" s="82">
        <f t="shared" si="270"/>
        <v>4.25</v>
      </c>
      <c r="AB722" s="260">
        <f>VLOOKUP(B722,[2]Natation!$A$2:$E$610,5,FALSE)</f>
        <v>52.63</v>
      </c>
      <c r="AC722" s="92">
        <f t="shared" si="280"/>
        <v>4</v>
      </c>
      <c r="AD722" s="83">
        <f t="shared" si="262"/>
        <v>4</v>
      </c>
      <c r="AE722" s="294">
        <f t="shared" si="265"/>
        <v>6.35</v>
      </c>
      <c r="AF722" s="84">
        <v>6.35</v>
      </c>
      <c r="AG722" s="87">
        <f t="shared" si="281"/>
        <v>602</v>
      </c>
      <c r="AH722" s="75">
        <f>IFERROR(VLOOKUP(B722,'Notes écrit'!$A$3:$C$734,3,FALSE),"ABI")</f>
        <v>6.6669999999999998</v>
      </c>
      <c r="AI722" s="84">
        <v>6.6669999999999998</v>
      </c>
      <c r="AJ722" s="88">
        <f t="shared" si="282"/>
        <v>483</v>
      </c>
      <c r="AK722" s="136">
        <f t="shared" si="261"/>
        <v>6.5084999999999997</v>
      </c>
    </row>
    <row r="723" spans="1:37" s="96" customFormat="1" ht="16.5" customHeight="1" thickBot="1" x14ac:dyDescent="0.3">
      <c r="A723" s="110" t="s">
        <v>216</v>
      </c>
      <c r="B723" s="267">
        <v>22121139</v>
      </c>
      <c r="C723" s="266" t="s">
        <v>560</v>
      </c>
      <c r="D723" s="266" t="s">
        <v>1209</v>
      </c>
      <c r="E723" s="292" t="str">
        <f>VLOOKUP(B723,[2]END!$B$3:$G$734,6,FALSE)</f>
        <v>ABI</v>
      </c>
      <c r="F723" s="91" t="str">
        <f t="shared" si="271"/>
        <v>ABI</v>
      </c>
      <c r="G723" s="92">
        <f t="shared" si="272"/>
        <v>0</v>
      </c>
      <c r="H723" s="82">
        <f t="shared" si="283"/>
        <v>0</v>
      </c>
      <c r="I723" s="292" t="str">
        <f>VLOOKUP(B723,[2]VIT!$B$3:$F$734,5,FALSE)</f>
        <v>ABI</v>
      </c>
      <c r="J723" s="92">
        <f t="shared" si="273"/>
        <v>0</v>
      </c>
      <c r="K723" s="292" t="str">
        <f>VLOOKUP(B723,[2]VIT!$B$3:$G$734,6,FALSE)</f>
        <v>ABI</v>
      </c>
      <c r="L723" s="92">
        <f t="shared" si="274"/>
        <v>0</v>
      </c>
      <c r="M723" s="82">
        <f t="shared" si="269"/>
        <v>0</v>
      </c>
      <c r="N723" s="258" t="str">
        <f>VLOOKUP(B723,[2]DVC!$B$3:$G$734,6,FALSE)</f>
        <v>ABI</v>
      </c>
      <c r="O723" s="297" t="str">
        <f>VLOOKUP(B723,'[2]Taille-Poids'!$B$3:$G$734,6,FALSE)</f>
        <v>ABI</v>
      </c>
      <c r="P723" s="93" t="str">
        <f t="shared" si="284"/>
        <v>POIDS</v>
      </c>
      <c r="Q723" s="92">
        <f t="shared" si="275"/>
        <v>0</v>
      </c>
      <c r="R723" s="258" t="str">
        <f>VLOOKUP(B723,[2]DV!$B$3:$H$735,7,FALSE)</f>
        <v>ABI</v>
      </c>
      <c r="S723" s="92">
        <f t="shared" si="276"/>
        <v>0</v>
      </c>
      <c r="T723" s="82">
        <f t="shared" si="285"/>
        <v>0</v>
      </c>
      <c r="U723" s="259" t="str">
        <f>VLOOKUP(B723,[2]COORD!$B$3:$I$734,8,FALSE)</f>
        <v>ABI</v>
      </c>
      <c r="V723" s="92">
        <f t="shared" si="277"/>
        <v>0</v>
      </c>
      <c r="W723" s="292" t="str">
        <f>VLOOKUP(B723,[2]SOUP!$B$3:$F$734,5,FALSE)</f>
        <v>ABI</v>
      </c>
      <c r="X723" s="92">
        <f t="shared" si="278"/>
        <v>0</v>
      </c>
      <c r="Y723" s="292" t="str">
        <f>VLOOKUP(B723,[2]EQU!$B$3:$F$734,5,FALSE)</f>
        <v>ABI</v>
      </c>
      <c r="Z723" s="92">
        <f t="shared" si="279"/>
        <v>0</v>
      </c>
      <c r="AA723" s="82">
        <f t="shared" si="270"/>
        <v>0</v>
      </c>
      <c r="AB723" s="260" t="str">
        <f>VLOOKUP(B723,[2]Natation!$A$2:$E$610,5,FALSE)</f>
        <v>ABI</v>
      </c>
      <c r="AC723" s="92">
        <f t="shared" si="280"/>
        <v>0</v>
      </c>
      <c r="AD723" s="83">
        <f t="shared" si="262"/>
        <v>0</v>
      </c>
      <c r="AE723" s="294">
        <f t="shared" si="265"/>
        <v>0</v>
      </c>
      <c r="AF723" s="84">
        <v>0</v>
      </c>
      <c r="AG723" s="87">
        <f t="shared" si="281"/>
        <v>621</v>
      </c>
      <c r="AH723" s="75">
        <f>IFERROR(VLOOKUP(B723,'Notes écrit'!$A$3:$C$734,3,FALSE),"ABI")</f>
        <v>4.8890000000000002</v>
      </c>
      <c r="AI723" s="84">
        <v>4.8890000000000002</v>
      </c>
      <c r="AJ723" s="88">
        <f t="shared" si="282"/>
        <v>587</v>
      </c>
      <c r="AK723" s="136">
        <f t="shared" si="261"/>
        <v>2.4445000000000001</v>
      </c>
    </row>
    <row r="724" spans="1:37" s="96" customFormat="1" ht="16.5" customHeight="1" thickBot="1" x14ac:dyDescent="0.3">
      <c r="A724" s="110" t="s">
        <v>216</v>
      </c>
      <c r="B724" s="267">
        <v>22121273</v>
      </c>
      <c r="C724" s="266" t="s">
        <v>919</v>
      </c>
      <c r="D724" s="266" t="s">
        <v>82</v>
      </c>
      <c r="E724" s="292">
        <f>VLOOKUP(B724,[2]END!$B$3:$G$734,6,FALSE)</f>
        <v>17</v>
      </c>
      <c r="F724" s="91">
        <f t="shared" si="271"/>
        <v>18</v>
      </c>
      <c r="G724" s="92">
        <f t="shared" si="272"/>
        <v>14</v>
      </c>
      <c r="H724" s="82">
        <f t="shared" si="283"/>
        <v>14</v>
      </c>
      <c r="I724" s="292">
        <f>VLOOKUP(B724,[2]VIT!$B$3:$F$734,5,FALSE)</f>
        <v>3.2</v>
      </c>
      <c r="J724" s="92">
        <f t="shared" si="273"/>
        <v>17</v>
      </c>
      <c r="K724" s="292">
        <f>VLOOKUP(B724,[2]VIT!$B$3:$G$734,6,FALSE)</f>
        <v>6.88</v>
      </c>
      <c r="L724" s="92">
        <f t="shared" si="274"/>
        <v>11</v>
      </c>
      <c r="M724" s="82">
        <f t="shared" si="269"/>
        <v>14</v>
      </c>
      <c r="N724" s="258">
        <f>VLOOKUP(B724,[2]DVC!$B$3:$G$734,6,FALSE)</f>
        <v>42</v>
      </c>
      <c r="O724" s="297">
        <f>VLOOKUP(B724,'[2]Taille-Poids'!$B$3:$G$734,6,FALSE)</f>
        <v>58</v>
      </c>
      <c r="P724" s="93">
        <f t="shared" si="284"/>
        <v>0.72413793103448276</v>
      </c>
      <c r="Q724" s="92">
        <f t="shared" si="275"/>
        <v>4</v>
      </c>
      <c r="R724" s="258">
        <f>VLOOKUP(B724,[2]DV!$B$3:$H$735,7,FALSE)</f>
        <v>40.4</v>
      </c>
      <c r="S724" s="92">
        <f t="shared" si="276"/>
        <v>3</v>
      </c>
      <c r="T724" s="82">
        <f t="shared" si="285"/>
        <v>7</v>
      </c>
      <c r="U724" s="259">
        <f>VLOOKUP(B724,[2]COORD!$B$3:$I$734,8,FALSE)</f>
        <v>24.07</v>
      </c>
      <c r="V724" s="92">
        <f t="shared" si="277"/>
        <v>5.75</v>
      </c>
      <c r="W724" s="292">
        <f>VLOOKUP(B724,[2]SOUP!$B$3:$F$734,5,FALSE)</f>
        <v>-8</v>
      </c>
      <c r="X724" s="92">
        <f t="shared" si="278"/>
        <v>1</v>
      </c>
      <c r="Y724" s="292">
        <f>VLOOKUP(B724,[2]EQU!$B$3:$F$734,5,FALSE)</f>
        <v>10</v>
      </c>
      <c r="Z724" s="92">
        <f t="shared" si="279"/>
        <v>0</v>
      </c>
      <c r="AA724" s="82">
        <f t="shared" si="270"/>
        <v>6.75</v>
      </c>
      <c r="AB724" s="260">
        <f>VLOOKUP(B724,[2]Natation!$A$2:$E$610,5,FALSE)</f>
        <v>74.27</v>
      </c>
      <c r="AC724" s="92">
        <f t="shared" si="280"/>
        <v>1</v>
      </c>
      <c r="AD724" s="83">
        <f t="shared" si="262"/>
        <v>1</v>
      </c>
      <c r="AE724" s="294">
        <f t="shared" si="265"/>
        <v>8.5500000000000007</v>
      </c>
      <c r="AF724" s="84">
        <v>8.5500000000000007</v>
      </c>
      <c r="AG724" s="87">
        <f t="shared" si="281"/>
        <v>534</v>
      </c>
      <c r="AH724" s="75">
        <f>IFERROR(VLOOKUP(B724,'Notes écrit'!$A$3:$C$734,3,FALSE),"ABI")</f>
        <v>5.3330000000000002</v>
      </c>
      <c r="AI724" s="84">
        <v>5.3330000000000002</v>
      </c>
      <c r="AJ724" s="88">
        <f t="shared" si="282"/>
        <v>568</v>
      </c>
      <c r="AK724" s="136">
        <f t="shared" si="261"/>
        <v>6.9415000000000004</v>
      </c>
    </row>
    <row r="725" spans="1:37" s="96" customFormat="1" ht="16.5" customHeight="1" thickBot="1" x14ac:dyDescent="0.3">
      <c r="A725" s="110" t="s">
        <v>216</v>
      </c>
      <c r="B725" s="267">
        <v>22121412</v>
      </c>
      <c r="C725" s="266" t="s">
        <v>637</v>
      </c>
      <c r="D725" s="266" t="s">
        <v>131</v>
      </c>
      <c r="E725" s="292">
        <f>VLOOKUP(B725,[2]END!$B$3:$G$734,6,FALSE)</f>
        <v>18</v>
      </c>
      <c r="F725" s="91">
        <f t="shared" si="271"/>
        <v>18.5</v>
      </c>
      <c r="G725" s="92">
        <f t="shared" si="272"/>
        <v>15</v>
      </c>
      <c r="H725" s="82">
        <f t="shared" si="283"/>
        <v>15</v>
      </c>
      <c r="I725" s="292">
        <f>VLOOKUP(B725,[2]VIT!$B$3:$F$734,5,FALSE)</f>
        <v>3.37</v>
      </c>
      <c r="J725" s="92">
        <f t="shared" si="273"/>
        <v>14</v>
      </c>
      <c r="K725" s="292">
        <f>VLOOKUP(B725,[2]VIT!$B$3:$G$734,6,FALSE)</f>
        <v>7.1</v>
      </c>
      <c r="L725" s="92">
        <f t="shared" si="274"/>
        <v>9</v>
      </c>
      <c r="M725" s="82">
        <f t="shared" si="269"/>
        <v>11.5</v>
      </c>
      <c r="N725" s="258">
        <f>VLOOKUP(B725,[2]DVC!$B$3:$G$734,6,FALSE)</f>
        <v>103</v>
      </c>
      <c r="O725" s="297">
        <f>VLOOKUP(B725,'[2]Taille-Poids'!$B$3:$G$734,6,FALSE)</f>
        <v>93</v>
      </c>
      <c r="P725" s="93">
        <f t="shared" si="284"/>
        <v>1.10752688172043</v>
      </c>
      <c r="Q725" s="92">
        <f t="shared" si="275"/>
        <v>6</v>
      </c>
      <c r="R725" s="258">
        <f>VLOOKUP(B725,[2]DV!$B$3:$H$735,7,FALSE)</f>
        <v>38.299999999999997</v>
      </c>
      <c r="S725" s="92">
        <f t="shared" si="276"/>
        <v>2.5</v>
      </c>
      <c r="T725" s="82">
        <f t="shared" si="285"/>
        <v>8.5</v>
      </c>
      <c r="U725" s="259">
        <f>VLOOKUP(B725,[2]COORD!$B$3:$I$734,8,FALSE)</f>
        <v>34.85</v>
      </c>
      <c r="V725" s="92">
        <f t="shared" si="277"/>
        <v>0.5</v>
      </c>
      <c r="W725" s="292">
        <f>VLOOKUP(B725,[2]SOUP!$B$3:$F$734,5,FALSE)</f>
        <v>2</v>
      </c>
      <c r="X725" s="92">
        <f t="shared" si="278"/>
        <v>3</v>
      </c>
      <c r="Y725" s="292">
        <f>VLOOKUP(B725,[2]EQU!$B$3:$F$734,5,FALSE)</f>
        <v>2</v>
      </c>
      <c r="Z725" s="92">
        <f t="shared" si="279"/>
        <v>4</v>
      </c>
      <c r="AA725" s="82">
        <f t="shared" si="270"/>
        <v>7.5</v>
      </c>
      <c r="AB725" s="260">
        <f>VLOOKUP(B725,[2]Natation!$A$2:$E$610,5,FALSE)</f>
        <v>37.15</v>
      </c>
      <c r="AC725" s="92">
        <f t="shared" si="280"/>
        <v>12</v>
      </c>
      <c r="AD725" s="83">
        <f t="shared" si="262"/>
        <v>12</v>
      </c>
      <c r="AE725" s="294">
        <f t="shared" si="265"/>
        <v>10.9</v>
      </c>
      <c r="AF725" s="84">
        <v>10.9</v>
      </c>
      <c r="AG725" s="87">
        <f t="shared" si="281"/>
        <v>334</v>
      </c>
      <c r="AH725" s="75">
        <f>IFERROR(VLOOKUP(B725,'Notes écrit'!$A$3:$C$734,3,FALSE),"ABI")</f>
        <v>4.8890000000000002</v>
      </c>
      <c r="AI725" s="84">
        <v>4.8890000000000002</v>
      </c>
      <c r="AJ725" s="88">
        <f t="shared" si="282"/>
        <v>587</v>
      </c>
      <c r="AK725" s="136">
        <f t="shared" si="261"/>
        <v>7.8945000000000007</v>
      </c>
    </row>
    <row r="726" spans="1:37" s="96" customFormat="1" ht="16.5" customHeight="1" thickBot="1" x14ac:dyDescent="0.3">
      <c r="A726" s="110" t="s">
        <v>216</v>
      </c>
      <c r="B726" s="267">
        <v>22121589</v>
      </c>
      <c r="C726" s="266" t="s">
        <v>510</v>
      </c>
      <c r="D726" s="266" t="s">
        <v>511</v>
      </c>
      <c r="E726" s="292">
        <f>VLOOKUP(B726,[2]END!$B$3:$G$734,6,FALSE)</f>
        <v>17</v>
      </c>
      <c r="F726" s="91">
        <f t="shared" si="271"/>
        <v>18</v>
      </c>
      <c r="G726" s="92">
        <f t="shared" si="272"/>
        <v>14</v>
      </c>
      <c r="H726" s="82">
        <f t="shared" si="283"/>
        <v>14</v>
      </c>
      <c r="I726" s="292">
        <f>VLOOKUP(B726,[2]VIT!$B$3:$F$734,5,FALSE)</f>
        <v>3.24</v>
      </c>
      <c r="J726" s="92">
        <f t="shared" si="273"/>
        <v>16</v>
      </c>
      <c r="K726" s="292">
        <f>VLOOKUP(B726,[2]VIT!$B$3:$G$734,6,FALSE)</f>
        <v>7.03</v>
      </c>
      <c r="L726" s="92">
        <f t="shared" si="274"/>
        <v>10</v>
      </c>
      <c r="M726" s="82">
        <f t="shared" si="269"/>
        <v>13</v>
      </c>
      <c r="N726" s="258">
        <f>VLOOKUP(B726,[2]DVC!$B$3:$G$734,6,FALSE)</f>
        <v>46</v>
      </c>
      <c r="O726" s="297">
        <f>VLOOKUP(B726,'[2]Taille-Poids'!$B$3:$G$734,6,FALSE)</f>
        <v>61</v>
      </c>
      <c r="P726" s="93">
        <f t="shared" si="284"/>
        <v>0.75409836065573765</v>
      </c>
      <c r="Q726" s="92">
        <f t="shared" si="275"/>
        <v>4</v>
      </c>
      <c r="R726" s="258">
        <f>VLOOKUP(B726,[2]DV!$B$3:$H$735,7,FALSE)</f>
        <v>42.1</v>
      </c>
      <c r="S726" s="92">
        <f t="shared" si="276"/>
        <v>3.5</v>
      </c>
      <c r="T726" s="82">
        <f t="shared" si="285"/>
        <v>7.5</v>
      </c>
      <c r="U726" s="259">
        <f>VLOOKUP(B726,[2]COORD!$B$3:$I$734,8,FALSE)</f>
        <v>26.15</v>
      </c>
      <c r="V726" s="92">
        <f t="shared" si="277"/>
        <v>4.75</v>
      </c>
      <c r="W726" s="292">
        <f>VLOOKUP(B726,[2]SOUP!$B$3:$F$734,5,FALSE)</f>
        <v>-13</v>
      </c>
      <c r="X726" s="92">
        <f t="shared" si="278"/>
        <v>0.5</v>
      </c>
      <c r="Y726" s="292">
        <f>VLOOKUP(B726,[2]EQU!$B$3:$F$734,5,FALSE)</f>
        <v>10</v>
      </c>
      <c r="Z726" s="92">
        <f t="shared" si="279"/>
        <v>0</v>
      </c>
      <c r="AA726" s="82">
        <f t="shared" si="270"/>
        <v>5.25</v>
      </c>
      <c r="AB726" s="260">
        <f>VLOOKUP(B726,[2]Natation!$A$2:$E$610,5,FALSE)</f>
        <v>46.61</v>
      </c>
      <c r="AC726" s="92">
        <f t="shared" si="280"/>
        <v>7</v>
      </c>
      <c r="AD726" s="83">
        <f t="shared" si="262"/>
        <v>7</v>
      </c>
      <c r="AE726" s="294">
        <f t="shared" si="265"/>
        <v>9.35</v>
      </c>
      <c r="AF726" s="84">
        <v>9.35</v>
      </c>
      <c r="AG726" s="87">
        <f t="shared" si="281"/>
        <v>488</v>
      </c>
      <c r="AH726" s="344">
        <f>IFERROR(VLOOKUP(B726,'Notes écrit'!$A$3:$C$734,3,FALSE),"ABI")</f>
        <v>8.8889999999999993</v>
      </c>
      <c r="AI726" s="84">
        <v>8.8889999999999993</v>
      </c>
      <c r="AJ726" s="88">
        <f t="shared" si="282"/>
        <v>231</v>
      </c>
      <c r="AK726" s="136">
        <f t="shared" si="261"/>
        <v>9.1194999999999986</v>
      </c>
    </row>
    <row r="727" spans="1:37" s="96" customFormat="1" ht="16.5" customHeight="1" thickBot="1" x14ac:dyDescent="0.3">
      <c r="A727" s="110" t="s">
        <v>216</v>
      </c>
      <c r="B727" s="267">
        <v>22121793</v>
      </c>
      <c r="C727" s="266" t="s">
        <v>802</v>
      </c>
      <c r="D727" s="266" t="s">
        <v>1213</v>
      </c>
      <c r="E727" s="292" t="str">
        <f>VLOOKUP(B727,[2]END!$B$3:$G$734,6,FALSE)</f>
        <v>ABI</v>
      </c>
      <c r="F727" s="91" t="str">
        <f t="shared" si="271"/>
        <v>ABI</v>
      </c>
      <c r="G727" s="92">
        <f t="shared" si="272"/>
        <v>0</v>
      </c>
      <c r="H727" s="82">
        <f t="shared" si="283"/>
        <v>0</v>
      </c>
      <c r="I727" s="292" t="str">
        <f>VLOOKUP(B727,[2]VIT!$B$3:$F$734,5,FALSE)</f>
        <v>ABI</v>
      </c>
      <c r="J727" s="92">
        <f t="shared" si="273"/>
        <v>0</v>
      </c>
      <c r="K727" s="292" t="str">
        <f>VLOOKUP(B727,[2]VIT!$B$3:$G$734,6,FALSE)</f>
        <v>ABI</v>
      </c>
      <c r="L727" s="92">
        <f t="shared" si="274"/>
        <v>0</v>
      </c>
      <c r="M727" s="82">
        <f t="shared" si="269"/>
        <v>0</v>
      </c>
      <c r="N727" s="258" t="str">
        <f>VLOOKUP(B727,[2]DVC!$B$3:$G$734,6,FALSE)</f>
        <v>ABI</v>
      </c>
      <c r="O727" s="297" t="str">
        <f>VLOOKUP(B727,'[2]Taille-Poids'!$B$3:$G$734,6,FALSE)</f>
        <v>ABI</v>
      </c>
      <c r="P727" s="93" t="str">
        <f t="shared" si="284"/>
        <v>POIDS</v>
      </c>
      <c r="Q727" s="92">
        <f t="shared" si="275"/>
        <v>0</v>
      </c>
      <c r="R727" s="258" t="str">
        <f>VLOOKUP(B727,[2]DV!$B$3:$H$735,7,FALSE)</f>
        <v>ABI</v>
      </c>
      <c r="S727" s="92">
        <f t="shared" si="276"/>
        <v>0</v>
      </c>
      <c r="T727" s="82">
        <f t="shared" si="285"/>
        <v>0</v>
      </c>
      <c r="U727" s="259" t="str">
        <f>VLOOKUP(B727,[2]COORD!$B$3:$I$734,8,FALSE)</f>
        <v>ABI</v>
      </c>
      <c r="V727" s="92">
        <f t="shared" si="277"/>
        <v>0</v>
      </c>
      <c r="W727" s="292" t="str">
        <f>VLOOKUP(B727,[2]SOUP!$B$3:$F$734,5,FALSE)</f>
        <v>ABI</v>
      </c>
      <c r="X727" s="92">
        <f t="shared" si="278"/>
        <v>0</v>
      </c>
      <c r="Y727" s="292" t="str">
        <f>VLOOKUP(B727,[2]EQU!$B$3:$F$734,5,FALSE)</f>
        <v>ABI</v>
      </c>
      <c r="Z727" s="92">
        <f t="shared" si="279"/>
        <v>0</v>
      </c>
      <c r="AA727" s="82">
        <f t="shared" si="270"/>
        <v>0</v>
      </c>
      <c r="AB727" s="260" t="str">
        <f>VLOOKUP(B727,[2]Natation!$A$2:$E$610,5,FALSE)</f>
        <v>ABI</v>
      </c>
      <c r="AC727" s="92">
        <f t="shared" si="280"/>
        <v>0</v>
      </c>
      <c r="AD727" s="83">
        <f t="shared" si="262"/>
        <v>0</v>
      </c>
      <c r="AE727" s="294">
        <f t="shared" si="265"/>
        <v>0</v>
      </c>
      <c r="AF727" s="84">
        <v>0</v>
      </c>
      <c r="AG727" s="87">
        <f t="shared" si="281"/>
        <v>621</v>
      </c>
      <c r="AH727" s="75" t="str">
        <f>IFERROR(VLOOKUP(B727,'Notes écrit'!$A$3:$C$734,3,FALSE),"ABI")</f>
        <v>ABI</v>
      </c>
      <c r="AI727" s="84" t="s">
        <v>157</v>
      </c>
      <c r="AJ727" s="88">
        <f t="shared" si="282"/>
        <v>599</v>
      </c>
      <c r="AK727" s="136" t="str">
        <f t="shared" si="261"/>
        <v>DEF</v>
      </c>
    </row>
    <row r="728" spans="1:37" s="96" customFormat="1" ht="16.5" customHeight="1" thickBot="1" x14ac:dyDescent="0.3">
      <c r="A728" s="110" t="s">
        <v>53</v>
      </c>
      <c r="B728" s="267">
        <v>22121851</v>
      </c>
      <c r="C728" s="266" t="s">
        <v>770</v>
      </c>
      <c r="D728" s="266" t="s">
        <v>1212</v>
      </c>
      <c r="E728" s="292" t="str">
        <f>VLOOKUP(B728,[2]END!$B$3:$G$734,6,FALSE)</f>
        <v>ABI</v>
      </c>
      <c r="F728" s="91" t="str">
        <f t="shared" si="271"/>
        <v>ABI</v>
      </c>
      <c r="G728" s="92">
        <f t="shared" si="272"/>
        <v>0</v>
      </c>
      <c r="H728" s="82">
        <f t="shared" si="283"/>
        <v>0</v>
      </c>
      <c r="I728" s="292" t="str">
        <f>VLOOKUP(B728,[2]VIT!$B$3:$F$734,5,FALSE)</f>
        <v>ABI</v>
      </c>
      <c r="J728" s="92">
        <f t="shared" si="273"/>
        <v>0</v>
      </c>
      <c r="K728" s="292" t="str">
        <f>VLOOKUP(B728,[2]VIT!$B$3:$G$734,6,FALSE)</f>
        <v>ABI</v>
      </c>
      <c r="L728" s="92">
        <f t="shared" si="274"/>
        <v>0</v>
      </c>
      <c r="M728" s="82">
        <f t="shared" si="269"/>
        <v>0</v>
      </c>
      <c r="N728" s="258" t="str">
        <f>VLOOKUP(B728,[2]DVC!$B$3:$G$734,6,FALSE)</f>
        <v>ABI</v>
      </c>
      <c r="O728" s="297" t="str">
        <f>VLOOKUP(B728,'[2]Taille-Poids'!$B$3:$G$734,6,FALSE)</f>
        <v>ABI</v>
      </c>
      <c r="P728" s="93" t="str">
        <f t="shared" si="284"/>
        <v>POIDS</v>
      </c>
      <c r="Q728" s="92">
        <f t="shared" si="275"/>
        <v>0</v>
      </c>
      <c r="R728" s="258" t="str">
        <f>VLOOKUP(B728,[2]DV!$B$3:$H$735,7,FALSE)</f>
        <v>ABI</v>
      </c>
      <c r="S728" s="92">
        <f t="shared" si="276"/>
        <v>0</v>
      </c>
      <c r="T728" s="82">
        <f t="shared" si="285"/>
        <v>0</v>
      </c>
      <c r="U728" s="259" t="str">
        <f>VLOOKUP(B728,[2]COORD!$B$3:$I$734,8,FALSE)</f>
        <v>ABI</v>
      </c>
      <c r="V728" s="92">
        <f t="shared" si="277"/>
        <v>0</v>
      </c>
      <c r="W728" s="292" t="str">
        <f>VLOOKUP(B728,[2]SOUP!$B$3:$F$734,5,FALSE)</f>
        <v>ABI</v>
      </c>
      <c r="X728" s="92">
        <f t="shared" si="278"/>
        <v>0</v>
      </c>
      <c r="Y728" s="292" t="str">
        <f>VLOOKUP(B728,[2]EQU!$B$3:$F$734,5,FALSE)</f>
        <v>ABI</v>
      </c>
      <c r="Z728" s="92">
        <f t="shared" si="279"/>
        <v>0</v>
      </c>
      <c r="AA728" s="82">
        <f t="shared" si="270"/>
        <v>0</v>
      </c>
      <c r="AB728" s="260" t="str">
        <f>VLOOKUP(B728,[2]Natation!$A$2:$E$610,5,FALSE)</f>
        <v>ABI</v>
      </c>
      <c r="AC728" s="92">
        <f t="shared" si="280"/>
        <v>0</v>
      </c>
      <c r="AD728" s="83">
        <f t="shared" si="262"/>
        <v>0</v>
      </c>
      <c r="AE728" s="294">
        <f t="shared" si="265"/>
        <v>0</v>
      </c>
      <c r="AF728" s="84">
        <v>0</v>
      </c>
      <c r="AG728" s="87">
        <f t="shared" si="281"/>
        <v>621</v>
      </c>
      <c r="AH728" s="75" t="str">
        <f>IFERROR(VLOOKUP(B728,'Notes écrit'!$A$3:$C$734,3,FALSE),"ABI")</f>
        <v>ABI</v>
      </c>
      <c r="AI728" s="84" t="s">
        <v>157</v>
      </c>
      <c r="AJ728" s="88">
        <f t="shared" si="282"/>
        <v>599</v>
      </c>
      <c r="AK728" s="136" t="str">
        <f t="shared" si="261"/>
        <v>DEF</v>
      </c>
    </row>
    <row r="729" spans="1:37" s="96" customFormat="1" ht="16.5" customHeight="1" thickBot="1" x14ac:dyDescent="0.3">
      <c r="A729" s="110" t="s">
        <v>216</v>
      </c>
      <c r="B729" s="267">
        <v>22122426</v>
      </c>
      <c r="C729" s="286" t="s">
        <v>502</v>
      </c>
      <c r="D729" s="286" t="s">
        <v>503</v>
      </c>
      <c r="E729" s="292">
        <f>VLOOKUP(B729,[2]END!$B$3:$G$734,6,FALSE)</f>
        <v>17</v>
      </c>
      <c r="F729" s="91">
        <f t="shared" si="271"/>
        <v>18</v>
      </c>
      <c r="G729" s="92">
        <f t="shared" si="272"/>
        <v>14</v>
      </c>
      <c r="H729" s="82">
        <f t="shared" si="283"/>
        <v>14</v>
      </c>
      <c r="I729" s="292">
        <f>VLOOKUP(B729,[2]VIT!$B$3:$F$734,5,FALSE)</f>
        <v>3.25</v>
      </c>
      <c r="J729" s="92">
        <f t="shared" si="273"/>
        <v>16</v>
      </c>
      <c r="K729" s="292">
        <f>VLOOKUP(B729,[2]VIT!$B$3:$G$734,6,FALSE)</f>
        <v>7.02</v>
      </c>
      <c r="L729" s="92">
        <f t="shared" si="274"/>
        <v>10</v>
      </c>
      <c r="M729" s="82">
        <f t="shared" si="269"/>
        <v>13</v>
      </c>
      <c r="N729" s="258">
        <f>VLOOKUP(B729,[2]DVC!$B$3:$G$734,6,FALSE)</f>
        <v>70</v>
      </c>
      <c r="O729" s="297">
        <f>VLOOKUP(B729,'[2]Taille-Poids'!$B$3:$G$734,6,FALSE)</f>
        <v>73</v>
      </c>
      <c r="P729" s="93">
        <f t="shared" si="284"/>
        <v>0.95890410958904104</v>
      </c>
      <c r="Q729" s="92">
        <f t="shared" si="275"/>
        <v>5</v>
      </c>
      <c r="R729" s="258">
        <f>VLOOKUP(B729,[2]DV!$B$3:$H$735,7,FALSE)</f>
        <v>57</v>
      </c>
      <c r="S729" s="92">
        <f t="shared" si="276"/>
        <v>7.5</v>
      </c>
      <c r="T729" s="82">
        <f t="shared" si="285"/>
        <v>12.5</v>
      </c>
      <c r="U729" s="259">
        <f>VLOOKUP(B729,[2]COORD!$B$3:$I$734,8,FALSE)</f>
        <v>24.37</v>
      </c>
      <c r="V729" s="92">
        <f t="shared" si="277"/>
        <v>5.75</v>
      </c>
      <c r="W729" s="292">
        <f>VLOOKUP(B729,[2]SOUP!$B$3:$F$734,5,FALSE)</f>
        <v>-6</v>
      </c>
      <c r="X729" s="92">
        <f t="shared" si="278"/>
        <v>1.25</v>
      </c>
      <c r="Y729" s="292">
        <f>VLOOKUP(B729,[2]EQU!$B$3:$F$734,5,FALSE)</f>
        <v>10</v>
      </c>
      <c r="Z729" s="92">
        <f t="shared" si="279"/>
        <v>0</v>
      </c>
      <c r="AA729" s="82">
        <f t="shared" si="270"/>
        <v>7</v>
      </c>
      <c r="AB729" s="260">
        <f>VLOOKUP(B729,[2]Natation!$A$2:$E$610,5,FALSE)</f>
        <v>53.14</v>
      </c>
      <c r="AC729" s="92">
        <f t="shared" si="280"/>
        <v>4</v>
      </c>
      <c r="AD729" s="83">
        <f t="shared" si="262"/>
        <v>4</v>
      </c>
      <c r="AE729" s="294">
        <f t="shared" si="265"/>
        <v>10.1</v>
      </c>
      <c r="AF729" s="84">
        <v>10.1</v>
      </c>
      <c r="AG729" s="87">
        <f t="shared" si="281"/>
        <v>419</v>
      </c>
      <c r="AH729" s="75">
        <f>IFERROR(VLOOKUP(B729,'Notes écrit'!$A$3:$C$734,3,FALSE),"ABI")</f>
        <v>8.4440000000000008</v>
      </c>
      <c r="AI729" s="84">
        <v>8.4440000000000008</v>
      </c>
      <c r="AJ729" s="88">
        <f t="shared" si="282"/>
        <v>274</v>
      </c>
      <c r="AK729" s="136">
        <f t="shared" si="261"/>
        <v>9.2720000000000002</v>
      </c>
    </row>
    <row r="730" spans="1:37" s="96" customFormat="1" ht="16.5" customHeight="1" thickBot="1" x14ac:dyDescent="0.3">
      <c r="A730" s="110" t="s">
        <v>216</v>
      </c>
      <c r="B730" s="267">
        <v>22122644</v>
      </c>
      <c r="C730" s="266" t="s">
        <v>1193</v>
      </c>
      <c r="D730" s="266" t="s">
        <v>29</v>
      </c>
      <c r="E730" s="292">
        <f>VLOOKUP(B730,[2]END!$B$3:$G$734,6,FALSE)</f>
        <v>19</v>
      </c>
      <c r="F730" s="91">
        <f t="shared" si="271"/>
        <v>19</v>
      </c>
      <c r="G730" s="92">
        <f t="shared" si="272"/>
        <v>16</v>
      </c>
      <c r="H730" s="82">
        <f t="shared" si="283"/>
        <v>16</v>
      </c>
      <c r="I730" s="292">
        <f>VLOOKUP(B730,[2]VIT!$B$3:$F$734,5,FALSE)</f>
        <v>3.14</v>
      </c>
      <c r="J730" s="92">
        <f t="shared" si="273"/>
        <v>18</v>
      </c>
      <c r="K730" s="292">
        <f>VLOOKUP(B730,[2]VIT!$B$3:$G$734,6,FALSE)</f>
        <v>6.5</v>
      </c>
      <c r="L730" s="92">
        <f t="shared" si="274"/>
        <v>13</v>
      </c>
      <c r="M730" s="82">
        <f t="shared" si="269"/>
        <v>15.5</v>
      </c>
      <c r="N730" s="258">
        <f>VLOOKUP(B730,[2]DVC!$B$3:$G$734,6,FALSE)</f>
        <v>58</v>
      </c>
      <c r="O730" s="297">
        <f>VLOOKUP(B730,'[2]Taille-Poids'!$B$3:$G$734,6,FALSE)</f>
        <v>60</v>
      </c>
      <c r="P730" s="93">
        <f t="shared" si="284"/>
        <v>0.96666666666666667</v>
      </c>
      <c r="Q730" s="92">
        <f t="shared" si="275"/>
        <v>5</v>
      </c>
      <c r="R730" s="258">
        <f>VLOOKUP(B730,[2]DV!$B$3:$H$735,7,FALSE)</f>
        <v>48.5</v>
      </c>
      <c r="S730" s="92">
        <f t="shared" si="276"/>
        <v>5</v>
      </c>
      <c r="T730" s="82">
        <f t="shared" si="285"/>
        <v>10</v>
      </c>
      <c r="U730" s="259">
        <f>VLOOKUP(B730,[2]COORD!$B$3:$I$734,8,FALSE)</f>
        <v>23.45</v>
      </c>
      <c r="V730" s="92">
        <f t="shared" si="277"/>
        <v>6.25</v>
      </c>
      <c r="W730" s="292">
        <f>VLOOKUP(B730,[2]SOUP!$B$3:$F$734,5,FALSE)</f>
        <v>-3</v>
      </c>
      <c r="X730" s="92">
        <f t="shared" si="278"/>
        <v>1.75</v>
      </c>
      <c r="Y730" s="292">
        <f>VLOOKUP(B730,[2]EQU!$B$3:$F$734,5,FALSE)</f>
        <v>6</v>
      </c>
      <c r="Z730" s="92">
        <f t="shared" si="279"/>
        <v>2</v>
      </c>
      <c r="AA730" s="82">
        <f t="shared" si="270"/>
        <v>10</v>
      </c>
      <c r="AB730" s="260" t="s">
        <v>215</v>
      </c>
      <c r="AC730" s="92" t="str">
        <f t="shared" si="280"/>
        <v>DSP</v>
      </c>
      <c r="AD730" s="83" t="str">
        <f t="shared" si="262"/>
        <v>DSP</v>
      </c>
      <c r="AE730" s="294">
        <f t="shared" si="265"/>
        <v>12.875</v>
      </c>
      <c r="AF730" s="84">
        <v>12.875</v>
      </c>
      <c r="AG730" s="87">
        <f t="shared" si="281"/>
        <v>88</v>
      </c>
      <c r="AH730" s="75">
        <f>IFERROR(VLOOKUP(B730,'Notes écrit'!$A$3:$C$734,3,FALSE),"ABI")</f>
        <v>6.2220000000000004</v>
      </c>
      <c r="AI730" s="84">
        <v>6.2220000000000004</v>
      </c>
      <c r="AJ730" s="88">
        <f t="shared" si="282"/>
        <v>519</v>
      </c>
      <c r="AK730" s="136">
        <f t="shared" si="261"/>
        <v>9.5485000000000007</v>
      </c>
    </row>
    <row r="731" spans="1:37" s="96" customFormat="1" ht="16.5" customHeight="1" thickBot="1" x14ac:dyDescent="0.3">
      <c r="A731" s="110" t="s">
        <v>216</v>
      </c>
      <c r="B731" s="267">
        <v>22122722</v>
      </c>
      <c r="C731" s="266" t="s">
        <v>1202</v>
      </c>
      <c r="D731" s="266" t="s">
        <v>605</v>
      </c>
      <c r="E731" s="292">
        <f>VLOOKUP(B731,[2]END!$B$3:$G$734,6,FALSE)</f>
        <v>18</v>
      </c>
      <c r="F731" s="91">
        <f t="shared" si="271"/>
        <v>18.5</v>
      </c>
      <c r="G731" s="92">
        <f t="shared" si="272"/>
        <v>15</v>
      </c>
      <c r="H731" s="82">
        <f t="shared" si="283"/>
        <v>15</v>
      </c>
      <c r="I731" s="292">
        <f>VLOOKUP(B731,[2]VIT!$B$3:$F$734,5,FALSE)</f>
        <v>3.32</v>
      </c>
      <c r="J731" s="92">
        <f t="shared" si="273"/>
        <v>15</v>
      </c>
      <c r="K731" s="292">
        <f>VLOOKUP(B731,[2]VIT!$B$3:$G$734,6,FALSE)</f>
        <v>6.99</v>
      </c>
      <c r="L731" s="92">
        <f t="shared" si="274"/>
        <v>10</v>
      </c>
      <c r="M731" s="82">
        <f t="shared" si="269"/>
        <v>12.5</v>
      </c>
      <c r="N731" s="258">
        <f>VLOOKUP(B731,[2]DVC!$B$3:$G$734,6,FALSE)</f>
        <v>49</v>
      </c>
      <c r="O731" s="297">
        <f>VLOOKUP(B731,'[2]Taille-Poids'!$B$3:$G$734,6,FALSE)</f>
        <v>52</v>
      </c>
      <c r="P731" s="93">
        <f t="shared" si="284"/>
        <v>0.94230769230769229</v>
      </c>
      <c r="Q731" s="92">
        <f t="shared" si="275"/>
        <v>5</v>
      </c>
      <c r="R731" s="258">
        <f>VLOOKUP(B731,[2]DV!$B$3:$H$735,7,FALSE)</f>
        <v>40.4</v>
      </c>
      <c r="S731" s="92">
        <f t="shared" si="276"/>
        <v>3</v>
      </c>
      <c r="T731" s="82">
        <f t="shared" si="285"/>
        <v>8</v>
      </c>
      <c r="U731" s="259">
        <f>VLOOKUP(B731,[2]COORD!$B$3:$I$734,8,FALSE)</f>
        <v>25</v>
      </c>
      <c r="V731" s="92">
        <f t="shared" si="277"/>
        <v>5.25</v>
      </c>
      <c r="W731" s="292">
        <f>VLOOKUP(B731,[2]SOUP!$B$3:$F$734,5,FALSE)</f>
        <v>-6</v>
      </c>
      <c r="X731" s="92">
        <f t="shared" si="278"/>
        <v>1.25</v>
      </c>
      <c r="Y731" s="292">
        <f>VLOOKUP(B731,[2]EQU!$B$3:$F$734,5,FALSE)</f>
        <v>6</v>
      </c>
      <c r="Z731" s="92">
        <f t="shared" si="279"/>
        <v>2</v>
      </c>
      <c r="AA731" s="82">
        <f t="shared" si="270"/>
        <v>8.5</v>
      </c>
      <c r="AB731" s="260">
        <f>VLOOKUP(B731,[2]Natation!$A$2:$E$610,5,FALSE)</f>
        <v>32.65</v>
      </c>
      <c r="AC731" s="92">
        <f t="shared" si="280"/>
        <v>15</v>
      </c>
      <c r="AD731" s="83">
        <f t="shared" si="262"/>
        <v>15</v>
      </c>
      <c r="AE731" s="294">
        <f t="shared" si="265"/>
        <v>11.8</v>
      </c>
      <c r="AF731" s="84">
        <v>11.8</v>
      </c>
      <c r="AG731" s="87" t="b">
        <f>AE731=AF731</f>
        <v>1</v>
      </c>
      <c r="AH731" s="75">
        <f>IFERROR(VLOOKUP(B731,'Notes écrit'!$A$3:$C$734,3,FALSE),"ABI")</f>
        <v>11.111000000000001</v>
      </c>
      <c r="AI731" s="84">
        <v>11.111000000000001</v>
      </c>
      <c r="AJ731" s="88">
        <f t="shared" si="282"/>
        <v>62</v>
      </c>
      <c r="AK731" s="136">
        <f t="shared" si="261"/>
        <v>11.455500000000001</v>
      </c>
    </row>
    <row r="732" spans="1:37" s="96" customFormat="1" ht="16.5" customHeight="1" thickBot="1" x14ac:dyDescent="0.3">
      <c r="A732" s="110" t="s">
        <v>216</v>
      </c>
      <c r="B732" s="267">
        <v>22123367</v>
      </c>
      <c r="C732" s="266" t="s">
        <v>556</v>
      </c>
      <c r="D732" s="266" t="s">
        <v>1204</v>
      </c>
      <c r="E732" s="292">
        <f>VLOOKUP(B732,[2]END!$B$3:$G$734,6,FALSE)</f>
        <v>18</v>
      </c>
      <c r="F732" s="91">
        <f t="shared" si="271"/>
        <v>18.5</v>
      </c>
      <c r="G732" s="92">
        <f t="shared" si="272"/>
        <v>15</v>
      </c>
      <c r="H732" s="82">
        <f t="shared" si="283"/>
        <v>15</v>
      </c>
      <c r="I732" s="292">
        <f>VLOOKUP(B732,[2]VIT!$B$3:$F$734,5,FALSE)</f>
        <v>3.01</v>
      </c>
      <c r="J732" s="92">
        <f t="shared" si="273"/>
        <v>20</v>
      </c>
      <c r="K732" s="292">
        <f>VLOOKUP(B732,[2]VIT!$B$3:$G$734,6,FALSE)</f>
        <v>6.41</v>
      </c>
      <c r="L732" s="92">
        <f t="shared" si="274"/>
        <v>14</v>
      </c>
      <c r="M732" s="82">
        <f t="shared" si="269"/>
        <v>17</v>
      </c>
      <c r="N732" s="258">
        <f>VLOOKUP(B732,[2]DVC!$B$3:$G$734,6,FALSE)</f>
        <v>46</v>
      </c>
      <c r="O732" s="297">
        <f>VLOOKUP(B732,'[2]Taille-Poids'!$B$3:$G$734,6,FALSE)</f>
        <v>62</v>
      </c>
      <c r="P732" s="93">
        <f t="shared" si="284"/>
        <v>0.74193548387096775</v>
      </c>
      <c r="Q732" s="92">
        <f t="shared" si="275"/>
        <v>4</v>
      </c>
      <c r="R732" s="258">
        <f>VLOOKUP(B732,[2]DV!$B$3:$H$735,7,FALSE)</f>
        <v>48.3</v>
      </c>
      <c r="S732" s="92">
        <f t="shared" si="276"/>
        <v>5</v>
      </c>
      <c r="T732" s="82">
        <f t="shared" si="285"/>
        <v>9</v>
      </c>
      <c r="U732" s="259">
        <f>VLOOKUP(B732,[2]COORD!$B$3:$I$734,8,FALSE)</f>
        <v>26</v>
      </c>
      <c r="V732" s="92">
        <f t="shared" si="277"/>
        <v>4.75</v>
      </c>
      <c r="W732" s="292">
        <f>VLOOKUP(B732,[2]SOUP!$B$3:$F$734,5,FALSE)</f>
        <v>0</v>
      </c>
      <c r="X732" s="92">
        <f t="shared" si="278"/>
        <v>2.5</v>
      </c>
      <c r="Y732" s="292">
        <f>VLOOKUP(B732,[2]EQU!$B$3:$F$734,5,FALSE)</f>
        <v>10</v>
      </c>
      <c r="Z732" s="92">
        <f t="shared" si="279"/>
        <v>0</v>
      </c>
      <c r="AA732" s="82">
        <f t="shared" si="270"/>
        <v>7.25</v>
      </c>
      <c r="AB732" s="260">
        <f>VLOOKUP(B732,[2]Natation!$A$2:$E$610,5,FALSE)</f>
        <v>30.1</v>
      </c>
      <c r="AC732" s="92">
        <f t="shared" si="280"/>
        <v>17</v>
      </c>
      <c r="AD732" s="83">
        <f t="shared" si="262"/>
        <v>17</v>
      </c>
      <c r="AE732" s="294">
        <f t="shared" si="265"/>
        <v>13.05</v>
      </c>
      <c r="AF732" s="84">
        <v>13.05</v>
      </c>
      <c r="AG732" s="87">
        <f>IFERROR(RANK(AF732,$AF$3:$AF$734,0),611)</f>
        <v>72</v>
      </c>
      <c r="AH732" s="75">
        <f>IFERROR(VLOOKUP(B732,'Notes écrit'!$A$3:$C$734,3,FALSE),"ABI")</f>
        <v>8</v>
      </c>
      <c r="AI732" s="84">
        <v>8</v>
      </c>
      <c r="AJ732" s="88">
        <f t="shared" si="282"/>
        <v>331</v>
      </c>
      <c r="AK732" s="136">
        <f t="shared" si="261"/>
        <v>10.525</v>
      </c>
    </row>
    <row r="733" spans="1:37" s="96" customFormat="1" ht="16.5" customHeight="1" thickBot="1" x14ac:dyDescent="0.3">
      <c r="A733" s="110" t="s">
        <v>216</v>
      </c>
      <c r="B733" s="267">
        <v>22123372</v>
      </c>
      <c r="C733" s="266" t="s">
        <v>896</v>
      </c>
      <c r="D733" s="266" t="s">
        <v>897</v>
      </c>
      <c r="E733" s="292" t="str">
        <f>VLOOKUP(B733,[2]END!$B$3:$G$734,6,FALSE)</f>
        <v>ABI</v>
      </c>
      <c r="F733" s="91" t="str">
        <f t="shared" si="271"/>
        <v>ABI</v>
      </c>
      <c r="G733" s="92">
        <f t="shared" si="272"/>
        <v>0</v>
      </c>
      <c r="H733" s="82">
        <f t="shared" si="283"/>
        <v>0</v>
      </c>
      <c r="I733" s="292" t="str">
        <f>VLOOKUP(B733,[2]VIT!$B$3:$F$734,5,FALSE)</f>
        <v>ABI</v>
      </c>
      <c r="J733" s="92">
        <f t="shared" si="273"/>
        <v>0</v>
      </c>
      <c r="K733" s="292" t="str">
        <f>VLOOKUP(B733,[2]VIT!$B$3:$G$734,6,FALSE)</f>
        <v>ABI</v>
      </c>
      <c r="L733" s="92">
        <f t="shared" si="274"/>
        <v>0</v>
      </c>
      <c r="M733" s="82">
        <f t="shared" si="269"/>
        <v>0</v>
      </c>
      <c r="N733" s="258" t="str">
        <f>VLOOKUP(B733,[2]DVC!$B$3:$G$734,6,FALSE)</f>
        <v>ABI</v>
      </c>
      <c r="O733" s="297" t="str">
        <f>VLOOKUP(B733,'[2]Taille-Poids'!$B$3:$G$734,6,FALSE)</f>
        <v>ABI</v>
      </c>
      <c r="P733" s="93" t="str">
        <f t="shared" si="284"/>
        <v>POIDS</v>
      </c>
      <c r="Q733" s="92">
        <f t="shared" si="275"/>
        <v>0</v>
      </c>
      <c r="R733" s="258" t="str">
        <f>VLOOKUP(B733,[2]DV!$B$3:$H$735,7,FALSE)</f>
        <v>ABI</v>
      </c>
      <c r="S733" s="92">
        <f t="shared" si="276"/>
        <v>0</v>
      </c>
      <c r="T733" s="82">
        <f t="shared" si="285"/>
        <v>0</v>
      </c>
      <c r="U733" s="259" t="str">
        <f>VLOOKUP(B733,[2]COORD!$B$3:$I$734,8,FALSE)</f>
        <v>ABI</v>
      </c>
      <c r="V733" s="92">
        <f t="shared" si="277"/>
        <v>0</v>
      </c>
      <c r="W733" s="292" t="str">
        <f>VLOOKUP(B733,[2]SOUP!$B$3:$F$734,5,FALSE)</f>
        <v>ABI</v>
      </c>
      <c r="X733" s="92">
        <f t="shared" si="278"/>
        <v>0</v>
      </c>
      <c r="Y733" s="292" t="str">
        <f>VLOOKUP(B733,[2]EQU!$B$3:$F$734,5,FALSE)</f>
        <v>ABI</v>
      </c>
      <c r="Z733" s="92">
        <f t="shared" si="279"/>
        <v>0</v>
      </c>
      <c r="AA733" s="82">
        <f t="shared" si="270"/>
        <v>0</v>
      </c>
      <c r="AB733" s="260" t="s">
        <v>157</v>
      </c>
      <c r="AC733" s="92">
        <f t="shared" si="280"/>
        <v>0</v>
      </c>
      <c r="AD733" s="83">
        <f t="shared" si="262"/>
        <v>0</v>
      </c>
      <c r="AE733" s="294">
        <f t="shared" si="265"/>
        <v>0</v>
      </c>
      <c r="AF733" s="84">
        <v>0</v>
      </c>
      <c r="AG733" s="87">
        <f>IFERROR(RANK(AF733,$AF$3:$AF$734,0),611)</f>
        <v>621</v>
      </c>
      <c r="AH733" s="75" t="str">
        <f>IFERROR(VLOOKUP(B733,'Notes écrit'!$A$3:$C$734,3,FALSE),"ABI")</f>
        <v>ABI</v>
      </c>
      <c r="AI733" s="84" t="s">
        <v>157</v>
      </c>
      <c r="AJ733" s="88">
        <f t="shared" si="282"/>
        <v>599</v>
      </c>
      <c r="AK733" s="136" t="str">
        <f t="shared" si="261"/>
        <v>DEF</v>
      </c>
    </row>
    <row r="734" spans="1:37" s="96" customFormat="1" ht="16.5" customHeight="1" thickBot="1" x14ac:dyDescent="0.3">
      <c r="A734" s="110" t="s">
        <v>216</v>
      </c>
      <c r="B734" s="267">
        <v>50200386</v>
      </c>
      <c r="C734" s="266" t="s">
        <v>1178</v>
      </c>
      <c r="D734" s="266" t="s">
        <v>1207</v>
      </c>
      <c r="E734" s="293" t="s">
        <v>215</v>
      </c>
      <c r="F734" s="91" t="str">
        <f t="shared" si="271"/>
        <v>DSP</v>
      </c>
      <c r="G734" s="92" t="str">
        <f t="shared" si="272"/>
        <v>DSP</v>
      </c>
      <c r="H734" s="82" t="str">
        <f t="shared" si="283"/>
        <v>DSP</v>
      </c>
      <c r="I734" s="293" t="s">
        <v>215</v>
      </c>
      <c r="J734" s="92" t="str">
        <f t="shared" si="273"/>
        <v>DSP</v>
      </c>
      <c r="K734" s="293" t="s">
        <v>215</v>
      </c>
      <c r="L734" s="92" t="str">
        <f t="shared" si="274"/>
        <v>DSP</v>
      </c>
      <c r="M734" s="82" t="str">
        <f t="shared" si="269"/>
        <v>DSP</v>
      </c>
      <c r="N734" s="258">
        <f>VLOOKUP(B734,[2]DVC!$B$3:$G$734,6,FALSE)</f>
        <v>95</v>
      </c>
      <c r="O734" s="247">
        <f>VLOOKUP(B734,'[2]Taille-Poids'!$B$3:$G$734,6,FALSE)</f>
        <v>77</v>
      </c>
      <c r="P734" s="93">
        <f t="shared" si="284"/>
        <v>1.2337662337662338</v>
      </c>
      <c r="Q734" s="92">
        <f t="shared" si="275"/>
        <v>6.5</v>
      </c>
      <c r="R734" s="293" t="s">
        <v>215</v>
      </c>
      <c r="S734" s="92" t="str">
        <f t="shared" si="276"/>
        <v>DSP</v>
      </c>
      <c r="T734" s="82">
        <f t="shared" si="285"/>
        <v>13</v>
      </c>
      <c r="U734" s="293" t="s">
        <v>215</v>
      </c>
      <c r="V734" s="92" t="str">
        <f t="shared" si="277"/>
        <v>DSP</v>
      </c>
      <c r="W734" s="292">
        <f>VLOOKUP(B734,[2]SOUP!$B$3:$F$734,5,FALSE)</f>
        <v>12</v>
      </c>
      <c r="X734" s="92">
        <f t="shared" si="278"/>
        <v>4.25</v>
      </c>
      <c r="Y734" s="292">
        <f>VLOOKUP(B734,[2]EQU!$B$3:$F$734,5,FALSE)</f>
        <v>4</v>
      </c>
      <c r="Z734" s="92">
        <f t="shared" si="279"/>
        <v>3</v>
      </c>
      <c r="AA734" s="82">
        <f t="shared" si="270"/>
        <v>14.5</v>
      </c>
      <c r="AB734" s="260" t="s">
        <v>215</v>
      </c>
      <c r="AC734" s="92" t="str">
        <f t="shared" si="280"/>
        <v>DSP</v>
      </c>
      <c r="AD734" s="83" t="str">
        <f t="shared" ref="AD734" si="286">IF(AC734="VAL","VALIDÉ",AC734)</f>
        <v>DSP</v>
      </c>
      <c r="AE734" s="295">
        <f t="shared" si="265"/>
        <v>13.75</v>
      </c>
      <c r="AF734" s="84">
        <v>13.75</v>
      </c>
      <c r="AG734" s="87">
        <f>IFERROR(RANK(AF734,$AF$3:$AF$734,0),611)</f>
        <v>36</v>
      </c>
      <c r="AH734" s="75">
        <f>IFERROR(VLOOKUP(B734,'Notes écrit'!$A$3:$C$734,3,FALSE),"ABI")</f>
        <v>12.888999999999999</v>
      </c>
      <c r="AI734" s="84">
        <v>12.888999999999999</v>
      </c>
      <c r="AJ734" s="88">
        <f t="shared" si="282"/>
        <v>15</v>
      </c>
      <c r="AK734" s="136">
        <f t="shared" si="261"/>
        <v>13.3195</v>
      </c>
    </row>
    <row r="735" spans="1:37" s="96" customFormat="1" ht="16.5" customHeight="1" x14ac:dyDescent="0.25">
      <c r="A735" s="270"/>
      <c r="C735" s="381" t="s">
        <v>61</v>
      </c>
      <c r="D735" s="381"/>
      <c r="E735" s="271">
        <f t="shared" ref="E735:AK735" si="287">AVERAGE(E4:E734)</f>
        <v>15.398467432950191</v>
      </c>
      <c r="F735" s="272">
        <f t="shared" si="287"/>
        <v>17.199233716475096</v>
      </c>
      <c r="G735" s="265">
        <f t="shared" si="287"/>
        <v>11.706689536878216</v>
      </c>
      <c r="H735" s="271">
        <f t="shared" si="287"/>
        <v>11.706689536878216</v>
      </c>
      <c r="I735" s="273">
        <f t="shared" si="287"/>
        <v>3.2955319148936151</v>
      </c>
      <c r="J735" s="265">
        <f t="shared" si="287"/>
        <v>14.562283737024222</v>
      </c>
      <c r="K735" s="271">
        <f t="shared" si="287"/>
        <v>7.0982785299806546</v>
      </c>
      <c r="L735" s="265">
        <f t="shared" si="287"/>
        <v>9.3685121107266429</v>
      </c>
      <c r="M735" s="271">
        <f t="shared" si="287"/>
        <v>11.965397923875432</v>
      </c>
      <c r="N735" s="271">
        <f t="shared" si="287"/>
        <v>56.751915708812263</v>
      </c>
      <c r="O735" s="271">
        <f t="shared" si="287"/>
        <v>67.345559845559848</v>
      </c>
      <c r="P735" s="271">
        <f t="shared" si="287"/>
        <v>0.65034207384098219</v>
      </c>
      <c r="Q735" s="265">
        <f t="shared" si="287"/>
        <v>4.3554607508532426</v>
      </c>
      <c r="R735" s="271">
        <f t="shared" si="287"/>
        <v>40.991047619047627</v>
      </c>
      <c r="S735" s="265">
        <f t="shared" si="287"/>
        <v>3.8472602739726032</v>
      </c>
      <c r="T735" s="271">
        <f t="shared" si="287"/>
        <v>8.2226734348561763</v>
      </c>
      <c r="U735" s="271">
        <f t="shared" si="287"/>
        <v>25.455650485436909</v>
      </c>
      <c r="V735" s="265">
        <f t="shared" si="287"/>
        <v>4.7859618717504331</v>
      </c>
      <c r="W735" s="271">
        <f t="shared" si="287"/>
        <v>-4.4075144508670521</v>
      </c>
      <c r="X735" s="265">
        <f t="shared" si="287"/>
        <v>1.6573756432246998</v>
      </c>
      <c r="Y735" s="271">
        <f t="shared" si="287"/>
        <v>6.0344168260038238</v>
      </c>
      <c r="Z735" s="265">
        <f t="shared" si="287"/>
        <v>1.7821612349914238</v>
      </c>
      <c r="AA735" s="271">
        <f t="shared" si="287"/>
        <v>8.2350171232876708</v>
      </c>
      <c r="AB735" s="271">
        <f t="shared" si="287"/>
        <v>43.613852813852837</v>
      </c>
      <c r="AC735" s="265">
        <f t="shared" si="287"/>
        <v>8.0650183150183157</v>
      </c>
      <c r="AD735" s="271">
        <f t="shared" si="287"/>
        <v>8.0650183150183157</v>
      </c>
      <c r="AE735" s="271">
        <f t="shared" si="287"/>
        <v>9.8801470299460021</v>
      </c>
      <c r="AF735" s="271">
        <f t="shared" si="287"/>
        <v>9.8801470299460021</v>
      </c>
      <c r="AG735" s="271">
        <f t="shared" si="287"/>
        <v>356.1917808219178</v>
      </c>
      <c r="AH735" s="271">
        <f t="shared" si="287"/>
        <v>8.4983689320388311</v>
      </c>
      <c r="AI735" s="271">
        <f t="shared" si="287"/>
        <v>8.4983689320388311</v>
      </c>
      <c r="AJ735" s="271">
        <f t="shared" si="287"/>
        <v>340.12722298221615</v>
      </c>
      <c r="AK735" s="271">
        <f t="shared" si="287"/>
        <v>9.6040071351642435</v>
      </c>
    </row>
    <row r="736" spans="1:37" s="96" customFormat="1" ht="16.5" customHeight="1" x14ac:dyDescent="0.25">
      <c r="A736" s="274"/>
      <c r="C736" s="381" t="s">
        <v>59</v>
      </c>
      <c r="D736" s="381"/>
      <c r="E736" s="275">
        <f t="shared" ref="E736:AK736" si="288">AVERAGEIF($A$4:$A$734, "F", E4:E734)</f>
        <v>11.391666666666667</v>
      </c>
      <c r="F736" s="276">
        <f t="shared" si="288"/>
        <v>15.195833333333333</v>
      </c>
      <c r="G736" s="265">
        <f t="shared" si="288"/>
        <v>10.278195488721805</v>
      </c>
      <c r="H736" s="275">
        <f t="shared" si="288"/>
        <v>10.278195488721805</v>
      </c>
      <c r="I736" s="275">
        <f t="shared" si="288"/>
        <v>3.597711864406778</v>
      </c>
      <c r="J736" s="265">
        <f t="shared" si="288"/>
        <v>13.282442748091603</v>
      </c>
      <c r="K736" s="275">
        <f t="shared" si="288"/>
        <v>7.9317796610169529</v>
      </c>
      <c r="L736" s="265">
        <f t="shared" si="288"/>
        <v>8.4122137404580144</v>
      </c>
      <c r="M736" s="275">
        <f t="shared" si="288"/>
        <v>10.847328244274809</v>
      </c>
      <c r="N736" s="275">
        <f t="shared" si="288"/>
        <v>35.434959349593498</v>
      </c>
      <c r="O736" s="275">
        <f t="shared" si="288"/>
        <v>60.065040650406502</v>
      </c>
      <c r="P736" s="275">
        <f t="shared" si="288"/>
        <v>0.45957417106943887</v>
      </c>
      <c r="Q736" s="265">
        <f t="shared" si="288"/>
        <v>4.8845588235294111</v>
      </c>
      <c r="R736" s="275">
        <f t="shared" si="288"/>
        <v>31.544628099173565</v>
      </c>
      <c r="S736" s="265">
        <f t="shared" si="288"/>
        <v>4.6455223880597014</v>
      </c>
      <c r="T736" s="275">
        <f t="shared" si="288"/>
        <v>9.5818840579710134</v>
      </c>
      <c r="U736" s="275">
        <f t="shared" si="288"/>
        <v>27.258898305084752</v>
      </c>
      <c r="V736" s="265">
        <f t="shared" si="288"/>
        <v>4.7061068702290072</v>
      </c>
      <c r="W736" s="275">
        <f t="shared" si="288"/>
        <v>-0.15126050420168066</v>
      </c>
      <c r="X736" s="265">
        <f t="shared" si="288"/>
        <v>2.2067669172932329</v>
      </c>
      <c r="Y736" s="275">
        <f t="shared" si="288"/>
        <v>5.2</v>
      </c>
      <c r="Z736" s="265">
        <f t="shared" si="288"/>
        <v>2.1654135338345863</v>
      </c>
      <c r="AA736" s="275">
        <f t="shared" si="288"/>
        <v>9.125</v>
      </c>
      <c r="AB736" s="275">
        <f t="shared" si="288"/>
        <v>48.341568627450982</v>
      </c>
      <c r="AC736" s="265">
        <f t="shared" si="288"/>
        <v>8.1115702479338836</v>
      </c>
      <c r="AD736" s="275">
        <f t="shared" si="288"/>
        <v>8.1115702479338836</v>
      </c>
      <c r="AE736" s="275">
        <f t="shared" si="288"/>
        <v>9.8846968750000066</v>
      </c>
      <c r="AF736" s="275">
        <f t="shared" si="288"/>
        <v>9.8846968750000066</v>
      </c>
      <c r="AG736" s="275">
        <f t="shared" si="288"/>
        <v>359.08771929824559</v>
      </c>
      <c r="AH736" s="275">
        <f t="shared" si="288"/>
        <v>8.5805034013605486</v>
      </c>
      <c r="AI736" s="275">
        <f t="shared" si="288"/>
        <v>8.5805034013605486</v>
      </c>
      <c r="AJ736" s="275">
        <f t="shared" si="288"/>
        <v>334.07017543859649</v>
      </c>
      <c r="AK736" s="275">
        <f t="shared" si="288"/>
        <v>9.681644557823132</v>
      </c>
    </row>
    <row r="737" spans="1:37" s="96" customFormat="1" ht="16.5" customHeight="1" x14ac:dyDescent="0.25">
      <c r="A737" s="274"/>
      <c r="C737" s="381" t="s">
        <v>60</v>
      </c>
      <c r="D737" s="381"/>
      <c r="E737" s="275">
        <f t="shared" ref="E737:AK737" si="289">AVERAGEIF($A$4:$A$734, "M", E4:E734)</f>
        <v>16.594527363184081</v>
      </c>
      <c r="F737" s="276">
        <f t="shared" si="289"/>
        <v>17.797263681592039</v>
      </c>
      <c r="G737" s="265">
        <f t="shared" si="289"/>
        <v>12.128888888888889</v>
      </c>
      <c r="H737" s="275">
        <f t="shared" si="289"/>
        <v>12.128888888888889</v>
      </c>
      <c r="I737" s="275">
        <f t="shared" si="289"/>
        <v>3.2061654135338338</v>
      </c>
      <c r="J737" s="265">
        <f t="shared" si="289"/>
        <v>14.937360178970918</v>
      </c>
      <c r="K737" s="275">
        <f t="shared" si="289"/>
        <v>6.8517794486215484</v>
      </c>
      <c r="L737" s="265">
        <f t="shared" si="289"/>
        <v>9.6487695749440707</v>
      </c>
      <c r="M737" s="275">
        <f t="shared" si="289"/>
        <v>12.293064876957494</v>
      </c>
      <c r="N737" s="275">
        <f t="shared" si="289"/>
        <v>63.323308270676691</v>
      </c>
      <c r="O737" s="275">
        <f t="shared" si="289"/>
        <v>69.612658227848101</v>
      </c>
      <c r="P737" s="275">
        <f t="shared" si="289"/>
        <v>0.7102651924054032</v>
      </c>
      <c r="Q737" s="265">
        <f t="shared" si="289"/>
        <v>4.1955555555555559</v>
      </c>
      <c r="R737" s="275">
        <f t="shared" si="289"/>
        <v>43.820297029702985</v>
      </c>
      <c r="S737" s="265">
        <f t="shared" si="289"/>
        <v>3.6095555555555556</v>
      </c>
      <c r="T737" s="275">
        <f t="shared" si="289"/>
        <v>7.8086092715231796</v>
      </c>
      <c r="U737" s="275">
        <f t="shared" si="289"/>
        <v>24.919672544080633</v>
      </c>
      <c r="V737" s="265">
        <f t="shared" si="289"/>
        <v>4.8094170403587446</v>
      </c>
      <c r="W737" s="275">
        <f t="shared" si="289"/>
        <v>-5.6737500000000001</v>
      </c>
      <c r="X737" s="265">
        <f t="shared" si="289"/>
        <v>1.4950000000000001</v>
      </c>
      <c r="Y737" s="275">
        <f t="shared" si="289"/>
        <v>6.2828784119106702</v>
      </c>
      <c r="Z737" s="265">
        <f t="shared" si="289"/>
        <v>1.6688888888888889</v>
      </c>
      <c r="AA737" s="275">
        <f t="shared" si="289"/>
        <v>7.97</v>
      </c>
      <c r="AB737" s="275">
        <f t="shared" si="289"/>
        <v>42.274333333333345</v>
      </c>
      <c r="AC737" s="265">
        <f t="shared" si="289"/>
        <v>8.0517647058823538</v>
      </c>
      <c r="AD737" s="275">
        <f t="shared" si="289"/>
        <v>8.0517647058823538</v>
      </c>
      <c r="AE737" s="275">
        <f t="shared" si="289"/>
        <v>9.8787443802183841</v>
      </c>
      <c r="AF737" s="275">
        <f t="shared" si="289"/>
        <v>9.8787443802183841</v>
      </c>
      <c r="AG737" s="275">
        <f t="shared" si="289"/>
        <v>355.30590339892666</v>
      </c>
      <c r="AH737" s="275">
        <f t="shared" si="289"/>
        <v>8.4727346072186869</v>
      </c>
      <c r="AI737" s="275">
        <f t="shared" si="289"/>
        <v>8.4727346072186869</v>
      </c>
      <c r="AJ737" s="275">
        <f t="shared" si="289"/>
        <v>341.97678571428571</v>
      </c>
      <c r="AK737" s="275">
        <f t="shared" si="289"/>
        <v>9.5798276836158127</v>
      </c>
    </row>
    <row r="738" spans="1:37" s="96" customFormat="1" x14ac:dyDescent="0.25">
      <c r="A738" s="274"/>
      <c r="C738" s="277"/>
      <c r="D738" s="278"/>
      <c r="E738" s="279"/>
      <c r="F738" s="279"/>
      <c r="G738" s="279"/>
      <c r="H738" s="55"/>
      <c r="I738" s="279"/>
      <c r="J738" s="279"/>
      <c r="K738" s="280"/>
      <c r="L738" s="279"/>
      <c r="M738" s="280"/>
      <c r="N738" s="279"/>
      <c r="O738" s="279"/>
      <c r="P738" s="274"/>
      <c r="Q738" s="279"/>
      <c r="R738" s="280"/>
      <c r="S738" s="279"/>
      <c r="T738" s="55"/>
      <c r="U738" s="279"/>
      <c r="V738" s="279"/>
      <c r="W738" s="279"/>
      <c r="X738" s="279"/>
      <c r="Y738" s="280"/>
      <c r="Z738" s="281"/>
      <c r="AA738" s="55"/>
      <c r="AB738" s="280"/>
      <c r="AC738" s="282"/>
      <c r="AD738" s="283"/>
      <c r="AE738" s="284"/>
      <c r="AF738" s="284"/>
      <c r="AH738" s="285"/>
      <c r="AI738" s="285"/>
      <c r="AK738" s="285"/>
    </row>
    <row r="739" spans="1:37" s="96" customFormat="1" x14ac:dyDescent="0.25">
      <c r="A739" s="274"/>
      <c r="C739" s="277"/>
      <c r="D739" s="278"/>
      <c r="E739" s="279"/>
      <c r="F739" s="279"/>
      <c r="G739" s="279"/>
      <c r="H739" s="55"/>
      <c r="I739" s="279"/>
      <c r="J739" s="279"/>
      <c r="K739" s="280"/>
      <c r="L739" s="279"/>
      <c r="M739" s="280"/>
      <c r="N739" s="279"/>
      <c r="O739" s="279"/>
      <c r="P739" s="274"/>
      <c r="Q739" s="279"/>
      <c r="R739" s="280"/>
      <c r="S739" s="279"/>
      <c r="T739" s="55"/>
      <c r="U739" s="279"/>
      <c r="V739" s="279"/>
      <c r="W739" s="279"/>
      <c r="X739" s="279"/>
      <c r="Y739" s="280"/>
      <c r="Z739" s="281"/>
      <c r="AA739" s="55"/>
      <c r="AB739" s="280"/>
      <c r="AC739" s="282"/>
      <c r="AD739" s="283"/>
      <c r="AE739" s="284"/>
      <c r="AF739" s="284"/>
      <c r="AH739" s="285"/>
      <c r="AI739" s="285"/>
      <c r="AK739" s="285"/>
    </row>
    <row r="740" spans="1:37" s="96" customFormat="1" x14ac:dyDescent="0.25">
      <c r="A740" s="274"/>
      <c r="C740" s="277"/>
      <c r="D740" s="278"/>
      <c r="E740" s="279"/>
      <c r="F740" s="279"/>
      <c r="G740" s="279"/>
      <c r="H740" s="55"/>
      <c r="I740" s="279"/>
      <c r="J740" s="279"/>
      <c r="K740" s="280"/>
      <c r="L740" s="279"/>
      <c r="M740" s="280"/>
      <c r="N740" s="279"/>
      <c r="O740" s="279"/>
      <c r="P740" s="274"/>
      <c r="Q740" s="279"/>
      <c r="R740" s="280"/>
      <c r="S740" s="279"/>
      <c r="T740" s="55"/>
      <c r="U740" s="279"/>
      <c r="V740" s="279"/>
      <c r="W740" s="279"/>
      <c r="X740" s="279"/>
      <c r="Y740" s="280"/>
      <c r="Z740" s="281"/>
      <c r="AA740" s="55"/>
      <c r="AB740" s="280"/>
      <c r="AC740" s="282"/>
      <c r="AD740" s="283"/>
      <c r="AE740" s="284"/>
      <c r="AF740" s="284"/>
      <c r="AH740" s="285"/>
      <c r="AI740" s="285"/>
      <c r="AK740" s="285"/>
    </row>
    <row r="741" spans="1:37" s="96" customFormat="1" x14ac:dyDescent="0.25">
      <c r="A741" s="274"/>
      <c r="C741" s="277"/>
      <c r="E741" s="279"/>
      <c r="F741" s="279"/>
      <c r="G741" s="279"/>
      <c r="H741" s="55"/>
      <c r="I741" s="279"/>
      <c r="J741" s="279"/>
      <c r="K741" s="280"/>
      <c r="L741" s="279"/>
      <c r="M741" s="280"/>
      <c r="N741" s="279"/>
      <c r="O741" s="279"/>
      <c r="P741" s="274"/>
      <c r="Q741" s="279"/>
      <c r="R741" s="280"/>
      <c r="S741" s="279"/>
      <c r="T741" s="55"/>
      <c r="U741" s="279"/>
      <c r="V741" s="279"/>
      <c r="W741" s="279"/>
      <c r="X741" s="279"/>
      <c r="Y741" s="280"/>
      <c r="Z741" s="281"/>
      <c r="AA741" s="55"/>
      <c r="AB741" s="280"/>
      <c r="AC741" s="282"/>
      <c r="AD741" s="283"/>
      <c r="AE741" s="284"/>
      <c r="AF741" s="284"/>
      <c r="AH741" s="285"/>
      <c r="AI741" s="285"/>
      <c r="AK741" s="285"/>
    </row>
    <row r="742" spans="1:37" s="96" customFormat="1" x14ac:dyDescent="0.25">
      <c r="A742" s="274"/>
      <c r="C742" s="277"/>
      <c r="D742" s="278"/>
      <c r="E742" s="279"/>
      <c r="F742" s="279"/>
      <c r="G742" s="279"/>
      <c r="H742" s="55"/>
      <c r="I742" s="279"/>
      <c r="J742" s="279"/>
      <c r="K742" s="280"/>
      <c r="L742" s="279"/>
      <c r="M742" s="280"/>
      <c r="N742" s="279"/>
      <c r="O742" s="279"/>
      <c r="P742" s="274"/>
      <c r="Q742" s="279"/>
      <c r="R742" s="280"/>
      <c r="S742" s="279"/>
      <c r="T742" s="55"/>
      <c r="U742" s="279"/>
      <c r="V742" s="279"/>
      <c r="W742" s="279"/>
      <c r="X742" s="279"/>
      <c r="Y742" s="280"/>
      <c r="Z742" s="281"/>
      <c r="AA742" s="55"/>
      <c r="AB742" s="280"/>
      <c r="AC742" s="282"/>
      <c r="AD742" s="283"/>
      <c r="AE742" s="284"/>
      <c r="AF742" s="284"/>
      <c r="AH742" s="285"/>
      <c r="AI742" s="285"/>
      <c r="AK742" s="285"/>
    </row>
    <row r="743" spans="1:37" s="96" customFormat="1" x14ac:dyDescent="0.25">
      <c r="A743" s="274"/>
      <c r="C743" s="277"/>
      <c r="D743" s="278"/>
      <c r="E743" s="279"/>
      <c r="F743" s="279"/>
      <c r="G743" s="279"/>
      <c r="H743" s="55"/>
      <c r="I743" s="279"/>
      <c r="J743" s="279"/>
      <c r="K743" s="280"/>
      <c r="L743" s="279"/>
      <c r="M743" s="280"/>
      <c r="N743" s="279"/>
      <c r="O743" s="279"/>
      <c r="P743" s="274"/>
      <c r="Q743" s="279"/>
      <c r="R743" s="280"/>
      <c r="S743" s="279"/>
      <c r="T743" s="55"/>
      <c r="U743" s="279"/>
      <c r="V743" s="279"/>
      <c r="W743" s="279"/>
      <c r="X743" s="279"/>
      <c r="Y743" s="280"/>
      <c r="Z743" s="281"/>
      <c r="AA743" s="55"/>
      <c r="AB743" s="280"/>
      <c r="AC743" s="282"/>
      <c r="AD743" s="283"/>
      <c r="AE743" s="284"/>
      <c r="AF743" s="284"/>
      <c r="AH743" s="285"/>
      <c r="AI743" s="285"/>
      <c r="AK743" s="285"/>
    </row>
    <row r="744" spans="1:37" s="96" customFormat="1" x14ac:dyDescent="0.25">
      <c r="A744" s="274"/>
      <c r="C744" s="277"/>
      <c r="D744" s="278"/>
      <c r="E744" s="279"/>
      <c r="F744" s="279"/>
      <c r="G744" s="279"/>
      <c r="H744" s="55"/>
      <c r="I744" s="279"/>
      <c r="J744" s="279"/>
      <c r="K744" s="280"/>
      <c r="L744" s="279"/>
      <c r="M744" s="280"/>
      <c r="N744" s="279"/>
      <c r="O744" s="279"/>
      <c r="P744" s="274"/>
      <c r="Q744" s="279"/>
      <c r="R744" s="280"/>
      <c r="S744" s="279"/>
      <c r="T744" s="55"/>
      <c r="U744" s="279"/>
      <c r="V744" s="279"/>
      <c r="W744" s="279"/>
      <c r="X744" s="279"/>
      <c r="Y744" s="280"/>
      <c r="Z744" s="281"/>
      <c r="AA744" s="55"/>
      <c r="AB744" s="280"/>
      <c r="AC744" s="282"/>
      <c r="AD744" s="283"/>
      <c r="AE744" s="284"/>
      <c r="AF744" s="284"/>
      <c r="AH744" s="285"/>
      <c r="AI744" s="285"/>
      <c r="AK744" s="285"/>
    </row>
    <row r="745" spans="1:37" s="96" customFormat="1" x14ac:dyDescent="0.25">
      <c r="A745" s="274"/>
      <c r="C745" s="277"/>
      <c r="D745" s="278"/>
      <c r="E745" s="279"/>
      <c r="F745" s="279"/>
      <c r="G745" s="279"/>
      <c r="H745" s="55"/>
      <c r="I745" s="279"/>
      <c r="J745" s="279"/>
      <c r="K745" s="280"/>
      <c r="L745" s="279"/>
      <c r="M745" s="280"/>
      <c r="N745" s="279"/>
      <c r="O745" s="279"/>
      <c r="P745" s="274"/>
      <c r="Q745" s="279"/>
      <c r="R745" s="280"/>
      <c r="S745" s="279"/>
      <c r="T745" s="55"/>
      <c r="U745" s="279"/>
      <c r="V745" s="279"/>
      <c r="W745" s="279"/>
      <c r="X745" s="279"/>
      <c r="Y745" s="280"/>
      <c r="Z745" s="281"/>
      <c r="AA745" s="55"/>
      <c r="AB745" s="280"/>
      <c r="AC745" s="282"/>
      <c r="AD745" s="283"/>
      <c r="AE745" s="284"/>
      <c r="AF745" s="284"/>
      <c r="AH745" s="285"/>
      <c r="AI745" s="285"/>
      <c r="AK745" s="285"/>
    </row>
    <row r="746" spans="1:37" s="96" customFormat="1" x14ac:dyDescent="0.25">
      <c r="A746" s="274"/>
      <c r="C746" s="277"/>
      <c r="D746" s="278"/>
      <c r="E746" s="279"/>
      <c r="F746" s="279"/>
      <c r="G746" s="279"/>
      <c r="H746" s="55"/>
      <c r="I746" s="279"/>
      <c r="J746" s="279"/>
      <c r="K746" s="280"/>
      <c r="L746" s="279"/>
      <c r="M746" s="280"/>
      <c r="N746" s="279"/>
      <c r="O746" s="279"/>
      <c r="P746" s="279"/>
      <c r="Q746" s="279"/>
      <c r="R746" s="279"/>
      <c r="S746" s="279"/>
      <c r="T746" s="55"/>
      <c r="U746" s="279"/>
      <c r="V746" s="279"/>
      <c r="W746" s="279"/>
      <c r="X746" s="279"/>
      <c r="Y746" s="280"/>
      <c r="Z746" s="281"/>
      <c r="AA746" s="55"/>
      <c r="AB746" s="280"/>
      <c r="AC746" s="282"/>
      <c r="AD746" s="283"/>
      <c r="AE746" s="284"/>
      <c r="AF746" s="284"/>
      <c r="AH746" s="285"/>
      <c r="AI746" s="285"/>
      <c r="AK746" s="285"/>
    </row>
    <row r="747" spans="1:37" s="96" customFormat="1" x14ac:dyDescent="0.25">
      <c r="A747" s="274"/>
      <c r="C747" s="277"/>
      <c r="D747" s="278"/>
      <c r="E747" s="279"/>
      <c r="F747" s="279"/>
      <c r="G747" s="279"/>
      <c r="H747" s="55"/>
      <c r="I747" s="279"/>
      <c r="J747" s="279"/>
      <c r="K747" s="280"/>
      <c r="L747" s="279"/>
      <c r="M747" s="280"/>
      <c r="N747" s="279"/>
      <c r="O747" s="279"/>
      <c r="P747" s="279"/>
      <c r="Q747" s="279"/>
      <c r="R747" s="279"/>
      <c r="S747" s="279"/>
      <c r="T747" s="55"/>
      <c r="U747" s="279"/>
      <c r="V747" s="279"/>
      <c r="W747" s="279"/>
      <c r="X747" s="279"/>
      <c r="Y747" s="280"/>
      <c r="Z747" s="281"/>
      <c r="AA747" s="55"/>
      <c r="AB747" s="280"/>
      <c r="AC747" s="282"/>
      <c r="AD747" s="283"/>
      <c r="AE747" s="284"/>
      <c r="AF747" s="284"/>
      <c r="AH747" s="285"/>
      <c r="AI747" s="285"/>
      <c r="AK747" s="285"/>
    </row>
    <row r="748" spans="1:37" s="96" customFormat="1" x14ac:dyDescent="0.25">
      <c r="A748" s="274"/>
      <c r="C748" s="277"/>
      <c r="D748" s="278"/>
      <c r="E748" s="279"/>
      <c r="F748" s="279"/>
      <c r="G748" s="279"/>
      <c r="H748" s="55"/>
      <c r="I748" s="279"/>
      <c r="J748" s="279"/>
      <c r="K748" s="280"/>
      <c r="L748" s="279"/>
      <c r="M748" s="280"/>
      <c r="N748" s="279"/>
      <c r="O748" s="279"/>
      <c r="P748" s="279"/>
      <c r="Q748" s="279"/>
      <c r="R748" s="279"/>
      <c r="S748" s="279"/>
      <c r="T748" s="55"/>
      <c r="U748" s="279"/>
      <c r="V748" s="279"/>
      <c r="W748" s="279"/>
      <c r="X748" s="279"/>
      <c r="Y748" s="280"/>
      <c r="Z748" s="281"/>
      <c r="AA748" s="55"/>
      <c r="AB748" s="280"/>
      <c r="AC748" s="282"/>
      <c r="AD748" s="283"/>
      <c r="AE748" s="284"/>
      <c r="AF748" s="284"/>
      <c r="AH748" s="285"/>
      <c r="AI748" s="285"/>
      <c r="AK748" s="285"/>
    </row>
    <row r="749" spans="1:37" s="96" customFormat="1" x14ac:dyDescent="0.25">
      <c r="A749" s="274"/>
      <c r="C749" s="277"/>
      <c r="D749" s="278"/>
      <c r="E749" s="279"/>
      <c r="F749" s="279"/>
      <c r="G749" s="279"/>
      <c r="H749" s="55"/>
      <c r="I749" s="279"/>
      <c r="J749" s="279"/>
      <c r="K749" s="280"/>
      <c r="L749" s="279"/>
      <c r="M749" s="280"/>
      <c r="N749" s="279"/>
      <c r="O749" s="279"/>
      <c r="P749" s="279"/>
      <c r="Q749" s="279"/>
      <c r="R749" s="279"/>
      <c r="S749" s="279"/>
      <c r="T749" s="55"/>
      <c r="U749" s="279"/>
      <c r="V749" s="279"/>
      <c r="W749" s="279"/>
      <c r="X749" s="279"/>
      <c r="Y749" s="280"/>
      <c r="Z749" s="281"/>
      <c r="AA749" s="55"/>
      <c r="AB749" s="280"/>
      <c r="AC749" s="282"/>
      <c r="AD749" s="283"/>
      <c r="AE749" s="284"/>
      <c r="AF749" s="284"/>
      <c r="AH749" s="285"/>
      <c r="AI749" s="285"/>
      <c r="AK749" s="285"/>
    </row>
    <row r="750" spans="1:37" s="96" customFormat="1" x14ac:dyDescent="0.25">
      <c r="A750" s="274"/>
      <c r="C750" s="277"/>
      <c r="D750" s="278"/>
      <c r="E750" s="279"/>
      <c r="F750" s="279"/>
      <c r="G750" s="279"/>
      <c r="H750" s="55"/>
      <c r="I750" s="279"/>
      <c r="J750" s="279"/>
      <c r="K750" s="280"/>
      <c r="L750" s="279"/>
      <c r="M750" s="280"/>
      <c r="N750" s="279"/>
      <c r="O750" s="279"/>
      <c r="P750" s="279"/>
      <c r="Q750" s="279"/>
      <c r="R750" s="279"/>
      <c r="S750" s="279"/>
      <c r="T750" s="55"/>
      <c r="U750" s="279"/>
      <c r="V750" s="279"/>
      <c r="W750" s="279"/>
      <c r="X750" s="279"/>
      <c r="Y750" s="280"/>
      <c r="Z750" s="281"/>
      <c r="AA750" s="55"/>
      <c r="AB750" s="280"/>
      <c r="AC750" s="282"/>
      <c r="AD750" s="283"/>
      <c r="AE750" s="284"/>
      <c r="AF750" s="284"/>
      <c r="AH750" s="285"/>
      <c r="AI750" s="285"/>
      <c r="AK750" s="285"/>
    </row>
    <row r="751" spans="1:37" s="96" customFormat="1" x14ac:dyDescent="0.25">
      <c r="A751" s="274"/>
      <c r="C751" s="277"/>
      <c r="D751" s="278"/>
      <c r="E751" s="279"/>
      <c r="F751" s="279"/>
      <c r="G751" s="279"/>
      <c r="H751" s="55"/>
      <c r="I751" s="279"/>
      <c r="J751" s="279"/>
      <c r="K751" s="280"/>
      <c r="L751" s="279"/>
      <c r="M751" s="280"/>
      <c r="N751" s="279"/>
      <c r="O751" s="279"/>
      <c r="P751" s="279"/>
      <c r="Q751" s="279"/>
      <c r="R751" s="279"/>
      <c r="S751" s="279"/>
      <c r="T751" s="55"/>
      <c r="U751" s="279"/>
      <c r="V751" s="279"/>
      <c r="W751" s="279"/>
      <c r="X751" s="279"/>
      <c r="Y751" s="280"/>
      <c r="Z751" s="281"/>
      <c r="AA751" s="55"/>
      <c r="AB751" s="280"/>
      <c r="AC751" s="282"/>
      <c r="AD751" s="283"/>
      <c r="AE751" s="284"/>
      <c r="AF751" s="284"/>
      <c r="AH751" s="285"/>
      <c r="AI751" s="285"/>
      <c r="AK751" s="285"/>
    </row>
    <row r="752" spans="1:37" s="96" customFormat="1" x14ac:dyDescent="0.25">
      <c r="A752" s="274"/>
      <c r="C752" s="277"/>
      <c r="D752" s="278"/>
      <c r="E752" s="279"/>
      <c r="F752" s="279"/>
      <c r="G752" s="279"/>
      <c r="H752" s="55"/>
      <c r="I752" s="279"/>
      <c r="J752" s="279"/>
      <c r="K752" s="280"/>
      <c r="L752" s="279"/>
      <c r="M752" s="280"/>
      <c r="N752" s="279"/>
      <c r="O752" s="279"/>
      <c r="P752" s="279"/>
      <c r="Q752" s="279"/>
      <c r="R752" s="279"/>
      <c r="S752" s="279"/>
      <c r="T752" s="55"/>
      <c r="U752" s="279"/>
      <c r="V752" s="279"/>
      <c r="W752" s="279"/>
      <c r="X752" s="279"/>
      <c r="Y752" s="280"/>
      <c r="Z752" s="281"/>
      <c r="AA752" s="55"/>
      <c r="AB752" s="280"/>
      <c r="AC752" s="282"/>
      <c r="AD752" s="283"/>
      <c r="AE752" s="284"/>
      <c r="AF752" s="284"/>
      <c r="AH752" s="285"/>
      <c r="AI752" s="285"/>
      <c r="AK752" s="285"/>
    </row>
    <row r="753" spans="1:37" s="96" customFormat="1" x14ac:dyDescent="0.25">
      <c r="A753" s="274"/>
      <c r="C753" s="277"/>
      <c r="D753" s="278"/>
      <c r="E753" s="279"/>
      <c r="F753" s="279"/>
      <c r="G753" s="279"/>
      <c r="H753" s="55"/>
      <c r="I753" s="279"/>
      <c r="J753" s="279"/>
      <c r="K753" s="280"/>
      <c r="L753" s="279"/>
      <c r="M753" s="280"/>
      <c r="N753" s="279"/>
      <c r="O753" s="279"/>
      <c r="P753" s="279"/>
      <c r="Q753" s="279"/>
      <c r="R753" s="279"/>
      <c r="S753" s="279"/>
      <c r="T753" s="55"/>
      <c r="U753" s="279"/>
      <c r="V753" s="279"/>
      <c r="W753" s="279"/>
      <c r="X753" s="279"/>
      <c r="Y753" s="280"/>
      <c r="Z753" s="281"/>
      <c r="AA753" s="55"/>
      <c r="AB753" s="280"/>
      <c r="AC753" s="282"/>
      <c r="AD753" s="283"/>
      <c r="AE753" s="284"/>
      <c r="AF753" s="284"/>
      <c r="AH753" s="285"/>
      <c r="AI753" s="285"/>
      <c r="AK753" s="285"/>
    </row>
    <row r="754" spans="1:37" s="96" customFormat="1" x14ac:dyDescent="0.25">
      <c r="A754" s="274"/>
      <c r="C754" s="277"/>
      <c r="D754" s="278"/>
      <c r="E754" s="279"/>
      <c r="F754" s="279"/>
      <c r="G754" s="279"/>
      <c r="H754" s="55"/>
      <c r="I754" s="279"/>
      <c r="J754" s="279"/>
      <c r="K754" s="280"/>
      <c r="L754" s="279"/>
      <c r="M754" s="280"/>
      <c r="N754" s="279"/>
      <c r="O754" s="279"/>
      <c r="P754" s="279"/>
      <c r="Q754" s="279"/>
      <c r="R754" s="279"/>
      <c r="S754" s="279"/>
      <c r="T754" s="55"/>
      <c r="U754" s="279"/>
      <c r="V754" s="279"/>
      <c r="W754" s="279"/>
      <c r="X754" s="279"/>
      <c r="Y754" s="280"/>
      <c r="Z754" s="281"/>
      <c r="AA754" s="55"/>
      <c r="AB754" s="280"/>
      <c r="AC754" s="282"/>
      <c r="AD754" s="283"/>
      <c r="AE754" s="284"/>
      <c r="AF754" s="284"/>
      <c r="AH754" s="285"/>
      <c r="AI754" s="285"/>
      <c r="AK754" s="285"/>
    </row>
    <row r="755" spans="1:37" x14ac:dyDescent="0.25">
      <c r="P755" s="28"/>
      <c r="R755" s="28"/>
    </row>
    <row r="756" spans="1:37" x14ac:dyDescent="0.25">
      <c r="P756" s="28"/>
      <c r="R756" s="28"/>
    </row>
    <row r="757" spans="1:37" x14ac:dyDescent="0.25">
      <c r="P757" s="28"/>
      <c r="R757" s="28"/>
    </row>
    <row r="758" spans="1:37" x14ac:dyDescent="0.25">
      <c r="P758" s="28"/>
      <c r="R758" s="28"/>
    </row>
    <row r="759" spans="1:37" x14ac:dyDescent="0.25">
      <c r="P759" s="28"/>
      <c r="R759" s="28"/>
    </row>
    <row r="760" spans="1:37" x14ac:dyDescent="0.25">
      <c r="P760" s="28"/>
      <c r="R760" s="28"/>
    </row>
    <row r="761" spans="1:37" x14ac:dyDescent="0.25">
      <c r="P761" s="28"/>
      <c r="R761" s="28"/>
    </row>
    <row r="762" spans="1:37" x14ac:dyDescent="0.25">
      <c r="P762" s="28"/>
      <c r="R762" s="28"/>
    </row>
    <row r="763" spans="1:37" x14ac:dyDescent="0.25">
      <c r="P763" s="28"/>
      <c r="R763" s="28"/>
    </row>
    <row r="764" spans="1:37" x14ac:dyDescent="0.25">
      <c r="P764" s="28"/>
      <c r="R764" s="28"/>
    </row>
    <row r="765" spans="1:37" x14ac:dyDescent="0.25">
      <c r="P765" s="28"/>
      <c r="R765" s="28"/>
    </row>
    <row r="766" spans="1:37" x14ac:dyDescent="0.25">
      <c r="P766" s="28"/>
      <c r="R766" s="28"/>
    </row>
    <row r="767" spans="1:37" x14ac:dyDescent="0.25">
      <c r="P767" s="28"/>
      <c r="R767" s="28"/>
    </row>
    <row r="768" spans="1:37" x14ac:dyDescent="0.25">
      <c r="P768" s="28"/>
      <c r="R768" s="28"/>
    </row>
    <row r="769" spans="16:18" x14ac:dyDescent="0.25">
      <c r="P769" s="28"/>
      <c r="R769" s="28"/>
    </row>
    <row r="770" spans="16:18" x14ac:dyDescent="0.25">
      <c r="P770" s="28"/>
      <c r="R770" s="28"/>
    </row>
    <row r="771" spans="16:18" x14ac:dyDescent="0.25">
      <c r="P771" s="28"/>
      <c r="R771" s="28"/>
    </row>
  </sheetData>
  <autoFilter ref="A1:AK737"/>
  <sortState ref="A3:AK734">
    <sortCondition ref="B3:B734"/>
  </sortState>
  <mergeCells count="16">
    <mergeCell ref="A1:A2"/>
    <mergeCell ref="G1:G2"/>
    <mergeCell ref="J1:J2"/>
    <mergeCell ref="L1:L2"/>
    <mergeCell ref="P1:P2"/>
    <mergeCell ref="AJ1:AJ2"/>
    <mergeCell ref="C735:D735"/>
    <mergeCell ref="C736:D736"/>
    <mergeCell ref="C737:D737"/>
    <mergeCell ref="S1:S2"/>
    <mergeCell ref="V1:V2"/>
    <mergeCell ref="X1:X2"/>
    <mergeCell ref="Z1:Z2"/>
    <mergeCell ref="AC1:AC2"/>
    <mergeCell ref="AG1:AG2"/>
    <mergeCell ref="Q1:Q2"/>
  </mergeCells>
  <conditionalFormatting sqref="AB678:AC710 AB677 AB712:AC1048576 AB711 E1:G1048576 I1:L1048576 N1:S1048576 U1:Z1048576 AB1:AC676">
    <cfRule type="containsText" dxfId="12" priority="55" operator="containsText" text="ABJ">
      <formula>NOT(ISERROR(SEARCH("ABJ",E1)))</formula>
    </cfRule>
  </conditionalFormatting>
  <conditionalFormatting sqref="E669:AD676 E668:G668 AB668:AD668 E579:G579 AB579:AD579 U668:Z668 U579:Z579 N668:S668 N579:S579 I668:L668 I579:L579 E633:L633 N633:Z633 E547:L547 N547:Z547 E45:L45 N45:Z45 AB633:AD633 AB547:AD547 AB45:AD45 E677:AB677 E42:AC42 E43:AD44 E558:AD578 E580:AD632 E634:AD667 E678:AD702 E703:AC703 E704:AD710 E556:AC557 E712:AD734 E711:AB711 AD557 E3:AD41 E548:AD555 E46:AD546">
    <cfRule type="containsText" dxfId="11" priority="56" operator="containsText" text="DSP">
      <formula>NOT(ISERROR(SEARCH("DSP",E3)))</formula>
    </cfRule>
    <cfRule type="containsText" dxfId="10" priority="57" operator="containsText" text="ABI">
      <formula>NOT(ISERROR(SEARCH("ABI",E3)))</formula>
    </cfRule>
  </conditionalFormatting>
  <conditionalFormatting sqref="AD703">
    <cfRule type="containsText" dxfId="9" priority="11" operator="containsText" text="DSP">
      <formula>NOT(ISERROR(SEARCH("DSP",AD703)))</formula>
    </cfRule>
    <cfRule type="containsText" dxfId="8" priority="12" operator="containsText" text="ABI">
      <formula>NOT(ISERROR(SEARCH("ABI",AD703)))</formula>
    </cfRule>
  </conditionalFormatting>
  <conditionalFormatting sqref="AD556">
    <cfRule type="containsText" dxfId="7" priority="9" operator="containsText" text="DSP">
      <formula>NOT(ISERROR(SEARCH("DSP",AD556)))</formula>
    </cfRule>
    <cfRule type="containsText" dxfId="6" priority="10" operator="containsText" text="ABI">
      <formula>NOT(ISERROR(SEARCH("ABI",AD556)))</formula>
    </cfRule>
  </conditionalFormatting>
  <conditionalFormatting sqref="AC677">
    <cfRule type="containsText" dxfId="5" priority="6" operator="containsText" text="ABJ">
      <formula>NOT(ISERROR(SEARCH("ABJ",AC677)))</formula>
    </cfRule>
  </conditionalFormatting>
  <conditionalFormatting sqref="AC677:AD677">
    <cfRule type="containsText" dxfId="4" priority="7" operator="containsText" text="DSP">
      <formula>NOT(ISERROR(SEARCH("DSP",AC677)))</formula>
    </cfRule>
    <cfRule type="containsText" dxfId="3" priority="8" operator="containsText" text="ABI">
      <formula>NOT(ISERROR(SEARCH("ABI",AC677)))</formula>
    </cfRule>
  </conditionalFormatting>
  <conditionalFormatting sqref="AC711">
    <cfRule type="containsText" dxfId="2" priority="3" operator="containsText" text="ABJ">
      <formula>NOT(ISERROR(SEARCH("ABJ",AC711)))</formula>
    </cfRule>
  </conditionalFormatting>
  <conditionalFormatting sqref="AC711:AD711">
    <cfRule type="containsText" dxfId="1" priority="4" operator="containsText" text="DSP">
      <formula>NOT(ISERROR(SEARCH("DSP",AC711)))</formula>
    </cfRule>
    <cfRule type="containsText" dxfId="0" priority="5" operator="containsText" text="ABI">
      <formula>NOT(ISERROR(SEARCH("ABI",AC711)))</formula>
    </cfRule>
  </conditionalFormatting>
  <printOptions horizontalCentered="1" verticalCentered="1"/>
  <pageMargins left="0.15748031496062992" right="0.19685039370078741" top="0" bottom="0" header="0.51181102362204722" footer="0.19685039370078741"/>
  <pageSetup paperSize="8" scale="58" fitToHeight="0" orientation="landscape" horizontalDpi="4294967294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view="pageLayout" zoomScaleNormal="100" workbookViewId="0">
      <selection activeCell="A94" sqref="A94"/>
    </sheetView>
  </sheetViews>
  <sheetFormatPr baseColWidth="10" defaultColWidth="10.85546875" defaultRowHeight="12.75" x14ac:dyDescent="0.2"/>
  <cols>
    <col min="1" max="1" width="18.42578125" style="98" customWidth="1"/>
    <col min="2" max="2" width="27.28515625" style="98" customWidth="1"/>
    <col min="3" max="3" width="18.42578125" style="98" customWidth="1"/>
    <col min="4" max="4" width="5.42578125" style="98" customWidth="1"/>
    <col min="5" max="5" width="20.42578125" style="98" customWidth="1"/>
    <col min="6" max="6" width="27.28515625" style="98" customWidth="1"/>
    <col min="7" max="7" width="20.42578125" style="98" customWidth="1"/>
    <col min="8" max="8" width="5.42578125" style="98" customWidth="1"/>
    <col min="9" max="9" width="18.42578125" style="98" customWidth="1"/>
    <col min="10" max="10" width="27.28515625" style="98" customWidth="1"/>
    <col min="11" max="11" width="18.42578125" style="98" customWidth="1"/>
    <col min="12" max="16384" width="10.85546875" style="98"/>
  </cols>
  <sheetData>
    <row r="1" spans="1:11" ht="45" customHeight="1" x14ac:dyDescent="0.2">
      <c r="A1" s="390" t="s">
        <v>223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</row>
    <row r="2" spans="1:11" ht="13.5" thickBot="1" x14ac:dyDescent="0.25"/>
    <row r="3" spans="1:11" ht="13.5" thickBot="1" x14ac:dyDescent="0.25">
      <c r="E3" s="387" t="s">
        <v>161</v>
      </c>
      <c r="F3" s="388"/>
      <c r="G3" s="389"/>
      <c r="H3" s="99"/>
    </row>
    <row r="4" spans="1:11" ht="7.5" customHeight="1" x14ac:dyDescent="0.2"/>
    <row r="5" spans="1:11" x14ac:dyDescent="0.2">
      <c r="F5" s="100" t="s">
        <v>1246</v>
      </c>
    </row>
    <row r="6" spans="1:11" x14ac:dyDescent="0.2">
      <c r="F6" s="100">
        <v>13.722</v>
      </c>
    </row>
    <row r="7" spans="1:11" x14ac:dyDescent="0.2">
      <c r="E7" s="101" t="s">
        <v>1240</v>
      </c>
      <c r="G7" s="102" t="s">
        <v>1247</v>
      </c>
    </row>
    <row r="8" spans="1:11" x14ac:dyDescent="0.2">
      <c r="E8" s="103">
        <v>13.695</v>
      </c>
      <c r="G8" s="104">
        <v>13.3</v>
      </c>
    </row>
    <row r="9" spans="1:11" ht="13.5" thickBot="1" x14ac:dyDescent="0.25"/>
    <row r="10" spans="1:11" ht="13.5" thickBot="1" x14ac:dyDescent="0.25">
      <c r="A10" s="387" t="s">
        <v>169</v>
      </c>
      <c r="B10" s="388"/>
      <c r="C10" s="389"/>
      <c r="I10" s="387" t="s">
        <v>170</v>
      </c>
      <c r="J10" s="388"/>
      <c r="K10" s="389"/>
    </row>
    <row r="11" spans="1:11" ht="6.75" customHeight="1" x14ac:dyDescent="0.2"/>
    <row r="12" spans="1:11" ht="12.75" customHeight="1" x14ac:dyDescent="0.2">
      <c r="B12" s="100" t="s">
        <v>1238</v>
      </c>
      <c r="J12" s="100" t="s">
        <v>1264</v>
      </c>
    </row>
    <row r="13" spans="1:11" ht="12.75" customHeight="1" x14ac:dyDescent="0.2">
      <c r="B13" s="100" t="s">
        <v>1239</v>
      </c>
      <c r="J13" s="100" t="s">
        <v>1265</v>
      </c>
    </row>
    <row r="14" spans="1:11" ht="12.75" customHeight="1" x14ac:dyDescent="0.2">
      <c r="B14" s="100">
        <v>14.6</v>
      </c>
      <c r="J14" s="100" t="s">
        <v>1266</v>
      </c>
    </row>
    <row r="15" spans="1:11" x14ac:dyDescent="0.2">
      <c r="A15" s="105" t="s">
        <v>1240</v>
      </c>
      <c r="J15" s="100">
        <v>14.2</v>
      </c>
    </row>
    <row r="16" spans="1:11" x14ac:dyDescent="0.2">
      <c r="A16" s="103">
        <v>14.5</v>
      </c>
    </row>
    <row r="17" spans="1:11" ht="13.5" thickBot="1" x14ac:dyDescent="0.25"/>
    <row r="18" spans="1:11" ht="13.5" thickBot="1" x14ac:dyDescent="0.25">
      <c r="A18" s="387" t="s">
        <v>16</v>
      </c>
      <c r="B18" s="388"/>
      <c r="C18" s="389"/>
      <c r="E18" s="387" t="s">
        <v>165</v>
      </c>
      <c r="F18" s="388"/>
      <c r="G18" s="389"/>
      <c r="I18" s="387" t="s">
        <v>163</v>
      </c>
      <c r="J18" s="388"/>
      <c r="K18" s="389"/>
    </row>
    <row r="19" spans="1:11" ht="7.5" customHeight="1" x14ac:dyDescent="0.2"/>
    <row r="20" spans="1:11" x14ac:dyDescent="0.2">
      <c r="B20" s="100" t="s">
        <v>1241</v>
      </c>
      <c r="F20" s="100" t="s">
        <v>1240</v>
      </c>
      <c r="J20" s="100" t="s">
        <v>1245</v>
      </c>
    </row>
    <row r="21" spans="1:11" x14ac:dyDescent="0.2">
      <c r="B21" s="100" t="s">
        <v>1224</v>
      </c>
      <c r="F21" s="100" t="s">
        <v>164</v>
      </c>
      <c r="J21" s="100" t="s">
        <v>1227</v>
      </c>
    </row>
    <row r="22" spans="1:11" x14ac:dyDescent="0.2">
      <c r="A22" s="105" t="s">
        <v>1242</v>
      </c>
      <c r="E22" s="105" t="s">
        <v>1244</v>
      </c>
      <c r="I22" s="105" t="s">
        <v>1240</v>
      </c>
      <c r="K22" s="106" t="s">
        <v>1244</v>
      </c>
    </row>
    <row r="23" spans="1:11" x14ac:dyDescent="0.2">
      <c r="A23" s="105" t="s">
        <v>1243</v>
      </c>
      <c r="E23" s="105" t="s">
        <v>1245</v>
      </c>
      <c r="I23" s="103" t="s">
        <v>1228</v>
      </c>
      <c r="K23" s="104" t="s">
        <v>1229</v>
      </c>
    </row>
    <row r="24" spans="1:11" x14ac:dyDescent="0.2">
      <c r="A24" s="103" t="s">
        <v>1225</v>
      </c>
      <c r="E24" s="103" t="s">
        <v>1226</v>
      </c>
    </row>
    <row r="25" spans="1:11" ht="13.5" thickBot="1" x14ac:dyDescent="0.25"/>
    <row r="26" spans="1:11" ht="13.5" thickBot="1" x14ac:dyDescent="0.25">
      <c r="A26" s="387" t="s">
        <v>166</v>
      </c>
      <c r="B26" s="388"/>
      <c r="C26" s="389"/>
      <c r="E26" s="387" t="s">
        <v>167</v>
      </c>
      <c r="F26" s="388"/>
      <c r="G26" s="389"/>
      <c r="I26" s="387" t="s">
        <v>160</v>
      </c>
      <c r="J26" s="388"/>
      <c r="K26" s="389"/>
    </row>
    <row r="27" spans="1:11" ht="7.5" customHeight="1" x14ac:dyDescent="0.2"/>
    <row r="28" spans="1:11" x14ac:dyDescent="0.2">
      <c r="B28" s="100" t="s">
        <v>1248</v>
      </c>
      <c r="F28" s="100" t="s">
        <v>1248</v>
      </c>
      <c r="J28" s="100" t="s">
        <v>1255</v>
      </c>
    </row>
    <row r="29" spans="1:11" x14ac:dyDescent="0.2">
      <c r="B29" s="100" t="s">
        <v>1234</v>
      </c>
      <c r="F29" s="107">
        <v>1.6486486486486487</v>
      </c>
      <c r="J29" s="107" t="s">
        <v>1235</v>
      </c>
    </row>
    <row r="30" spans="1:11" x14ac:dyDescent="0.2">
      <c r="A30" s="105" t="s">
        <v>1249</v>
      </c>
      <c r="E30" s="105" t="s">
        <v>1254</v>
      </c>
      <c r="G30" s="106" t="s">
        <v>1245</v>
      </c>
      <c r="I30" s="105" t="s">
        <v>1239</v>
      </c>
      <c r="K30" s="106" t="s">
        <v>1256</v>
      </c>
    </row>
    <row r="31" spans="1:11" x14ac:dyDescent="0.2">
      <c r="A31" s="105" t="s">
        <v>1250</v>
      </c>
      <c r="E31" s="109">
        <v>1.5238095238095237</v>
      </c>
      <c r="G31" s="108">
        <v>1.45</v>
      </c>
      <c r="I31" s="109" t="s">
        <v>1236</v>
      </c>
      <c r="K31" s="108" t="s">
        <v>1237</v>
      </c>
    </row>
    <row r="32" spans="1:11" x14ac:dyDescent="0.2">
      <c r="A32" s="103" t="s">
        <v>217</v>
      </c>
    </row>
    <row r="33" spans="1:11" ht="13.5" thickBot="1" x14ac:dyDescent="0.25"/>
    <row r="34" spans="1:11" ht="13.5" thickBot="1" x14ac:dyDescent="0.25">
      <c r="A34" s="387" t="s">
        <v>19</v>
      </c>
      <c r="B34" s="388"/>
      <c r="C34" s="389"/>
      <c r="E34" s="387" t="s">
        <v>219</v>
      </c>
      <c r="F34" s="388"/>
      <c r="G34" s="389"/>
      <c r="I34" s="387" t="s">
        <v>23</v>
      </c>
      <c r="J34" s="388"/>
      <c r="K34" s="389"/>
    </row>
    <row r="35" spans="1:11" ht="6.75" customHeight="1" x14ac:dyDescent="0.2"/>
    <row r="36" spans="1:11" x14ac:dyDescent="0.2">
      <c r="B36" s="100" t="s">
        <v>1251</v>
      </c>
      <c r="E36" s="100" t="s">
        <v>1257</v>
      </c>
      <c r="F36" s="100" t="s">
        <v>1260</v>
      </c>
      <c r="G36" s="100" t="s">
        <v>1262</v>
      </c>
      <c r="J36" s="100" t="s">
        <v>1267</v>
      </c>
    </row>
    <row r="37" spans="1:11" x14ac:dyDescent="0.2">
      <c r="B37" s="100" t="s">
        <v>1230</v>
      </c>
      <c r="E37" s="100" t="s">
        <v>1258</v>
      </c>
      <c r="F37" s="100" t="s">
        <v>1243</v>
      </c>
      <c r="G37" s="100" t="s">
        <v>1263</v>
      </c>
      <c r="H37" s="99"/>
      <c r="J37" s="100" t="s">
        <v>1268</v>
      </c>
    </row>
    <row r="38" spans="1:11" x14ac:dyDescent="0.2">
      <c r="A38" s="105" t="s">
        <v>1252</v>
      </c>
      <c r="C38" s="106" t="s">
        <v>1253</v>
      </c>
      <c r="E38" s="100" t="s">
        <v>1242</v>
      </c>
      <c r="F38" s="100" t="s">
        <v>1261</v>
      </c>
      <c r="G38" s="100" t="s">
        <v>1238</v>
      </c>
      <c r="J38" s="100" t="s">
        <v>162</v>
      </c>
    </row>
    <row r="39" spans="1:11" x14ac:dyDescent="0.2">
      <c r="A39" s="103" t="s">
        <v>1231</v>
      </c>
      <c r="C39" s="104" t="s">
        <v>1232</v>
      </c>
      <c r="E39" s="100" t="s">
        <v>1259</v>
      </c>
      <c r="F39" s="100"/>
      <c r="G39" s="100" t="s">
        <v>1239</v>
      </c>
      <c r="K39" s="106" t="s">
        <v>1269</v>
      </c>
    </row>
    <row r="40" spans="1:11" x14ac:dyDescent="0.2">
      <c r="E40" s="100"/>
      <c r="F40" s="100" t="s">
        <v>168</v>
      </c>
      <c r="G40" s="100"/>
      <c r="K40" s="108" t="s">
        <v>1233</v>
      </c>
    </row>
    <row r="41" spans="1:11" ht="13.5" thickBot="1" x14ac:dyDescent="0.25"/>
    <row r="42" spans="1:11" ht="13.5" thickBot="1" x14ac:dyDescent="0.25">
      <c r="E42" s="387" t="s">
        <v>25</v>
      </c>
      <c r="F42" s="388"/>
      <c r="G42" s="389"/>
    </row>
    <row r="43" spans="1:11" ht="7.5" customHeight="1" x14ac:dyDescent="0.2"/>
    <row r="44" spans="1:11" x14ac:dyDescent="0.2">
      <c r="F44" s="100" t="s">
        <v>1273</v>
      </c>
    </row>
    <row r="45" spans="1:11" x14ac:dyDescent="0.2">
      <c r="F45" s="107" t="s">
        <v>1270</v>
      </c>
    </row>
    <row r="46" spans="1:11" x14ac:dyDescent="0.2">
      <c r="E46" s="105" t="s">
        <v>1272</v>
      </c>
      <c r="G46" s="106" t="s">
        <v>1275</v>
      </c>
    </row>
    <row r="47" spans="1:11" x14ac:dyDescent="0.2">
      <c r="E47" s="109" t="s">
        <v>1271</v>
      </c>
      <c r="G47" s="108" t="s">
        <v>1274</v>
      </c>
    </row>
    <row r="58" spans="1:11" ht="45" customHeight="1" x14ac:dyDescent="0.2">
      <c r="A58" s="390" t="s">
        <v>222</v>
      </c>
      <c r="B58" s="390"/>
      <c r="C58" s="390"/>
      <c r="D58" s="390"/>
      <c r="E58" s="390"/>
      <c r="F58" s="390"/>
      <c r="G58" s="390"/>
      <c r="H58" s="390"/>
      <c r="I58" s="390"/>
      <c r="J58" s="390"/>
      <c r="K58" s="390"/>
    </row>
    <row r="59" spans="1:11" ht="13.5" thickBot="1" x14ac:dyDescent="0.25"/>
    <row r="60" spans="1:11" ht="13.5" thickBot="1" x14ac:dyDescent="0.25">
      <c r="E60" s="387" t="s">
        <v>161</v>
      </c>
      <c r="F60" s="388"/>
      <c r="G60" s="389"/>
      <c r="H60" s="99"/>
    </row>
    <row r="61" spans="1:11" ht="7.5" customHeight="1" x14ac:dyDescent="0.2"/>
    <row r="62" spans="1:11" x14ac:dyDescent="0.2">
      <c r="F62" s="100" t="s">
        <v>1320</v>
      </c>
    </row>
    <row r="63" spans="1:11" x14ac:dyDescent="0.2">
      <c r="F63" s="100">
        <v>14.667</v>
      </c>
    </row>
    <row r="64" spans="1:11" x14ac:dyDescent="0.2">
      <c r="E64" s="101" t="s">
        <v>1318</v>
      </c>
      <c r="G64" s="106" t="s">
        <v>1319</v>
      </c>
    </row>
    <row r="65" spans="1:11" x14ac:dyDescent="0.2">
      <c r="E65" s="103">
        <v>14.528</v>
      </c>
      <c r="G65" s="106">
        <v>13.680999999999999</v>
      </c>
    </row>
    <row r="66" spans="1:11" ht="13.5" thickBot="1" x14ac:dyDescent="0.25"/>
    <row r="67" spans="1:11" ht="13.5" thickBot="1" x14ac:dyDescent="0.25">
      <c r="A67" s="387" t="s">
        <v>169</v>
      </c>
      <c r="B67" s="388"/>
      <c r="C67" s="389"/>
      <c r="I67" s="387" t="s">
        <v>170</v>
      </c>
      <c r="J67" s="388"/>
      <c r="K67" s="389"/>
    </row>
    <row r="68" spans="1:11" ht="7.5" customHeight="1" x14ac:dyDescent="0.2"/>
    <row r="69" spans="1:11" x14ac:dyDescent="0.2">
      <c r="B69" s="100" t="s">
        <v>1306</v>
      </c>
      <c r="J69" s="100" t="s">
        <v>1318</v>
      </c>
    </row>
    <row r="70" spans="1:11" x14ac:dyDescent="0.2">
      <c r="B70" s="100">
        <v>15.35</v>
      </c>
      <c r="J70" s="100">
        <v>15.555999999999999</v>
      </c>
    </row>
    <row r="71" spans="1:11" x14ac:dyDescent="0.2">
      <c r="A71" s="105" t="s">
        <v>1317</v>
      </c>
      <c r="C71" s="102" t="s">
        <v>1293</v>
      </c>
      <c r="I71" s="105" t="s">
        <v>1319</v>
      </c>
      <c r="K71" s="102" t="s">
        <v>1320</v>
      </c>
    </row>
    <row r="72" spans="1:11" x14ac:dyDescent="0.2">
      <c r="A72" s="103">
        <v>14.05</v>
      </c>
      <c r="C72" s="104">
        <v>14.2</v>
      </c>
      <c r="I72" s="103">
        <v>15.111000000000001</v>
      </c>
      <c r="K72" s="104">
        <v>14.667</v>
      </c>
    </row>
    <row r="73" spans="1:11" ht="13.5" thickBot="1" x14ac:dyDescent="0.25">
      <c r="I73" s="89"/>
    </row>
    <row r="74" spans="1:11" ht="13.5" thickBot="1" x14ac:dyDescent="0.25">
      <c r="A74" s="387" t="s">
        <v>16</v>
      </c>
      <c r="B74" s="388"/>
      <c r="C74" s="389"/>
      <c r="E74" s="387" t="s">
        <v>165</v>
      </c>
      <c r="F74" s="388"/>
      <c r="G74" s="389"/>
      <c r="I74" s="387" t="s">
        <v>163</v>
      </c>
      <c r="J74" s="388"/>
      <c r="K74" s="389"/>
    </row>
    <row r="75" spans="1:11" ht="7.5" customHeight="1" x14ac:dyDescent="0.2"/>
    <row r="76" spans="1:11" x14ac:dyDescent="0.2">
      <c r="B76" s="100" t="s">
        <v>1277</v>
      </c>
      <c r="F76" s="100" t="s">
        <v>1282</v>
      </c>
      <c r="J76" s="100" t="s">
        <v>1282</v>
      </c>
    </row>
    <row r="77" spans="1:11" x14ac:dyDescent="0.2">
      <c r="B77" s="100" t="s">
        <v>1278</v>
      </c>
      <c r="F77" s="100" t="s">
        <v>1279</v>
      </c>
      <c r="J77" s="100" t="s">
        <v>1285</v>
      </c>
    </row>
    <row r="78" spans="1:11" x14ac:dyDescent="0.2">
      <c r="A78" s="105" t="s">
        <v>1291</v>
      </c>
      <c r="B78" s="100" t="s">
        <v>1276</v>
      </c>
      <c r="E78" s="105" t="s">
        <v>1283</v>
      </c>
      <c r="G78" s="102" t="s">
        <v>1284</v>
      </c>
      <c r="I78" s="105" t="s">
        <v>1284</v>
      </c>
      <c r="K78" s="102" t="s">
        <v>1283</v>
      </c>
    </row>
    <row r="79" spans="1:11" x14ac:dyDescent="0.2">
      <c r="A79" s="105" t="s">
        <v>1321</v>
      </c>
      <c r="E79" s="103" t="s">
        <v>1280</v>
      </c>
      <c r="G79" s="104" t="s">
        <v>1281</v>
      </c>
      <c r="I79" s="103" t="s">
        <v>1286</v>
      </c>
      <c r="K79" s="104" t="s">
        <v>1287</v>
      </c>
    </row>
    <row r="80" spans="1:11" x14ac:dyDescent="0.2">
      <c r="A80" s="105" t="s">
        <v>1322</v>
      </c>
    </row>
    <row r="81" spans="1:11" x14ac:dyDescent="0.2">
      <c r="A81" s="105" t="s">
        <v>1293</v>
      </c>
    </row>
    <row r="82" spans="1:11" x14ac:dyDescent="0.2">
      <c r="A82" s="105" t="s">
        <v>1323</v>
      </c>
    </row>
    <row r="83" spans="1:11" x14ac:dyDescent="0.2">
      <c r="A83" s="105" t="s">
        <v>1292</v>
      </c>
    </row>
    <row r="84" spans="1:11" x14ac:dyDescent="0.2">
      <c r="A84" s="105" t="s">
        <v>1313</v>
      </c>
    </row>
    <row r="85" spans="1:11" x14ac:dyDescent="0.2">
      <c r="A85" s="105" t="s">
        <v>1324</v>
      </c>
    </row>
    <row r="86" spans="1:11" x14ac:dyDescent="0.2">
      <c r="A86" s="105" t="s">
        <v>1283</v>
      </c>
    </row>
    <row r="87" spans="1:11" x14ac:dyDescent="0.2">
      <c r="A87" s="105" t="s">
        <v>1319</v>
      </c>
    </row>
    <row r="88" spans="1:11" x14ac:dyDescent="0.2">
      <c r="A88" s="105" t="s">
        <v>1282</v>
      </c>
    </row>
    <row r="89" spans="1:11" x14ac:dyDescent="0.2">
      <c r="A89" s="105" t="s">
        <v>1325</v>
      </c>
    </row>
    <row r="90" spans="1:11" x14ac:dyDescent="0.2">
      <c r="A90" s="105" t="s">
        <v>1326</v>
      </c>
    </row>
    <row r="91" spans="1:11" x14ac:dyDescent="0.2">
      <c r="A91" s="105" t="s">
        <v>1327</v>
      </c>
    </row>
    <row r="92" spans="1:11" x14ac:dyDescent="0.2">
      <c r="A92" s="105" t="s">
        <v>1328</v>
      </c>
    </row>
    <row r="93" spans="1:11" x14ac:dyDescent="0.2">
      <c r="A93" s="103" t="s">
        <v>1329</v>
      </c>
    </row>
    <row r="94" spans="1:11" ht="13.5" thickBot="1" x14ac:dyDescent="0.25"/>
    <row r="95" spans="1:11" ht="13.5" thickBot="1" x14ac:dyDescent="0.25">
      <c r="A95" s="387" t="s">
        <v>166</v>
      </c>
      <c r="B95" s="388"/>
      <c r="C95" s="389"/>
      <c r="E95" s="387" t="s">
        <v>167</v>
      </c>
      <c r="F95" s="388"/>
      <c r="G95" s="389"/>
      <c r="I95" s="387" t="s">
        <v>160</v>
      </c>
      <c r="J95" s="388"/>
      <c r="K95" s="389"/>
    </row>
    <row r="96" spans="1:11" ht="7.5" customHeight="1" x14ac:dyDescent="0.2"/>
    <row r="97" spans="1:11" x14ac:dyDescent="0.2">
      <c r="B97" s="100" t="s">
        <v>1284</v>
      </c>
      <c r="F97" s="100" t="s">
        <v>1284</v>
      </c>
      <c r="J97" s="100" t="s">
        <v>1284</v>
      </c>
    </row>
    <row r="98" spans="1:11" x14ac:dyDescent="0.2">
      <c r="B98" s="100" t="s">
        <v>1288</v>
      </c>
      <c r="F98" s="100">
        <v>1.36</v>
      </c>
      <c r="J98" s="100" t="s">
        <v>1294</v>
      </c>
    </row>
    <row r="99" spans="1:11" x14ac:dyDescent="0.2">
      <c r="A99" s="105" t="s">
        <v>1291</v>
      </c>
      <c r="C99" s="102" t="s">
        <v>1292</v>
      </c>
      <c r="E99" s="105" t="s">
        <v>1291</v>
      </c>
      <c r="G99" s="102" t="s">
        <v>1293</v>
      </c>
      <c r="I99" s="105" t="s">
        <v>1291</v>
      </c>
      <c r="K99" s="102" t="s">
        <v>1282</v>
      </c>
    </row>
    <row r="100" spans="1:11" x14ac:dyDescent="0.2">
      <c r="A100" s="103" t="s">
        <v>1289</v>
      </c>
      <c r="C100" s="108" t="s">
        <v>1290</v>
      </c>
      <c r="E100" s="103">
        <v>1.1100000000000001</v>
      </c>
      <c r="G100" s="108">
        <v>0.96</v>
      </c>
      <c r="I100" s="103" t="s">
        <v>1295</v>
      </c>
      <c r="K100" s="108" t="s">
        <v>1296</v>
      </c>
    </row>
    <row r="102" spans="1:11" ht="13.5" thickBot="1" x14ac:dyDescent="0.25"/>
    <row r="103" spans="1:11" ht="13.5" thickBot="1" x14ac:dyDescent="0.25">
      <c r="A103" s="387" t="s">
        <v>19</v>
      </c>
      <c r="B103" s="388"/>
      <c r="C103" s="389"/>
      <c r="E103" s="387" t="s">
        <v>219</v>
      </c>
      <c r="F103" s="388"/>
      <c r="G103" s="389"/>
      <c r="I103" s="387" t="s">
        <v>23</v>
      </c>
      <c r="J103" s="388"/>
      <c r="K103" s="389"/>
    </row>
    <row r="104" spans="1:11" ht="7.5" customHeight="1" x14ac:dyDescent="0.2"/>
    <row r="105" spans="1:11" x14ac:dyDescent="0.2">
      <c r="B105" s="100" t="s">
        <v>1297</v>
      </c>
      <c r="F105" s="100" t="s">
        <v>1303</v>
      </c>
      <c r="J105" s="100" t="s">
        <v>1308</v>
      </c>
    </row>
    <row r="106" spans="1:11" x14ac:dyDescent="0.2">
      <c r="B106" s="100" t="s">
        <v>1300</v>
      </c>
      <c r="F106" s="100" t="s">
        <v>1304</v>
      </c>
      <c r="H106" s="99"/>
      <c r="J106" s="100" t="s">
        <v>1309</v>
      </c>
    </row>
    <row r="107" spans="1:11" x14ac:dyDescent="0.2">
      <c r="A107" s="105" t="s">
        <v>1298</v>
      </c>
      <c r="C107" s="102" t="s">
        <v>1299</v>
      </c>
      <c r="F107" s="100" t="s">
        <v>1305</v>
      </c>
      <c r="I107" s="105" t="s">
        <v>1310</v>
      </c>
    </row>
    <row r="108" spans="1:11" x14ac:dyDescent="0.2">
      <c r="A108" s="103" t="s">
        <v>1301</v>
      </c>
      <c r="C108" s="104" t="s">
        <v>1302</v>
      </c>
      <c r="F108" s="100" t="s">
        <v>1306</v>
      </c>
      <c r="I108" s="105" t="s">
        <v>1306</v>
      </c>
    </row>
    <row r="109" spans="1:11" x14ac:dyDescent="0.2">
      <c r="F109" s="100" t="s">
        <v>1307</v>
      </c>
      <c r="I109" s="103" t="s">
        <v>218</v>
      </c>
    </row>
    <row r="110" spans="1:11" x14ac:dyDescent="0.2">
      <c r="D110" s="99"/>
      <c r="F110" s="100" t="s">
        <v>168</v>
      </c>
    </row>
    <row r="111" spans="1:11" ht="13.5" thickBot="1" x14ac:dyDescent="0.25"/>
    <row r="112" spans="1:11" ht="12.75" customHeight="1" thickBot="1" x14ac:dyDescent="0.25">
      <c r="E112" s="387" t="s">
        <v>25</v>
      </c>
      <c r="F112" s="388"/>
      <c r="G112" s="389"/>
    </row>
    <row r="113" spans="5:7" ht="7.5" customHeight="1" x14ac:dyDescent="0.2"/>
    <row r="114" spans="5:7" x14ac:dyDescent="0.2">
      <c r="F114" s="100" t="s">
        <v>1311</v>
      </c>
    </row>
    <row r="115" spans="5:7" x14ac:dyDescent="0.2">
      <c r="F115" s="100" t="s">
        <v>1314</v>
      </c>
    </row>
    <row r="116" spans="5:7" x14ac:dyDescent="0.2">
      <c r="E116" s="105" t="s">
        <v>1312</v>
      </c>
      <c r="G116" s="102" t="s">
        <v>1313</v>
      </c>
    </row>
    <row r="117" spans="5:7" x14ac:dyDescent="0.2">
      <c r="E117" s="103" t="s">
        <v>1315</v>
      </c>
      <c r="G117" s="104" t="s">
        <v>1316</v>
      </c>
    </row>
  </sheetData>
  <mergeCells count="28">
    <mergeCell ref="A1:K1"/>
    <mergeCell ref="E3:G3"/>
    <mergeCell ref="A10:C10"/>
    <mergeCell ref="I10:K10"/>
    <mergeCell ref="A18:C18"/>
    <mergeCell ref="E18:G18"/>
    <mergeCell ref="I18:K18"/>
    <mergeCell ref="A74:C74"/>
    <mergeCell ref="E74:G74"/>
    <mergeCell ref="I74:K74"/>
    <mergeCell ref="A26:C26"/>
    <mergeCell ref="E26:G26"/>
    <mergeCell ref="I26:K26"/>
    <mergeCell ref="A34:C34"/>
    <mergeCell ref="E34:G34"/>
    <mergeCell ref="I34:K34"/>
    <mergeCell ref="E42:G42"/>
    <mergeCell ref="A58:K58"/>
    <mergeCell ref="E60:G60"/>
    <mergeCell ref="A67:C67"/>
    <mergeCell ref="I67:K67"/>
    <mergeCell ref="E112:G112"/>
    <mergeCell ref="A95:C95"/>
    <mergeCell ref="E95:G95"/>
    <mergeCell ref="I95:K95"/>
    <mergeCell ref="A103:C103"/>
    <mergeCell ref="E103:G103"/>
    <mergeCell ref="I103:K103"/>
  </mergeCells>
  <printOptions horizontalCentered="1"/>
  <pageMargins left="0" right="0" top="0.55118110236220474" bottom="0.55118110236220474" header="0" footer="0"/>
  <pageSetup paperSize="9" scale="70" fitToWidth="0" fitToHeight="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34"/>
  <sheetViews>
    <sheetView topLeftCell="A665" workbookViewId="0">
      <selection activeCell="A674" sqref="A674"/>
    </sheetView>
  </sheetViews>
  <sheetFormatPr baseColWidth="10" defaultRowHeight="12.75" x14ac:dyDescent="0.2"/>
  <cols>
    <col min="2" max="2" width="32" bestFit="1" customWidth="1"/>
  </cols>
  <sheetData>
    <row r="2" spans="1:3" x14ac:dyDescent="0.2">
      <c r="A2" s="250" t="s">
        <v>478</v>
      </c>
      <c r="B2" s="251" t="s">
        <v>479</v>
      </c>
    </row>
    <row r="3" spans="1:3" ht="16.5" x14ac:dyDescent="0.2">
      <c r="A3" s="267">
        <v>21819964</v>
      </c>
      <c r="B3" s="286" t="s">
        <v>171</v>
      </c>
      <c r="C3" t="e">
        <f>VLOOKUP(A3,Feuil1!$B$2:$C$601,2,FALSE)</f>
        <v>#N/A</v>
      </c>
    </row>
    <row r="4" spans="1:3" ht="16.5" x14ac:dyDescent="0.2">
      <c r="A4" s="267">
        <v>22004989</v>
      </c>
      <c r="B4" s="286" t="s">
        <v>224</v>
      </c>
      <c r="C4">
        <f>VLOOKUP(A4,Feuil1!$B$2:$C$601,2,FALSE)</f>
        <v>7.556</v>
      </c>
    </row>
    <row r="5" spans="1:3" ht="16.5" x14ac:dyDescent="0.2">
      <c r="A5" s="267">
        <v>22102162</v>
      </c>
      <c r="B5" s="266" t="s">
        <v>68</v>
      </c>
      <c r="C5">
        <f>VLOOKUP(A5,Feuil1!$B$2:$C$601,2,FALSE)</f>
        <v>11.111000000000001</v>
      </c>
    </row>
    <row r="6" spans="1:3" ht="16.5" x14ac:dyDescent="0.2">
      <c r="A6" s="267">
        <v>22105696</v>
      </c>
      <c r="B6" s="266" t="s">
        <v>488</v>
      </c>
      <c r="C6">
        <f>VLOOKUP(A6,Feuil1!$B$2:$C$601,2,FALSE)</f>
        <v>8.4440000000000008</v>
      </c>
    </row>
    <row r="7" spans="1:3" ht="16.5" x14ac:dyDescent="0.2">
      <c r="A7" s="267">
        <v>22110212</v>
      </c>
      <c r="B7" s="266" t="s">
        <v>490</v>
      </c>
      <c r="C7">
        <f>VLOOKUP(A7,Feuil1!$B$2:$C$601,2,FALSE)</f>
        <v>5.3330000000000002</v>
      </c>
    </row>
    <row r="8" spans="1:3" ht="16.5" x14ac:dyDescent="0.2">
      <c r="A8" s="267">
        <v>22008701</v>
      </c>
      <c r="B8" s="266" t="s">
        <v>226</v>
      </c>
      <c r="C8">
        <f>VLOOKUP(A8,Feuil1!$B$2:$C$601,2,FALSE)</f>
        <v>4.8890000000000002</v>
      </c>
    </row>
    <row r="9" spans="1:3" ht="16.5" x14ac:dyDescent="0.2">
      <c r="A9" s="267">
        <v>22108692</v>
      </c>
      <c r="B9" s="266" t="s">
        <v>491</v>
      </c>
      <c r="C9" t="e">
        <f>VLOOKUP(A9,Feuil1!$B$2:$C$601,2,FALSE)</f>
        <v>#N/A</v>
      </c>
    </row>
    <row r="10" spans="1:3" ht="16.5" x14ac:dyDescent="0.2">
      <c r="A10" s="267">
        <v>22105851</v>
      </c>
      <c r="B10" s="266" t="s">
        <v>493</v>
      </c>
      <c r="C10">
        <f>VLOOKUP(A10,Feuil1!$B$2:$C$601,2,FALSE)</f>
        <v>5.7779999999999996</v>
      </c>
    </row>
    <row r="11" spans="1:3" ht="16.5" x14ac:dyDescent="0.2">
      <c r="A11" s="267">
        <v>22016106</v>
      </c>
      <c r="B11" s="266" t="s">
        <v>228</v>
      </c>
      <c r="C11">
        <f>VLOOKUP(A11,Feuil1!$B$2:$C$601,2,FALSE)</f>
        <v>6.6669999999999998</v>
      </c>
    </row>
    <row r="12" spans="1:3" ht="16.5" x14ac:dyDescent="0.2">
      <c r="A12" s="267">
        <v>22115080</v>
      </c>
      <c r="B12" s="286" t="s">
        <v>495</v>
      </c>
      <c r="C12">
        <f>VLOOKUP(A12,Feuil1!$B$2:$C$601,2,FALSE)</f>
        <v>7.1109999999999998</v>
      </c>
    </row>
    <row r="13" spans="1:3" ht="16.5" x14ac:dyDescent="0.2">
      <c r="A13" s="267">
        <v>22111172</v>
      </c>
      <c r="B13" s="266" t="s">
        <v>497</v>
      </c>
      <c r="C13">
        <f>VLOOKUP(A13,Feuil1!$B$2:$C$601,2,FALSE)</f>
        <v>1.778</v>
      </c>
    </row>
    <row r="14" spans="1:3" ht="16.5" x14ac:dyDescent="0.2">
      <c r="A14" s="267">
        <v>22107414</v>
      </c>
      <c r="B14" s="266" t="s">
        <v>499</v>
      </c>
      <c r="C14">
        <f>VLOOKUP(A14,Feuil1!$B$2:$C$601,2,FALSE)</f>
        <v>10.222</v>
      </c>
    </row>
    <row r="15" spans="1:3" ht="16.5" x14ac:dyDescent="0.2">
      <c r="A15" s="267">
        <v>22005960</v>
      </c>
      <c r="B15" s="266" t="s">
        <v>500</v>
      </c>
      <c r="C15">
        <f>VLOOKUP(A15,Feuil1!$B$2:$C$601,2,FALSE)</f>
        <v>10.667</v>
      </c>
    </row>
    <row r="16" spans="1:3" ht="16.5" x14ac:dyDescent="0.2">
      <c r="A16" s="267">
        <v>22121589</v>
      </c>
      <c r="B16" s="266" t="s">
        <v>510</v>
      </c>
      <c r="C16">
        <f>VLOOKUP(A16,Feuil1!$B$2:$C$601,2,FALSE)</f>
        <v>8.8889999999999993</v>
      </c>
    </row>
    <row r="17" spans="1:3" ht="16.5" x14ac:dyDescent="0.2">
      <c r="A17" s="267">
        <v>22122426</v>
      </c>
      <c r="B17" s="286" t="s">
        <v>502</v>
      </c>
      <c r="C17">
        <f>VLOOKUP(A17,Feuil1!$B$2:$C$601,2,FALSE)</f>
        <v>8.4440000000000008</v>
      </c>
    </row>
    <row r="18" spans="1:3" ht="16.5" x14ac:dyDescent="0.2">
      <c r="A18" s="267">
        <v>22107974</v>
      </c>
      <c r="B18" s="286" t="s">
        <v>504</v>
      </c>
      <c r="C18">
        <f>VLOOKUP(A18,Feuil1!$B$2:$C$601,2,FALSE)</f>
        <v>12.444000000000001</v>
      </c>
    </row>
    <row r="19" spans="1:3" ht="16.5" x14ac:dyDescent="0.2">
      <c r="A19" s="267">
        <v>22112812</v>
      </c>
      <c r="B19" s="266" t="s">
        <v>506</v>
      </c>
      <c r="C19">
        <f>VLOOKUP(A19,Feuil1!$B$2:$C$601,2,FALSE)</f>
        <v>5.3330000000000002</v>
      </c>
    </row>
    <row r="20" spans="1:3" ht="16.5" x14ac:dyDescent="0.2">
      <c r="A20" s="267">
        <v>22119455</v>
      </c>
      <c r="B20" s="266" t="s">
        <v>508</v>
      </c>
      <c r="C20">
        <f>VLOOKUP(A20,Feuil1!$B$2:$C$601,2,FALSE)</f>
        <v>6.2220000000000004</v>
      </c>
    </row>
    <row r="21" spans="1:3" ht="16.5" x14ac:dyDescent="0.2">
      <c r="A21" s="267">
        <v>22113521</v>
      </c>
      <c r="B21" s="266" t="s">
        <v>230</v>
      </c>
      <c r="C21">
        <f>VLOOKUP(A21,Feuil1!$B$2:$C$601,2,FALSE)</f>
        <v>8.4440000000000008</v>
      </c>
    </row>
    <row r="22" spans="1:3" ht="16.5" x14ac:dyDescent="0.2">
      <c r="A22" s="267">
        <v>22005114</v>
      </c>
      <c r="B22" s="266" t="s">
        <v>231</v>
      </c>
      <c r="C22">
        <f>VLOOKUP(A22,Feuil1!$B$2:$C$601,2,FALSE)</f>
        <v>8.4440000000000008</v>
      </c>
    </row>
    <row r="23" spans="1:3" ht="16.5" x14ac:dyDescent="0.2">
      <c r="A23" s="267">
        <v>22103342</v>
      </c>
      <c r="B23" s="266" t="s">
        <v>513</v>
      </c>
      <c r="C23">
        <f>VLOOKUP(A23,Feuil1!$B$2:$C$601,2,FALSE)</f>
        <v>10.222</v>
      </c>
    </row>
    <row r="24" spans="1:3" ht="16.5" x14ac:dyDescent="0.2">
      <c r="A24" s="267">
        <v>22101788</v>
      </c>
      <c r="B24" s="266" t="s">
        <v>514</v>
      </c>
      <c r="C24" t="s">
        <v>1223</v>
      </c>
    </row>
    <row r="25" spans="1:3" ht="16.5" x14ac:dyDescent="0.2">
      <c r="A25" s="267">
        <v>22120074</v>
      </c>
      <c r="B25" s="266" t="s">
        <v>516</v>
      </c>
      <c r="C25" t="s">
        <v>1223</v>
      </c>
    </row>
    <row r="26" spans="1:3" ht="16.5" x14ac:dyDescent="0.2">
      <c r="A26" s="267">
        <v>22106534</v>
      </c>
      <c r="B26" s="266" t="s">
        <v>517</v>
      </c>
      <c r="C26">
        <f>VLOOKUP(A26,Feuil1!$B$2:$C$601,2,FALSE)</f>
        <v>6.6669999999999998</v>
      </c>
    </row>
    <row r="27" spans="1:3" ht="16.5" x14ac:dyDescent="0.2">
      <c r="A27" s="267">
        <v>22103595</v>
      </c>
      <c r="B27" s="266" t="s">
        <v>518</v>
      </c>
      <c r="C27">
        <f>VLOOKUP(A27,Feuil1!$B$2:$C$601,2,FALSE)</f>
        <v>8.4440000000000008</v>
      </c>
    </row>
    <row r="28" spans="1:3" ht="16.5" x14ac:dyDescent="0.2">
      <c r="A28" s="267">
        <v>22107611</v>
      </c>
      <c r="B28" s="266" t="s">
        <v>520</v>
      </c>
      <c r="C28">
        <f>VLOOKUP(A28,Feuil1!$B$2:$C$601,2,FALSE)</f>
        <v>6.6669999999999998</v>
      </c>
    </row>
    <row r="29" spans="1:3" ht="16.5" x14ac:dyDescent="0.2">
      <c r="A29" s="267">
        <v>22119613</v>
      </c>
      <c r="B29" s="266" t="s">
        <v>522</v>
      </c>
      <c r="C29">
        <f>VLOOKUP(A29,Feuil1!$B$2:$C$601,2,FALSE)</f>
        <v>9.7780000000000005</v>
      </c>
    </row>
    <row r="30" spans="1:3" ht="16.5" x14ac:dyDescent="0.2">
      <c r="A30" s="267">
        <v>22012435</v>
      </c>
      <c r="B30" s="266" t="s">
        <v>233</v>
      </c>
      <c r="C30" t="e">
        <f>VLOOKUP(A30,Feuil1!$B$2:$C$601,2,FALSE)</f>
        <v>#N/A</v>
      </c>
    </row>
    <row r="31" spans="1:3" ht="16.5" x14ac:dyDescent="0.2">
      <c r="A31" s="267">
        <v>22106538</v>
      </c>
      <c r="B31" s="266" t="s">
        <v>523</v>
      </c>
      <c r="C31">
        <f>VLOOKUP(A31,Feuil1!$B$2:$C$601,2,FALSE)</f>
        <v>9.3330000000000002</v>
      </c>
    </row>
    <row r="32" spans="1:3" ht="16.5" x14ac:dyDescent="0.2">
      <c r="A32" s="267">
        <v>22106502</v>
      </c>
      <c r="B32" s="286" t="s">
        <v>235</v>
      </c>
      <c r="C32" t="e">
        <f>VLOOKUP(A32,Feuil1!$B$2:$C$601,2,FALSE)</f>
        <v>#N/A</v>
      </c>
    </row>
    <row r="33" spans="1:3" ht="16.5" x14ac:dyDescent="0.2">
      <c r="A33" s="267">
        <v>21909462</v>
      </c>
      <c r="B33" s="266" t="s">
        <v>525</v>
      </c>
      <c r="C33">
        <f>VLOOKUP(A33,Feuil1!$B$2:$C$601,2,FALSE)</f>
        <v>9.3330000000000002</v>
      </c>
    </row>
    <row r="34" spans="1:3" ht="16.5" x14ac:dyDescent="0.2">
      <c r="A34" s="267">
        <v>22006991</v>
      </c>
      <c r="B34" s="266" t="s">
        <v>236</v>
      </c>
      <c r="C34">
        <f>VLOOKUP(A34,Feuil1!$B$2:$C$601,2,FALSE)</f>
        <v>11.111000000000001</v>
      </c>
    </row>
    <row r="35" spans="1:3" ht="16.5" x14ac:dyDescent="0.2">
      <c r="A35" s="267">
        <v>22008798</v>
      </c>
      <c r="B35" s="286" t="s">
        <v>526</v>
      </c>
      <c r="C35">
        <f>VLOOKUP(A35,Feuil1!$B$2:$C$601,2,FALSE)</f>
        <v>12</v>
      </c>
    </row>
    <row r="36" spans="1:3" ht="16.5" x14ac:dyDescent="0.2">
      <c r="A36" s="267">
        <v>22104735</v>
      </c>
      <c r="B36" s="266" t="s">
        <v>528</v>
      </c>
      <c r="C36">
        <f>VLOOKUP(A36,Feuil1!$B$2:$C$601,2,FALSE)</f>
        <v>9.7780000000000005</v>
      </c>
    </row>
    <row r="37" spans="1:3" ht="16.5" x14ac:dyDescent="0.2">
      <c r="A37" s="267">
        <v>22106935</v>
      </c>
      <c r="B37" s="266" t="s">
        <v>528</v>
      </c>
      <c r="C37">
        <f>VLOOKUP(A37,Feuil1!$B$2:$C$601,2,FALSE)</f>
        <v>12</v>
      </c>
    </row>
    <row r="38" spans="1:3" ht="16.5" x14ac:dyDescent="0.2">
      <c r="A38" s="267">
        <v>22110880</v>
      </c>
      <c r="B38" s="266" t="s">
        <v>530</v>
      </c>
      <c r="C38" t="e">
        <f>VLOOKUP(A38,Feuil1!$B$2:$C$601,2,FALSE)</f>
        <v>#N/A</v>
      </c>
    </row>
    <row r="39" spans="1:3" ht="16.5" x14ac:dyDescent="0.2">
      <c r="A39" s="267">
        <v>22110970</v>
      </c>
      <c r="B39" s="266" t="s">
        <v>531</v>
      </c>
      <c r="C39">
        <f>VLOOKUP(A39,Feuil1!$B$2:$C$601,2,FALSE)</f>
        <v>8</v>
      </c>
    </row>
    <row r="40" spans="1:3" ht="16.5" x14ac:dyDescent="0.2">
      <c r="A40" s="267">
        <v>22011094</v>
      </c>
      <c r="B40" s="266" t="s">
        <v>237</v>
      </c>
      <c r="C40" t="e">
        <f>VLOOKUP(A40,Feuil1!$B$2:$C$601,2,FALSE)</f>
        <v>#N/A</v>
      </c>
    </row>
    <row r="41" spans="1:3" ht="16.5" x14ac:dyDescent="0.2">
      <c r="A41" s="267">
        <v>22012236</v>
      </c>
      <c r="B41" s="286" t="s">
        <v>239</v>
      </c>
      <c r="C41">
        <f>VLOOKUP(A41,Feuil1!$B$2:$C$601,2,FALSE)</f>
        <v>9.7780000000000005</v>
      </c>
    </row>
    <row r="42" spans="1:3" ht="16.5" x14ac:dyDescent="0.2">
      <c r="A42" s="267">
        <v>22016921</v>
      </c>
      <c r="B42" s="266" t="s">
        <v>241</v>
      </c>
      <c r="C42" t="s">
        <v>1223</v>
      </c>
    </row>
    <row r="43" spans="1:3" ht="16.5" x14ac:dyDescent="0.2">
      <c r="A43" s="267">
        <v>22014730</v>
      </c>
      <c r="B43" s="266" t="s">
        <v>242</v>
      </c>
      <c r="C43" t="s">
        <v>1223</v>
      </c>
    </row>
    <row r="44" spans="1:3" ht="16.5" x14ac:dyDescent="0.2">
      <c r="A44" s="267">
        <v>22113263</v>
      </c>
      <c r="B44" s="266" t="s">
        <v>533</v>
      </c>
      <c r="C44">
        <f>VLOOKUP(A44,Feuil1!$B$2:$C$601,2,FALSE)</f>
        <v>8</v>
      </c>
    </row>
    <row r="45" spans="1:3" ht="16.5" x14ac:dyDescent="0.2">
      <c r="A45" s="267">
        <v>21912101</v>
      </c>
      <c r="B45" s="266" t="s">
        <v>37</v>
      </c>
      <c r="C45">
        <f>VLOOKUP(A45,Feuil1!$B$2:$C$601,2,FALSE)</f>
        <v>9.3330000000000002</v>
      </c>
    </row>
    <row r="46" spans="1:3" ht="16.5" x14ac:dyDescent="0.2">
      <c r="A46" s="267">
        <v>22103793</v>
      </c>
      <c r="B46" s="266" t="s">
        <v>534</v>
      </c>
      <c r="C46">
        <f>VLOOKUP(A46,Feuil1!$B$2:$C$601,2,FALSE)</f>
        <v>7.556</v>
      </c>
    </row>
    <row r="47" spans="1:3" ht="16.5" x14ac:dyDescent="0.2">
      <c r="A47" s="267">
        <v>21908765</v>
      </c>
      <c r="B47" s="266" t="s">
        <v>535</v>
      </c>
      <c r="C47" t="e">
        <f>VLOOKUP(A47,Feuil1!$B$2:$C$601,2,FALSE)</f>
        <v>#N/A</v>
      </c>
    </row>
    <row r="48" spans="1:3" ht="16.5" x14ac:dyDescent="0.2">
      <c r="A48" s="267">
        <v>22107449</v>
      </c>
      <c r="B48" s="266" t="s">
        <v>537</v>
      </c>
      <c r="C48">
        <f>VLOOKUP(A48,Feuil1!$B$2:$C$601,2,FALSE)</f>
        <v>5.7779999999999996</v>
      </c>
    </row>
    <row r="49" spans="1:3" ht="16.5" x14ac:dyDescent="0.2">
      <c r="A49" s="267">
        <v>22011544</v>
      </c>
      <c r="B49" s="266" t="s">
        <v>244</v>
      </c>
      <c r="C49">
        <f>VLOOKUP(A49,Feuil1!$B$2:$C$601,2,FALSE)</f>
        <v>11.111000000000001</v>
      </c>
    </row>
    <row r="50" spans="1:3" ht="16.5" x14ac:dyDescent="0.2">
      <c r="A50" s="267">
        <v>22118802</v>
      </c>
      <c r="B50" s="266" t="s">
        <v>539</v>
      </c>
      <c r="C50">
        <f>VLOOKUP(A50,Feuil1!$B$2:$C$601,2,FALSE)</f>
        <v>7.556</v>
      </c>
    </row>
    <row r="51" spans="1:3" ht="16.5" x14ac:dyDescent="0.2">
      <c r="A51" s="267">
        <v>22111111</v>
      </c>
      <c r="B51" s="266" t="s">
        <v>540</v>
      </c>
      <c r="C51">
        <f>VLOOKUP(A51,Feuil1!$B$2:$C$601,2,FALSE)</f>
        <v>10.222</v>
      </c>
    </row>
    <row r="52" spans="1:3" ht="16.5" x14ac:dyDescent="0.2">
      <c r="A52" s="267">
        <v>22110662</v>
      </c>
      <c r="B52" s="266" t="s">
        <v>542</v>
      </c>
      <c r="C52">
        <f>VLOOKUP(A52,Feuil1!$B$2:$C$601,2,FALSE)</f>
        <v>13.778</v>
      </c>
    </row>
    <row r="53" spans="1:3" ht="16.5" x14ac:dyDescent="0.2">
      <c r="A53" s="267">
        <v>22115139</v>
      </c>
      <c r="B53" s="266" t="s">
        <v>544</v>
      </c>
      <c r="C53">
        <f>VLOOKUP(A53,Feuil1!$B$2:$C$601,2,FALSE)</f>
        <v>10.667</v>
      </c>
    </row>
    <row r="54" spans="1:3" ht="16.5" x14ac:dyDescent="0.2">
      <c r="A54" s="267">
        <v>22103920</v>
      </c>
      <c r="B54" s="266" t="s">
        <v>545</v>
      </c>
      <c r="C54">
        <f>VLOOKUP(A54,Feuil1!$B$2:$C$601,2,FALSE)</f>
        <v>8</v>
      </c>
    </row>
    <row r="55" spans="1:3" ht="16.5" x14ac:dyDescent="0.2">
      <c r="A55" s="267">
        <v>22108696</v>
      </c>
      <c r="B55" s="286" t="s">
        <v>546</v>
      </c>
      <c r="C55">
        <f>VLOOKUP(A55,Feuil1!$B$2:$C$601,2,FALSE)</f>
        <v>12</v>
      </c>
    </row>
    <row r="56" spans="1:3" ht="16.5" x14ac:dyDescent="0.2">
      <c r="A56" s="267">
        <v>22012984</v>
      </c>
      <c r="B56" s="266" t="s">
        <v>547</v>
      </c>
      <c r="C56">
        <f>VLOOKUP(A56,Feuil1!$B$2:$C$601,2,FALSE)</f>
        <v>8</v>
      </c>
    </row>
    <row r="57" spans="1:3" ht="16.5" x14ac:dyDescent="0.2">
      <c r="A57" s="267">
        <v>22111460</v>
      </c>
      <c r="B57" s="266" t="s">
        <v>548</v>
      </c>
      <c r="C57">
        <f>VLOOKUP(A57,Feuil1!$B$2:$C$601,2,FALSE)</f>
        <v>5.3330000000000002</v>
      </c>
    </row>
    <row r="58" spans="1:3" ht="16.5" x14ac:dyDescent="0.2">
      <c r="A58" s="267">
        <v>22004722</v>
      </c>
      <c r="B58" s="286" t="s">
        <v>482</v>
      </c>
      <c r="C58">
        <f>VLOOKUP(A58,Feuil1!$B$2:$C$601,2,FALSE)</f>
        <v>6.2220000000000004</v>
      </c>
    </row>
    <row r="59" spans="1:3" ht="16.5" x14ac:dyDescent="0.2">
      <c r="A59" s="267">
        <v>22107599</v>
      </c>
      <c r="B59" s="266" t="s">
        <v>550</v>
      </c>
      <c r="C59">
        <f>VLOOKUP(A59,Feuil1!$B$2:$C$601,2,FALSE)</f>
        <v>10.222</v>
      </c>
    </row>
    <row r="60" spans="1:3" ht="16.5" x14ac:dyDescent="0.2">
      <c r="A60" s="267">
        <v>22005967</v>
      </c>
      <c r="B60" s="266" t="s">
        <v>246</v>
      </c>
      <c r="C60">
        <f>VLOOKUP(A60,Feuil1!$B$2:$C$601,2,FALSE)</f>
        <v>9.7780000000000005</v>
      </c>
    </row>
    <row r="61" spans="1:3" ht="16.5" x14ac:dyDescent="0.2">
      <c r="A61" s="267">
        <v>22109811</v>
      </c>
      <c r="B61" s="286" t="s">
        <v>551</v>
      </c>
      <c r="C61">
        <f>VLOOKUP(A61,Feuil1!$B$2:$C$601,2,FALSE)</f>
        <v>10.222</v>
      </c>
    </row>
    <row r="62" spans="1:3" ht="16.5" x14ac:dyDescent="0.2">
      <c r="A62" s="267">
        <v>22117909</v>
      </c>
      <c r="B62" s="266" t="s">
        <v>552</v>
      </c>
      <c r="C62">
        <f>VLOOKUP(A62,Feuil1!$B$2:$C$601,2,FALSE)</f>
        <v>8.8889999999999993</v>
      </c>
    </row>
    <row r="63" spans="1:3" ht="16.5" x14ac:dyDescent="0.2">
      <c r="A63" s="267">
        <v>21805418</v>
      </c>
      <c r="B63" s="266" t="s">
        <v>553</v>
      </c>
      <c r="C63">
        <f>VLOOKUP(A63,Feuil1!$B$2:$C$601,2,FALSE)</f>
        <v>10.222</v>
      </c>
    </row>
    <row r="64" spans="1:3" ht="16.5" x14ac:dyDescent="0.2">
      <c r="A64" s="287">
        <v>22108161</v>
      </c>
      <c r="B64" s="268" t="s">
        <v>555</v>
      </c>
      <c r="C64">
        <f>VLOOKUP(A64,Feuil1!$B$2:$C$601,2,FALSE)</f>
        <v>8</v>
      </c>
    </row>
    <row r="65" spans="1:3" ht="16.5" x14ac:dyDescent="0.2">
      <c r="A65" s="267">
        <v>22010652</v>
      </c>
      <c r="B65" s="266" t="s">
        <v>248</v>
      </c>
      <c r="C65" t="e">
        <f>VLOOKUP(A65,Feuil1!$B$2:$C$601,2,FALSE)</f>
        <v>#N/A</v>
      </c>
    </row>
    <row r="66" spans="1:3" ht="16.5" x14ac:dyDescent="0.2">
      <c r="A66" s="267">
        <v>22123367</v>
      </c>
      <c r="B66" s="266" t="s">
        <v>556</v>
      </c>
      <c r="C66">
        <f>VLOOKUP(A66,Feuil1!$B$2:$C$601,2,FALSE)</f>
        <v>8</v>
      </c>
    </row>
    <row r="67" spans="1:3" ht="16.5" x14ac:dyDescent="0.2">
      <c r="A67" s="267">
        <v>22108997</v>
      </c>
      <c r="B67" s="266" t="s">
        <v>557</v>
      </c>
      <c r="C67" t="e">
        <f>VLOOKUP(A67,Feuil1!$B$2:$C$601,2,FALSE)</f>
        <v>#N/A</v>
      </c>
    </row>
    <row r="68" spans="1:3" ht="16.5" x14ac:dyDescent="0.2">
      <c r="A68" s="267">
        <v>22106811</v>
      </c>
      <c r="B68" s="266" t="s">
        <v>558</v>
      </c>
      <c r="C68">
        <f>VLOOKUP(A68,Feuil1!$B$2:$C$601,2,FALSE)</f>
        <v>11.111000000000001</v>
      </c>
    </row>
    <row r="69" spans="1:3" ht="16.5" x14ac:dyDescent="0.2">
      <c r="A69" s="267">
        <v>22004957</v>
      </c>
      <c r="B69" s="266" t="s">
        <v>250</v>
      </c>
      <c r="C69" t="e">
        <f>VLOOKUP(A69,Feuil1!$B$2:$C$601,2,FALSE)</f>
        <v>#N/A</v>
      </c>
    </row>
    <row r="70" spans="1:3" ht="16.5" x14ac:dyDescent="0.2">
      <c r="A70" s="267">
        <v>21715774</v>
      </c>
      <c r="B70" s="266" t="s">
        <v>251</v>
      </c>
      <c r="C70" t="e">
        <f>VLOOKUP(A70,Feuil1!$B$2:$C$601,2,FALSE)</f>
        <v>#N/A</v>
      </c>
    </row>
    <row r="71" spans="1:3" ht="16.5" x14ac:dyDescent="0.2">
      <c r="A71" s="267">
        <v>22110832</v>
      </c>
      <c r="B71" s="266" t="s">
        <v>559</v>
      </c>
      <c r="C71">
        <f>VLOOKUP(A71,Feuil1!$B$2:$C$601,2,FALSE)</f>
        <v>5.3330000000000002</v>
      </c>
    </row>
    <row r="72" spans="1:3" ht="16.5" x14ac:dyDescent="0.2">
      <c r="A72" s="267">
        <v>22121139</v>
      </c>
      <c r="B72" s="266" t="s">
        <v>560</v>
      </c>
      <c r="C72">
        <f>VLOOKUP(A72,Feuil1!$B$2:$C$601,2,FALSE)</f>
        <v>4.8890000000000002</v>
      </c>
    </row>
    <row r="73" spans="1:3" ht="16.5" x14ac:dyDescent="0.2">
      <c r="A73" s="267">
        <v>22006680</v>
      </c>
      <c r="B73" s="266" t="s">
        <v>252</v>
      </c>
      <c r="C73" t="e">
        <f>VLOOKUP(A73,Feuil1!$B$2:$C$601,2,FALSE)</f>
        <v>#N/A</v>
      </c>
    </row>
    <row r="74" spans="1:3" ht="16.5" x14ac:dyDescent="0.2">
      <c r="A74" s="267">
        <v>22007199</v>
      </c>
      <c r="B74" s="266" t="s">
        <v>253</v>
      </c>
      <c r="C74">
        <f>VLOOKUP(A74,Feuil1!$B$2:$C$601,2,FALSE)</f>
        <v>8</v>
      </c>
    </row>
    <row r="75" spans="1:3" ht="16.5" x14ac:dyDescent="0.2">
      <c r="A75" s="267">
        <v>22112176</v>
      </c>
      <c r="B75" s="266" t="s">
        <v>561</v>
      </c>
      <c r="C75">
        <f>VLOOKUP(A75,Feuil1!$B$2:$C$601,2,FALSE)</f>
        <v>7.556</v>
      </c>
    </row>
    <row r="76" spans="1:3" ht="16.5" x14ac:dyDescent="0.2">
      <c r="A76" s="267">
        <v>22109909</v>
      </c>
      <c r="B76" s="266" t="s">
        <v>562</v>
      </c>
      <c r="C76">
        <f>VLOOKUP(A76,Feuil1!$B$2:$C$601,2,FALSE)</f>
        <v>10.667</v>
      </c>
    </row>
    <row r="77" spans="1:3" ht="16.5" x14ac:dyDescent="0.2">
      <c r="A77" s="267">
        <v>22010666</v>
      </c>
      <c r="B77" s="266" t="s">
        <v>254</v>
      </c>
      <c r="C77">
        <f>VLOOKUP(A77,Feuil1!$B$2:$C$601,2,FALSE)</f>
        <v>9.3330000000000002</v>
      </c>
    </row>
    <row r="78" spans="1:3" ht="16.5" x14ac:dyDescent="0.2">
      <c r="A78" s="267">
        <v>22115110</v>
      </c>
      <c r="B78" s="266" t="s">
        <v>563</v>
      </c>
      <c r="C78">
        <f>VLOOKUP(A78,Feuil1!$B$2:$C$601,2,FALSE)</f>
        <v>3.556</v>
      </c>
    </row>
    <row r="79" spans="1:3" ht="16.5" x14ac:dyDescent="0.2">
      <c r="A79" s="267">
        <v>22114073</v>
      </c>
      <c r="B79" s="266" t="s">
        <v>565</v>
      </c>
      <c r="C79">
        <f>VLOOKUP(A79,Feuil1!$B$2:$C$601,2,FALSE)</f>
        <v>7.1109999999999998</v>
      </c>
    </row>
    <row r="80" spans="1:3" ht="16.5" x14ac:dyDescent="0.2">
      <c r="A80" s="267">
        <v>22108797</v>
      </c>
      <c r="B80" s="266" t="s">
        <v>567</v>
      </c>
      <c r="C80">
        <f>VLOOKUP(A80,Feuil1!$B$2:$C$601,2,FALSE)</f>
        <v>9.7780000000000005</v>
      </c>
    </row>
    <row r="81" spans="1:3" ht="16.5" x14ac:dyDescent="0.2">
      <c r="A81" s="267">
        <v>22107182</v>
      </c>
      <c r="B81" s="266" t="s">
        <v>569</v>
      </c>
      <c r="C81">
        <f>VLOOKUP(A81,Feuil1!$B$2:$C$601,2,FALSE)</f>
        <v>9.3330000000000002</v>
      </c>
    </row>
    <row r="82" spans="1:3" ht="16.5" x14ac:dyDescent="0.2">
      <c r="A82" s="267">
        <v>22017391</v>
      </c>
      <c r="B82" s="286" t="s">
        <v>570</v>
      </c>
      <c r="C82">
        <f>VLOOKUP(A82,Feuil1!$B$2:$C$601,2,FALSE)</f>
        <v>5.3330000000000002</v>
      </c>
    </row>
    <row r="83" spans="1:3" ht="16.5" x14ac:dyDescent="0.2">
      <c r="A83" s="267">
        <v>22012782</v>
      </c>
      <c r="B83" s="266" t="s">
        <v>255</v>
      </c>
      <c r="C83">
        <f>VLOOKUP(A83,Feuil1!$B$2:$C$601,2,FALSE)</f>
        <v>6.6669999999999998</v>
      </c>
    </row>
    <row r="84" spans="1:3" ht="16.5" x14ac:dyDescent="0.2">
      <c r="A84" s="267">
        <v>22113295</v>
      </c>
      <c r="B84" s="266" t="s">
        <v>572</v>
      </c>
      <c r="C84">
        <f>VLOOKUP(A84,Feuil1!$B$2:$C$601,2,FALSE)</f>
        <v>10.222</v>
      </c>
    </row>
    <row r="85" spans="1:3" ht="16.5" x14ac:dyDescent="0.2">
      <c r="A85" s="267">
        <v>22111547</v>
      </c>
      <c r="B85" s="266" t="s">
        <v>573</v>
      </c>
      <c r="C85">
        <f>VLOOKUP(A85,Feuil1!$B$2:$C$601,2,FALSE)</f>
        <v>6.2220000000000004</v>
      </c>
    </row>
    <row r="86" spans="1:3" ht="16.5" x14ac:dyDescent="0.2">
      <c r="A86" s="267">
        <v>22007311</v>
      </c>
      <c r="B86" s="266" t="s">
        <v>575</v>
      </c>
      <c r="C86">
        <f>VLOOKUP(A86,Feuil1!$B$2:$C$601,2,FALSE)</f>
        <v>10.667</v>
      </c>
    </row>
    <row r="87" spans="1:3" ht="16.5" x14ac:dyDescent="0.2">
      <c r="A87" s="267">
        <v>22102681</v>
      </c>
      <c r="B87" s="286" t="s">
        <v>577</v>
      </c>
      <c r="C87">
        <f>VLOOKUP(A87,Feuil1!$B$2:$C$601,2,FALSE)</f>
        <v>8</v>
      </c>
    </row>
    <row r="88" spans="1:3" ht="16.5" x14ac:dyDescent="0.2">
      <c r="A88" s="267">
        <v>22000538</v>
      </c>
      <c r="B88" s="266" t="s">
        <v>579</v>
      </c>
      <c r="C88">
        <f>VLOOKUP(A88,Feuil1!$B$2:$C$601,2,FALSE)</f>
        <v>8.4440000000000008</v>
      </c>
    </row>
    <row r="89" spans="1:3" ht="16.5" x14ac:dyDescent="0.2">
      <c r="A89" s="267">
        <v>22113147</v>
      </c>
      <c r="B89" s="266" t="s">
        <v>581</v>
      </c>
      <c r="C89">
        <f>VLOOKUP(A89,Feuil1!$B$2:$C$601,2,FALSE)</f>
        <v>7.556</v>
      </c>
    </row>
    <row r="90" spans="1:3" ht="16.5" x14ac:dyDescent="0.2">
      <c r="A90" s="267">
        <v>22111220</v>
      </c>
      <c r="B90" s="266" t="s">
        <v>583</v>
      </c>
      <c r="C90">
        <f>VLOOKUP(A90,Feuil1!$B$2:$C$601,2,FALSE)</f>
        <v>5.3330000000000002</v>
      </c>
    </row>
    <row r="91" spans="1:3" ht="16.5" x14ac:dyDescent="0.2">
      <c r="A91" s="267">
        <v>22118865</v>
      </c>
      <c r="B91" s="266" t="s">
        <v>585</v>
      </c>
      <c r="C91">
        <f>VLOOKUP(A91,Feuil1!$B$2:$C$601,2,FALSE)</f>
        <v>7.556</v>
      </c>
    </row>
    <row r="92" spans="1:3" ht="16.5" x14ac:dyDescent="0.2">
      <c r="A92" s="267">
        <v>22111904</v>
      </c>
      <c r="B92" s="266" t="s">
        <v>587</v>
      </c>
      <c r="C92">
        <f>VLOOKUP(A92,Feuil1!$B$2:$C$601,2,FALSE)</f>
        <v>8</v>
      </c>
    </row>
    <row r="93" spans="1:3" ht="16.5" x14ac:dyDescent="0.2">
      <c r="A93" s="267">
        <v>22010454</v>
      </c>
      <c r="B93" s="266" t="s">
        <v>588</v>
      </c>
      <c r="C93">
        <f>VLOOKUP(A93,Feuil1!$B$2:$C$601,2,FALSE)</f>
        <v>9.3330000000000002</v>
      </c>
    </row>
    <row r="94" spans="1:3" ht="16.5" x14ac:dyDescent="0.2">
      <c r="A94" s="267">
        <v>22118263</v>
      </c>
      <c r="B94" s="266" t="s">
        <v>589</v>
      </c>
      <c r="C94">
        <f>VLOOKUP(A94,Feuil1!$B$2:$C$601,2,FALSE)</f>
        <v>7.556</v>
      </c>
    </row>
    <row r="95" spans="1:3" ht="16.5" x14ac:dyDescent="0.2">
      <c r="A95" s="267">
        <v>22109263</v>
      </c>
      <c r="B95" s="266" t="s">
        <v>590</v>
      </c>
      <c r="C95" t="e">
        <f>VLOOKUP(A95,Feuil1!$B$2:$C$601,2,FALSE)</f>
        <v>#N/A</v>
      </c>
    </row>
    <row r="96" spans="1:3" ht="16.5" x14ac:dyDescent="0.2">
      <c r="A96" s="267">
        <v>22108351</v>
      </c>
      <c r="B96" s="266" t="s">
        <v>591</v>
      </c>
      <c r="C96">
        <f>VLOOKUP(A96,Feuil1!$B$2:$C$601,2,FALSE)</f>
        <v>12.888999999999999</v>
      </c>
    </row>
    <row r="97" spans="1:3" ht="16.5" x14ac:dyDescent="0.2">
      <c r="A97" s="267">
        <v>22110541</v>
      </c>
      <c r="B97" s="266" t="s">
        <v>592</v>
      </c>
      <c r="C97">
        <f>VLOOKUP(A97,Feuil1!$B$2:$C$601,2,FALSE)</f>
        <v>13.778</v>
      </c>
    </row>
    <row r="98" spans="1:3" ht="16.5" x14ac:dyDescent="0.2">
      <c r="A98" s="267">
        <v>22107314</v>
      </c>
      <c r="B98" s="266" t="s">
        <v>593</v>
      </c>
      <c r="C98" t="e">
        <f>VLOOKUP(A98,Feuil1!$B$2:$C$601,2,FALSE)</f>
        <v>#N/A</v>
      </c>
    </row>
    <row r="99" spans="1:3" ht="16.5" x14ac:dyDescent="0.2">
      <c r="A99" s="267">
        <v>22019828</v>
      </c>
      <c r="B99" s="286" t="s">
        <v>256</v>
      </c>
      <c r="C99" t="e">
        <f>VLOOKUP(A99,Feuil1!$B$2:$C$601,2,FALSE)</f>
        <v>#N/A</v>
      </c>
    </row>
    <row r="100" spans="1:3" ht="16.5" x14ac:dyDescent="0.2">
      <c r="A100" s="267">
        <v>22109075</v>
      </c>
      <c r="B100" s="266" t="s">
        <v>594</v>
      </c>
      <c r="C100">
        <f>VLOOKUP(A100,Feuil1!$B$2:$C$601,2,FALSE)</f>
        <v>8.8889999999999993</v>
      </c>
    </row>
    <row r="101" spans="1:3" ht="16.5" x14ac:dyDescent="0.2">
      <c r="A101" s="267">
        <v>22107271</v>
      </c>
      <c r="B101" s="266" t="s">
        <v>596</v>
      </c>
      <c r="C101">
        <f>VLOOKUP(A101,Feuil1!$B$2:$C$601,2,FALSE)</f>
        <v>10.667</v>
      </c>
    </row>
    <row r="102" spans="1:3" ht="16.5" x14ac:dyDescent="0.2">
      <c r="A102" s="267">
        <v>22110148</v>
      </c>
      <c r="B102" s="266" t="s">
        <v>597</v>
      </c>
      <c r="C102">
        <f>VLOOKUP(A102,Feuil1!$B$2:$C$601,2,FALSE)</f>
        <v>6.6669999999999998</v>
      </c>
    </row>
    <row r="103" spans="1:3" ht="16.5" x14ac:dyDescent="0.2">
      <c r="A103" s="267">
        <v>22102896</v>
      </c>
      <c r="B103" s="266" t="s">
        <v>598</v>
      </c>
      <c r="C103">
        <f>VLOOKUP(A103,Feuil1!$B$2:$C$601,2,FALSE)</f>
        <v>7.556</v>
      </c>
    </row>
    <row r="104" spans="1:3" ht="16.5" x14ac:dyDescent="0.2">
      <c r="A104" s="267">
        <v>21903666</v>
      </c>
      <c r="B104" s="233" t="s">
        <v>257</v>
      </c>
      <c r="C104">
        <f>VLOOKUP(A104,Feuil1!$B$2:$C$601,2,FALSE)</f>
        <v>10.222</v>
      </c>
    </row>
    <row r="105" spans="1:3" ht="16.5" x14ac:dyDescent="0.2">
      <c r="A105" s="267">
        <v>22117276</v>
      </c>
      <c r="B105" s="233" t="s">
        <v>600</v>
      </c>
      <c r="C105">
        <f>VLOOKUP(A105,Feuil1!$B$2:$C$601,2,FALSE)</f>
        <v>5.3330000000000002</v>
      </c>
    </row>
    <row r="106" spans="1:3" ht="16.5" x14ac:dyDescent="0.2">
      <c r="A106" s="267">
        <v>22010121</v>
      </c>
      <c r="B106" s="266" t="s">
        <v>258</v>
      </c>
      <c r="C106">
        <f>VLOOKUP(A106,Feuil1!$B$2:$C$601,2,FALSE)</f>
        <v>7.556</v>
      </c>
    </row>
    <row r="107" spans="1:3" ht="16.5" x14ac:dyDescent="0.2">
      <c r="A107" s="267">
        <v>22000556</v>
      </c>
      <c r="B107" s="266" t="s">
        <v>261</v>
      </c>
      <c r="C107">
        <f>VLOOKUP(A107,Feuil1!$B$2:$C$601,2,FALSE)</f>
        <v>7.1109999999999998</v>
      </c>
    </row>
    <row r="108" spans="1:3" ht="16.5" x14ac:dyDescent="0.2">
      <c r="A108" s="267">
        <v>22113318</v>
      </c>
      <c r="B108" s="266" t="s">
        <v>602</v>
      </c>
      <c r="C108">
        <f>VLOOKUP(A108,Feuil1!$B$2:$C$601,2,FALSE)</f>
        <v>10.222</v>
      </c>
    </row>
    <row r="109" spans="1:3" ht="16.5" x14ac:dyDescent="0.2">
      <c r="A109" s="267">
        <v>22109689</v>
      </c>
      <c r="B109" s="266" t="s">
        <v>603</v>
      </c>
      <c r="C109">
        <f>VLOOKUP(A109,Feuil1!$B$2:$C$601,2,FALSE)</f>
        <v>7.556</v>
      </c>
    </row>
    <row r="110" spans="1:3" ht="16.5" x14ac:dyDescent="0.2">
      <c r="A110" s="267">
        <v>22110748</v>
      </c>
      <c r="B110" s="266" t="s">
        <v>604</v>
      </c>
      <c r="C110">
        <f>VLOOKUP(A110,Feuil1!$B$2:$C$601,2,FALSE)</f>
        <v>12.444000000000001</v>
      </c>
    </row>
    <row r="111" spans="1:3" ht="16.5" x14ac:dyDescent="0.2">
      <c r="A111" s="267">
        <v>22110278</v>
      </c>
      <c r="B111" s="266" t="s">
        <v>606</v>
      </c>
      <c r="C111" t="e">
        <f>VLOOKUP(A111,Feuil1!$B$2:$C$601,2,FALSE)</f>
        <v>#N/A</v>
      </c>
    </row>
    <row r="112" spans="1:3" ht="16.5" x14ac:dyDescent="0.2">
      <c r="A112" s="267">
        <v>22007447</v>
      </c>
      <c r="B112" s="266" t="s">
        <v>262</v>
      </c>
      <c r="C112">
        <f>VLOOKUP(A112,Feuil1!$B$2:$C$601,2,FALSE)</f>
        <v>8.4440000000000008</v>
      </c>
    </row>
    <row r="113" spans="1:3" ht="16.5" x14ac:dyDescent="0.2">
      <c r="A113" s="267">
        <v>22009997</v>
      </c>
      <c r="B113" s="266" t="s">
        <v>607</v>
      </c>
      <c r="C113" t="e">
        <f>VLOOKUP(A113,Feuil1!$B$2:$C$601,2,FALSE)</f>
        <v>#N/A</v>
      </c>
    </row>
    <row r="114" spans="1:3" ht="16.5" x14ac:dyDescent="0.2">
      <c r="A114" s="267">
        <v>22011429</v>
      </c>
      <c r="B114" s="266" t="s">
        <v>264</v>
      </c>
      <c r="C114" t="e">
        <f>VLOOKUP(A114,Feuil1!$B$2:$C$601,2,FALSE)</f>
        <v>#N/A</v>
      </c>
    </row>
    <row r="115" spans="1:3" ht="16.5" x14ac:dyDescent="0.2">
      <c r="A115" s="267">
        <v>22108570</v>
      </c>
      <c r="B115" s="266" t="s">
        <v>608</v>
      </c>
      <c r="C115">
        <f>VLOOKUP(A115,Feuil1!$B$2:$C$601,2,FALSE)</f>
        <v>8</v>
      </c>
    </row>
    <row r="116" spans="1:3" ht="16.5" x14ac:dyDescent="0.2">
      <c r="A116" s="267">
        <v>22111159</v>
      </c>
      <c r="B116" s="266" t="s">
        <v>610</v>
      </c>
      <c r="C116">
        <f>VLOOKUP(A116,Feuil1!$B$2:$C$601,2,FALSE)</f>
        <v>5.7779999999999996</v>
      </c>
    </row>
    <row r="117" spans="1:3" ht="16.5" x14ac:dyDescent="0.2">
      <c r="A117" s="267">
        <v>22111566</v>
      </c>
      <c r="B117" s="266" t="s">
        <v>612</v>
      </c>
      <c r="C117">
        <f>VLOOKUP(A117,Feuil1!$B$2:$C$601,2,FALSE)</f>
        <v>5.3330000000000002</v>
      </c>
    </row>
    <row r="118" spans="1:3" ht="16.5" x14ac:dyDescent="0.2">
      <c r="A118" s="267">
        <v>22110924</v>
      </c>
      <c r="B118" s="266" t="s">
        <v>613</v>
      </c>
      <c r="C118">
        <f>VLOOKUP(A118,Feuil1!$B$2:$C$601,2,FALSE)</f>
        <v>4</v>
      </c>
    </row>
    <row r="119" spans="1:3" ht="16.5" x14ac:dyDescent="0.2">
      <c r="A119" s="267">
        <v>22113415</v>
      </c>
      <c r="B119" s="266" t="s">
        <v>613</v>
      </c>
      <c r="C119">
        <f>VLOOKUP(A119,Feuil1!$B$2:$C$601,2,FALSE)</f>
        <v>7.1109999999999998</v>
      </c>
    </row>
    <row r="120" spans="1:3" ht="16.5" x14ac:dyDescent="0.2">
      <c r="A120" s="267">
        <v>22009690</v>
      </c>
      <c r="B120" s="266" t="s">
        <v>266</v>
      </c>
      <c r="C120">
        <f>VLOOKUP(A120,Feuil1!$B$2:$C$601,2,FALSE)</f>
        <v>6.6669999999999998</v>
      </c>
    </row>
    <row r="121" spans="1:3" ht="16.5" x14ac:dyDescent="0.2">
      <c r="A121" s="267">
        <v>22104014</v>
      </c>
      <c r="B121" s="266" t="s">
        <v>615</v>
      </c>
      <c r="C121">
        <f>VLOOKUP(A121,Feuil1!$B$2:$C$601,2,FALSE)</f>
        <v>8.4440000000000008</v>
      </c>
    </row>
    <row r="122" spans="1:3" ht="16.5" x14ac:dyDescent="0.2">
      <c r="A122" s="267">
        <v>22109975</v>
      </c>
      <c r="B122" s="266" t="s">
        <v>616</v>
      </c>
      <c r="C122">
        <f>VLOOKUP(A122,Feuil1!$B$2:$C$601,2,FALSE)</f>
        <v>9.3330000000000002</v>
      </c>
    </row>
    <row r="123" spans="1:3" ht="16.5" x14ac:dyDescent="0.2">
      <c r="A123" s="267">
        <v>22109831</v>
      </c>
      <c r="B123" s="266" t="s">
        <v>617</v>
      </c>
      <c r="C123">
        <f>VLOOKUP(A123,Feuil1!$B$2:$C$601,2,FALSE)</f>
        <v>7.1109999999999998</v>
      </c>
    </row>
    <row r="124" spans="1:3" ht="16.5" x14ac:dyDescent="0.2">
      <c r="A124" s="267">
        <v>22103243</v>
      </c>
      <c r="B124" s="266" t="s">
        <v>268</v>
      </c>
      <c r="C124" t="e">
        <f>VLOOKUP(A124,Feuil1!$B$2:$C$601,2,FALSE)</f>
        <v>#N/A</v>
      </c>
    </row>
    <row r="125" spans="1:3" ht="16.5" x14ac:dyDescent="0.2">
      <c r="A125" s="267">
        <v>22118048</v>
      </c>
      <c r="B125" s="266" t="s">
        <v>1210</v>
      </c>
      <c r="C125">
        <f>VLOOKUP(A125,Feuil1!$B$2:$C$601,2,FALSE)</f>
        <v>4.444</v>
      </c>
    </row>
    <row r="126" spans="1:3" ht="16.5" x14ac:dyDescent="0.2">
      <c r="A126" s="287">
        <v>22004788</v>
      </c>
      <c r="B126" s="268" t="s">
        <v>269</v>
      </c>
      <c r="C126" t="e">
        <f>VLOOKUP(A126,Feuil1!$B$2:$C$601,2,FALSE)</f>
        <v>#N/A</v>
      </c>
    </row>
    <row r="127" spans="1:3" ht="16.5" x14ac:dyDescent="0.2">
      <c r="A127" s="267">
        <v>22117574</v>
      </c>
      <c r="B127" s="266" t="s">
        <v>620</v>
      </c>
      <c r="C127">
        <f>VLOOKUP(A127,Feuil1!$B$2:$C$601,2,FALSE)</f>
        <v>8.4440000000000008</v>
      </c>
    </row>
    <row r="128" spans="1:3" ht="16.5" x14ac:dyDescent="0.2">
      <c r="A128" s="267">
        <v>21806458</v>
      </c>
      <c r="B128" s="266" t="s">
        <v>622</v>
      </c>
      <c r="C128">
        <f>VLOOKUP(A128,Feuil1!$B$2:$C$601,2,FALSE)</f>
        <v>8.8889999999999993</v>
      </c>
    </row>
    <row r="129" spans="1:3" ht="16.5" x14ac:dyDescent="0.2">
      <c r="A129" s="267">
        <v>22106633</v>
      </c>
      <c r="B129" s="266" t="s">
        <v>624</v>
      </c>
      <c r="C129">
        <f>VLOOKUP(A129,Feuil1!$B$2:$C$601,2,FALSE)</f>
        <v>9.3330000000000002</v>
      </c>
    </row>
    <row r="130" spans="1:3" ht="16.5" x14ac:dyDescent="0.2">
      <c r="A130" s="267">
        <v>22109998</v>
      </c>
      <c r="B130" s="266" t="s">
        <v>626</v>
      </c>
      <c r="C130">
        <f>VLOOKUP(A130,Feuil1!$B$2:$C$601,2,FALSE)</f>
        <v>11.555999999999999</v>
      </c>
    </row>
    <row r="131" spans="1:3" ht="16.5" x14ac:dyDescent="0.2">
      <c r="A131" s="267">
        <v>22011752</v>
      </c>
      <c r="B131" s="266" t="s">
        <v>270</v>
      </c>
      <c r="C131">
        <f>VLOOKUP(A131,Feuil1!$B$2:$C$601,2,FALSE)</f>
        <v>6.2220000000000004</v>
      </c>
    </row>
    <row r="132" spans="1:3" ht="16.5" x14ac:dyDescent="0.2">
      <c r="A132" s="267">
        <v>22009700</v>
      </c>
      <c r="B132" s="266" t="s">
        <v>271</v>
      </c>
      <c r="C132">
        <f>VLOOKUP(A132,Feuil1!$B$2:$C$601,2,FALSE)</f>
        <v>9.7780000000000005</v>
      </c>
    </row>
    <row r="133" spans="1:3" ht="16.5" x14ac:dyDescent="0.2">
      <c r="A133" s="267">
        <v>22102676</v>
      </c>
      <c r="B133" s="266" t="s">
        <v>628</v>
      </c>
      <c r="C133">
        <f>VLOOKUP(A133,Feuil1!$B$2:$C$601,2,FALSE)</f>
        <v>8</v>
      </c>
    </row>
    <row r="134" spans="1:3" ht="16.5" x14ac:dyDescent="0.2">
      <c r="A134" s="267">
        <v>22105494</v>
      </c>
      <c r="B134" s="266" t="s">
        <v>629</v>
      </c>
      <c r="C134">
        <f>VLOOKUP(A134,Feuil1!$B$2:$C$601,2,FALSE)</f>
        <v>8.4440000000000008</v>
      </c>
    </row>
    <row r="135" spans="1:3" ht="16.5" x14ac:dyDescent="0.2">
      <c r="A135" s="267">
        <v>22106824</v>
      </c>
      <c r="B135" s="266" t="s">
        <v>630</v>
      </c>
      <c r="C135">
        <f>VLOOKUP(A135,Feuil1!$B$2:$C$601,2,FALSE)</f>
        <v>11.111000000000001</v>
      </c>
    </row>
    <row r="136" spans="1:3" ht="16.5" x14ac:dyDescent="0.2">
      <c r="A136" s="267">
        <v>22008064</v>
      </c>
      <c r="B136" s="266" t="s">
        <v>272</v>
      </c>
      <c r="C136">
        <f>VLOOKUP(A136,Feuil1!$B$2:$C$601,2,FALSE)</f>
        <v>11.111000000000001</v>
      </c>
    </row>
    <row r="137" spans="1:3" ht="16.5" x14ac:dyDescent="0.2">
      <c r="A137" s="267">
        <v>22117525</v>
      </c>
      <c r="B137" s="266" t="s">
        <v>631</v>
      </c>
      <c r="C137">
        <f>VLOOKUP(A137,Feuil1!$B$2:$C$601,2,FALSE)</f>
        <v>8.4440000000000008</v>
      </c>
    </row>
    <row r="138" spans="1:3" ht="16.5" x14ac:dyDescent="0.2">
      <c r="A138" s="267">
        <v>22010027</v>
      </c>
      <c r="B138" s="266" t="s">
        <v>273</v>
      </c>
      <c r="C138">
        <f>VLOOKUP(A138,Feuil1!$B$2:$C$601,2,FALSE)</f>
        <v>10.667</v>
      </c>
    </row>
    <row r="139" spans="1:3" ht="16.5" x14ac:dyDescent="0.2">
      <c r="A139" s="267">
        <v>22110151</v>
      </c>
      <c r="B139" s="266" t="s">
        <v>1211</v>
      </c>
      <c r="C139">
        <f>VLOOKUP(A139,Feuil1!$B$2:$C$601,2,FALSE)</f>
        <v>8</v>
      </c>
    </row>
    <row r="140" spans="1:3" ht="16.5" x14ac:dyDescent="0.2">
      <c r="A140" s="267">
        <v>22006544</v>
      </c>
      <c r="B140" s="286" t="s">
        <v>177</v>
      </c>
      <c r="C140">
        <f>VLOOKUP(A140,Feuil1!$B$2:$C$601,2,FALSE)</f>
        <v>11.555999999999999</v>
      </c>
    </row>
    <row r="141" spans="1:3" ht="16.5" x14ac:dyDescent="0.2">
      <c r="A141" s="267">
        <v>22110487</v>
      </c>
      <c r="B141" s="266" t="s">
        <v>632</v>
      </c>
      <c r="C141">
        <f>VLOOKUP(A141,Feuil1!$B$2:$C$601,2,FALSE)</f>
        <v>10.222</v>
      </c>
    </row>
    <row r="142" spans="1:3" ht="16.5" x14ac:dyDescent="0.2">
      <c r="A142" s="267">
        <v>22010179</v>
      </c>
      <c r="B142" s="266" t="s">
        <v>274</v>
      </c>
      <c r="C142">
        <f>VLOOKUP(A142,Feuil1!$B$2:$C$601,2,FALSE)</f>
        <v>8.8889999999999993</v>
      </c>
    </row>
    <row r="143" spans="1:3" ht="16.5" x14ac:dyDescent="0.2">
      <c r="A143" s="267">
        <v>22016086</v>
      </c>
      <c r="B143" s="266" t="s">
        <v>633</v>
      </c>
      <c r="C143">
        <f>VLOOKUP(A143,Feuil1!$B$2:$C$601,2,FALSE)</f>
        <v>13.333</v>
      </c>
    </row>
    <row r="144" spans="1:3" ht="16.5" x14ac:dyDescent="0.2">
      <c r="A144" s="267">
        <v>22003939</v>
      </c>
      <c r="B144" s="266" t="s">
        <v>483</v>
      </c>
      <c r="C144">
        <f>VLOOKUP(A144,Feuil1!$B$2:$C$601,2,FALSE)</f>
        <v>4.8890000000000002</v>
      </c>
    </row>
    <row r="145" spans="1:3" ht="16.5" x14ac:dyDescent="0.2">
      <c r="A145" s="267">
        <v>22112711</v>
      </c>
      <c r="B145" s="266" t="s">
        <v>634</v>
      </c>
      <c r="C145">
        <f>VLOOKUP(A145,Feuil1!$B$2:$C$601,2,FALSE)</f>
        <v>10.667</v>
      </c>
    </row>
    <row r="146" spans="1:3" ht="16.5" x14ac:dyDescent="0.2">
      <c r="A146" s="267">
        <v>22109543</v>
      </c>
      <c r="B146" s="266" t="s">
        <v>635</v>
      </c>
      <c r="C146">
        <f>VLOOKUP(A146,Feuil1!$B$2:$C$601,2,FALSE)</f>
        <v>4.8890000000000002</v>
      </c>
    </row>
    <row r="147" spans="1:3" ht="16.5" x14ac:dyDescent="0.2">
      <c r="A147" s="267">
        <v>22121412</v>
      </c>
      <c r="B147" s="266" t="s">
        <v>637</v>
      </c>
      <c r="C147">
        <f>VLOOKUP(A147,Feuil1!$B$2:$C$601,2,FALSE)</f>
        <v>4.8890000000000002</v>
      </c>
    </row>
    <row r="148" spans="1:3" ht="16.5" x14ac:dyDescent="0.2">
      <c r="A148" s="267">
        <v>22108128</v>
      </c>
      <c r="B148" s="266" t="s">
        <v>276</v>
      </c>
      <c r="C148">
        <f>VLOOKUP(A148,Feuil1!$B$2:$C$601,2,FALSE)</f>
        <v>9.7780000000000005</v>
      </c>
    </row>
    <row r="149" spans="1:3" ht="16.5" x14ac:dyDescent="0.2">
      <c r="A149" s="267">
        <v>22105259</v>
      </c>
      <c r="B149" s="266" t="s">
        <v>638</v>
      </c>
      <c r="C149">
        <f>VLOOKUP(A149,Feuil1!$B$2:$C$601,2,FALSE)</f>
        <v>9.3330000000000002</v>
      </c>
    </row>
    <row r="150" spans="1:3" ht="16.5" x14ac:dyDescent="0.2">
      <c r="A150" s="267">
        <v>22110172</v>
      </c>
      <c r="B150" s="266" t="s">
        <v>639</v>
      </c>
      <c r="C150">
        <f>VLOOKUP(A150,Feuil1!$B$2:$C$601,2,FALSE)</f>
        <v>10.222</v>
      </c>
    </row>
    <row r="151" spans="1:3" ht="16.5" x14ac:dyDescent="0.2">
      <c r="A151" s="267">
        <v>22116504</v>
      </c>
      <c r="B151" s="266" t="s">
        <v>641</v>
      </c>
      <c r="C151">
        <f>VLOOKUP(A151,Feuil1!$B$2:$C$601,2,FALSE)</f>
        <v>10.667</v>
      </c>
    </row>
    <row r="152" spans="1:3" ht="16.5" x14ac:dyDescent="0.2">
      <c r="A152" s="267">
        <v>21710237</v>
      </c>
      <c r="B152" s="266" t="s">
        <v>642</v>
      </c>
      <c r="C152">
        <f>VLOOKUP(A152,Feuil1!$B$2:$C$601,2,FALSE)</f>
        <v>11.555999999999999</v>
      </c>
    </row>
    <row r="153" spans="1:3" ht="16.5" x14ac:dyDescent="0.2">
      <c r="A153" s="267">
        <v>22102327</v>
      </c>
      <c r="B153" s="266" t="s">
        <v>277</v>
      </c>
      <c r="C153">
        <f>VLOOKUP(A153,Feuil1!$B$2:$C$601,2,FALSE)</f>
        <v>7.556</v>
      </c>
    </row>
    <row r="154" spans="1:3" ht="16.5" x14ac:dyDescent="0.2">
      <c r="A154" s="267">
        <v>22103812</v>
      </c>
      <c r="B154" s="266" t="s">
        <v>643</v>
      </c>
      <c r="C154">
        <f>VLOOKUP(A154,Feuil1!$B$2:$C$601,2,FALSE)</f>
        <v>7.1109999999999998</v>
      </c>
    </row>
    <row r="155" spans="1:3" ht="16.5" x14ac:dyDescent="0.2">
      <c r="A155" s="267">
        <v>22100234</v>
      </c>
      <c r="B155" s="286" t="s">
        <v>643</v>
      </c>
      <c r="C155">
        <f>VLOOKUP(A155,Feuil1!$B$2:$C$601,2,FALSE)</f>
        <v>11.555999999999999</v>
      </c>
    </row>
    <row r="156" spans="1:3" ht="16.5" x14ac:dyDescent="0.2">
      <c r="A156" s="267">
        <v>22105785</v>
      </c>
      <c r="B156" s="266" t="s">
        <v>646</v>
      </c>
      <c r="C156">
        <f>VLOOKUP(A156,Feuil1!$B$2:$C$601,2,FALSE)</f>
        <v>10.667</v>
      </c>
    </row>
    <row r="157" spans="1:3" ht="16.5" x14ac:dyDescent="0.2">
      <c r="A157" s="267">
        <v>22004309</v>
      </c>
      <c r="B157" s="266" t="s">
        <v>278</v>
      </c>
      <c r="C157" t="e">
        <f>VLOOKUP(A157,Feuil1!$B$2:$C$601,2,FALSE)</f>
        <v>#N/A</v>
      </c>
    </row>
    <row r="158" spans="1:3" ht="16.5" x14ac:dyDescent="0.2">
      <c r="A158" s="267">
        <v>22108774</v>
      </c>
      <c r="B158" s="266" t="s">
        <v>647</v>
      </c>
      <c r="C158">
        <f>VLOOKUP(A158,Feuil1!$B$2:$C$601,2,FALSE)</f>
        <v>10.667</v>
      </c>
    </row>
    <row r="159" spans="1:3" ht="16.5" x14ac:dyDescent="0.2">
      <c r="A159" s="267">
        <v>22001914</v>
      </c>
      <c r="B159" s="266" t="s">
        <v>279</v>
      </c>
      <c r="C159">
        <f>VLOOKUP(A159,Feuil1!$B$2:$C$601,2,FALSE)</f>
        <v>11.555999999999999</v>
      </c>
    </row>
    <row r="160" spans="1:3" ht="16.5" x14ac:dyDescent="0.2">
      <c r="A160" s="267">
        <v>22106346</v>
      </c>
      <c r="B160" s="266" t="s">
        <v>649</v>
      </c>
      <c r="C160" t="e">
        <f>VLOOKUP(A160,Feuil1!$B$2:$C$601,2,FALSE)</f>
        <v>#N/A</v>
      </c>
    </row>
    <row r="161" spans="1:3" ht="16.5" x14ac:dyDescent="0.2">
      <c r="A161" s="267">
        <v>22110402</v>
      </c>
      <c r="B161" s="266" t="s">
        <v>650</v>
      </c>
      <c r="C161">
        <f>VLOOKUP(A161,Feuil1!$B$2:$C$601,2,FALSE)</f>
        <v>10.222</v>
      </c>
    </row>
    <row r="162" spans="1:3" ht="16.5" x14ac:dyDescent="0.2">
      <c r="A162" s="267">
        <v>22012492</v>
      </c>
      <c r="B162" s="266" t="s">
        <v>651</v>
      </c>
      <c r="C162">
        <f>VLOOKUP(A162,Feuil1!$B$2:$C$601,2,FALSE)</f>
        <v>7.1109999999999998</v>
      </c>
    </row>
    <row r="163" spans="1:3" ht="16.5" x14ac:dyDescent="0.2">
      <c r="A163" s="267">
        <v>21905617</v>
      </c>
      <c r="B163" s="266" t="s">
        <v>652</v>
      </c>
      <c r="C163" t="e">
        <f>VLOOKUP(A163,Feuil1!$B$2:$C$601,2,FALSE)</f>
        <v>#N/A</v>
      </c>
    </row>
    <row r="164" spans="1:3" ht="16.5" x14ac:dyDescent="0.2">
      <c r="A164" s="267">
        <v>22001626</v>
      </c>
      <c r="B164" s="266" t="s">
        <v>653</v>
      </c>
      <c r="C164" t="s">
        <v>1223</v>
      </c>
    </row>
    <row r="165" spans="1:3" ht="16.5" x14ac:dyDescent="0.2">
      <c r="A165" s="267">
        <v>22106573</v>
      </c>
      <c r="B165" s="266" t="s">
        <v>654</v>
      </c>
      <c r="C165">
        <f>VLOOKUP(A165,Feuil1!$B$2:$C$601,2,FALSE)</f>
        <v>14.222</v>
      </c>
    </row>
    <row r="166" spans="1:3" ht="16.5" x14ac:dyDescent="0.2">
      <c r="A166" s="267">
        <v>22112852</v>
      </c>
      <c r="B166" s="266" t="s">
        <v>655</v>
      </c>
      <c r="C166">
        <f>VLOOKUP(A166,Feuil1!$B$2:$C$601,2,FALSE)</f>
        <v>9.7780000000000005</v>
      </c>
    </row>
    <row r="167" spans="1:3" ht="16.5" x14ac:dyDescent="0.2">
      <c r="A167" s="267">
        <v>22105352</v>
      </c>
      <c r="B167" s="266" t="s">
        <v>656</v>
      </c>
      <c r="C167">
        <f>VLOOKUP(A167,Feuil1!$B$2:$C$601,2,FALSE)</f>
        <v>7.556</v>
      </c>
    </row>
    <row r="168" spans="1:3" ht="16.5" x14ac:dyDescent="0.2">
      <c r="A168" s="267">
        <v>22003137</v>
      </c>
      <c r="B168" s="266" t="s">
        <v>181</v>
      </c>
      <c r="C168" t="e">
        <f>VLOOKUP(A168,Feuil1!$B$2:$C$601,2,FALSE)</f>
        <v>#N/A</v>
      </c>
    </row>
    <row r="169" spans="1:3" ht="16.5" x14ac:dyDescent="0.2">
      <c r="A169" s="267">
        <v>22114635</v>
      </c>
      <c r="B169" s="266" t="s">
        <v>657</v>
      </c>
      <c r="C169">
        <f>VLOOKUP(A169,Feuil1!$B$2:$C$601,2,FALSE)</f>
        <v>7.1109999999999998</v>
      </c>
    </row>
    <row r="170" spans="1:3" ht="16.5" x14ac:dyDescent="0.2">
      <c r="A170" s="267">
        <v>22110685</v>
      </c>
      <c r="B170" s="286" t="s">
        <v>659</v>
      </c>
      <c r="C170">
        <f>VLOOKUP(A170,Feuil1!$B$2:$C$601,2,FALSE)</f>
        <v>6.6669999999999998</v>
      </c>
    </row>
    <row r="171" spans="1:3" ht="16.5" x14ac:dyDescent="0.2">
      <c r="A171" s="267">
        <v>22108836</v>
      </c>
      <c r="B171" s="266" t="s">
        <v>661</v>
      </c>
      <c r="C171">
        <f>VLOOKUP(A171,Feuil1!$B$2:$C$601,2,FALSE)</f>
        <v>9.3330000000000002</v>
      </c>
    </row>
    <row r="172" spans="1:3" ht="16.5" x14ac:dyDescent="0.2">
      <c r="A172" s="267">
        <v>22008633</v>
      </c>
      <c r="B172" s="266" t="s">
        <v>280</v>
      </c>
      <c r="C172">
        <f>VLOOKUP(A172,Feuil1!$B$2:$C$601,2,FALSE)</f>
        <v>7.556</v>
      </c>
    </row>
    <row r="173" spans="1:3" ht="16.5" x14ac:dyDescent="0.2">
      <c r="A173" s="267">
        <v>22112401</v>
      </c>
      <c r="B173" s="266" t="s">
        <v>281</v>
      </c>
      <c r="C173">
        <f>VLOOKUP(A173,Feuil1!$B$2:$C$601,2,FALSE)</f>
        <v>8.4440000000000008</v>
      </c>
    </row>
    <row r="174" spans="1:3" ht="16.5" x14ac:dyDescent="0.2">
      <c r="A174" s="267">
        <v>22013896</v>
      </c>
      <c r="B174" s="266" t="s">
        <v>283</v>
      </c>
      <c r="C174">
        <f>VLOOKUP(A174,Feuil1!$B$2:$C$601,2,FALSE)</f>
        <v>12.888999999999999</v>
      </c>
    </row>
    <row r="175" spans="1:3" ht="16.5" x14ac:dyDescent="0.2">
      <c r="A175" s="267">
        <v>22120003</v>
      </c>
      <c r="B175" s="266" t="s">
        <v>664</v>
      </c>
      <c r="C175">
        <f>VLOOKUP(A175,Feuil1!$B$2:$C$601,2,FALSE)</f>
        <v>6.6669999999999998</v>
      </c>
    </row>
    <row r="176" spans="1:3" ht="16.5" x14ac:dyDescent="0.2">
      <c r="A176" s="267">
        <v>22011845</v>
      </c>
      <c r="B176" s="266" t="s">
        <v>665</v>
      </c>
      <c r="C176" t="e">
        <f>VLOOKUP(A176,Feuil1!$B$2:$C$601,2,FALSE)</f>
        <v>#N/A</v>
      </c>
    </row>
    <row r="177" spans="1:3" ht="16.5" x14ac:dyDescent="0.2">
      <c r="A177" s="267">
        <v>22006827</v>
      </c>
      <c r="B177" s="266" t="s">
        <v>285</v>
      </c>
      <c r="C177">
        <f>VLOOKUP(A177,Feuil1!$B$2:$C$601,2,FALSE)</f>
        <v>6.6669999999999998</v>
      </c>
    </row>
    <row r="178" spans="1:3" ht="16.5" x14ac:dyDescent="0.2">
      <c r="A178" s="267">
        <v>22010734</v>
      </c>
      <c r="B178" s="266" t="s">
        <v>286</v>
      </c>
      <c r="C178">
        <f>VLOOKUP(A178,Feuil1!$B$2:$C$601,2,FALSE)</f>
        <v>9.3330000000000002</v>
      </c>
    </row>
    <row r="179" spans="1:3" ht="16.5" x14ac:dyDescent="0.2">
      <c r="A179" s="267">
        <v>22119793</v>
      </c>
      <c r="B179" s="266" t="s">
        <v>667</v>
      </c>
      <c r="C179" t="s">
        <v>1223</v>
      </c>
    </row>
    <row r="180" spans="1:3" ht="16.5" x14ac:dyDescent="0.2">
      <c r="A180" s="267">
        <v>22112276</v>
      </c>
      <c r="B180" s="266" t="s">
        <v>669</v>
      </c>
      <c r="C180" t="e">
        <f>VLOOKUP(A180,Feuil1!$B$2:$C$601,2,FALSE)</f>
        <v>#N/A</v>
      </c>
    </row>
    <row r="181" spans="1:3" ht="16.5" x14ac:dyDescent="0.2">
      <c r="A181" s="267">
        <v>22107396</v>
      </c>
      <c r="B181" s="286" t="s">
        <v>671</v>
      </c>
      <c r="C181">
        <f>VLOOKUP(A181,Feuil1!$B$2:$C$601,2,FALSE)</f>
        <v>7.556</v>
      </c>
    </row>
    <row r="182" spans="1:3" ht="16.5" x14ac:dyDescent="0.2">
      <c r="A182" s="267">
        <v>22112237</v>
      </c>
      <c r="B182" s="266" t="s">
        <v>672</v>
      </c>
      <c r="C182">
        <f>VLOOKUP(A182,Feuil1!$B$2:$C$601,2,FALSE)</f>
        <v>8</v>
      </c>
    </row>
    <row r="183" spans="1:3" ht="16.5" x14ac:dyDescent="0.2">
      <c r="A183" s="267">
        <v>22007492</v>
      </c>
      <c r="B183" s="266" t="s">
        <v>287</v>
      </c>
      <c r="C183" t="e">
        <f>VLOOKUP(A183,Feuil1!$B$2:$C$601,2,FALSE)</f>
        <v>#N/A</v>
      </c>
    </row>
    <row r="184" spans="1:3" ht="16.5" x14ac:dyDescent="0.2">
      <c r="A184" s="267">
        <v>22107525</v>
      </c>
      <c r="B184" s="233" t="s">
        <v>673</v>
      </c>
      <c r="C184">
        <f>VLOOKUP(A184,Feuil1!$B$2:$C$601,2,FALSE)</f>
        <v>6.6669999999999998</v>
      </c>
    </row>
    <row r="185" spans="1:3" ht="16.5" x14ac:dyDescent="0.2">
      <c r="A185" s="267">
        <v>22105065</v>
      </c>
      <c r="B185" s="266" t="s">
        <v>675</v>
      </c>
      <c r="C185">
        <f>VLOOKUP(A185,Feuil1!$B$2:$C$601,2,FALSE)</f>
        <v>8.8889999999999993</v>
      </c>
    </row>
    <row r="186" spans="1:3" ht="16.5" x14ac:dyDescent="0.2">
      <c r="A186" s="267">
        <v>22011960</v>
      </c>
      <c r="B186" s="266" t="s">
        <v>289</v>
      </c>
      <c r="C186" t="e">
        <f>VLOOKUP(A186,Feuil1!$B$2:$C$601,2,FALSE)</f>
        <v>#N/A</v>
      </c>
    </row>
    <row r="187" spans="1:3" ht="16.5" x14ac:dyDescent="0.2">
      <c r="A187" s="267">
        <v>22010830</v>
      </c>
      <c r="B187" s="266" t="s">
        <v>290</v>
      </c>
      <c r="C187">
        <f>VLOOKUP(A187,Feuil1!$B$2:$C$601,2,FALSE)</f>
        <v>7.556</v>
      </c>
    </row>
    <row r="188" spans="1:3" ht="16.5" x14ac:dyDescent="0.2">
      <c r="A188" s="267">
        <v>22005658</v>
      </c>
      <c r="B188" s="266" t="s">
        <v>292</v>
      </c>
      <c r="C188" t="e">
        <f>VLOOKUP(A188,Feuil1!$B$2:$C$601,2,FALSE)</f>
        <v>#N/A</v>
      </c>
    </row>
    <row r="189" spans="1:3" ht="16.5" x14ac:dyDescent="0.2">
      <c r="A189" s="267">
        <v>22007122</v>
      </c>
      <c r="B189" s="233" t="s">
        <v>676</v>
      </c>
      <c r="C189">
        <f>VLOOKUP(A189,Feuil1!$B$2:$C$601,2,FALSE)</f>
        <v>11.555999999999999</v>
      </c>
    </row>
    <row r="190" spans="1:3" ht="16.5" x14ac:dyDescent="0.2">
      <c r="A190" s="267">
        <v>22119519</v>
      </c>
      <c r="B190" s="233" t="s">
        <v>678</v>
      </c>
      <c r="C190">
        <f>VLOOKUP(A190,Feuil1!$B$2:$C$601,2,FALSE)</f>
        <v>6.2220000000000004</v>
      </c>
    </row>
    <row r="191" spans="1:3" ht="16.5" x14ac:dyDescent="0.2">
      <c r="A191" s="267">
        <v>22112013</v>
      </c>
      <c r="B191" s="286" t="s">
        <v>679</v>
      </c>
      <c r="C191">
        <f>VLOOKUP(A191,Feuil1!$B$2:$C$601,2,FALSE)</f>
        <v>8</v>
      </c>
    </row>
    <row r="192" spans="1:3" ht="16.5" x14ac:dyDescent="0.2">
      <c r="A192" s="287">
        <v>22111459</v>
      </c>
      <c r="B192" s="268" t="s">
        <v>681</v>
      </c>
      <c r="C192">
        <f>VLOOKUP(A192,Feuil1!$B$2:$C$601,2,FALSE)</f>
        <v>8.8889999999999993</v>
      </c>
    </row>
    <row r="193" spans="1:3" ht="16.5" x14ac:dyDescent="0.2">
      <c r="A193" s="267">
        <v>22015982</v>
      </c>
      <c r="B193" s="266" t="s">
        <v>293</v>
      </c>
      <c r="C193" t="e">
        <f>VLOOKUP(A193,Feuil1!$B$2:$C$601,2,FALSE)</f>
        <v>#N/A</v>
      </c>
    </row>
    <row r="194" spans="1:3" ht="16.5" x14ac:dyDescent="0.2">
      <c r="A194" s="267">
        <v>22105346</v>
      </c>
      <c r="B194" s="266" t="s">
        <v>184</v>
      </c>
      <c r="C194">
        <f>VLOOKUP(A194,Feuil1!$B$2:$C$601,2,FALSE)</f>
        <v>8</v>
      </c>
    </row>
    <row r="195" spans="1:3" ht="16.5" x14ac:dyDescent="0.2">
      <c r="A195" s="267">
        <v>22007464</v>
      </c>
      <c r="B195" s="266" t="s">
        <v>295</v>
      </c>
      <c r="C195">
        <f>VLOOKUP(A195,Feuil1!$B$2:$C$601,2,FALSE)</f>
        <v>12.888999999999999</v>
      </c>
    </row>
    <row r="196" spans="1:3" ht="16.5" x14ac:dyDescent="0.2">
      <c r="A196" s="267">
        <v>21905629</v>
      </c>
      <c r="B196" s="266" t="s">
        <v>682</v>
      </c>
      <c r="C196" t="e">
        <f>VLOOKUP(A196,Feuil1!$B$2:$C$601,2,FALSE)</f>
        <v>#N/A</v>
      </c>
    </row>
    <row r="197" spans="1:3" ht="16.5" x14ac:dyDescent="0.2">
      <c r="A197" s="267">
        <v>22111185</v>
      </c>
      <c r="B197" s="266" t="s">
        <v>683</v>
      </c>
      <c r="C197">
        <f>VLOOKUP(A197,Feuil1!$B$2:$C$601,2,FALSE)</f>
        <v>8</v>
      </c>
    </row>
    <row r="198" spans="1:3" ht="16.5" x14ac:dyDescent="0.2">
      <c r="A198" s="267">
        <v>22007265</v>
      </c>
      <c r="B198" s="266" t="s">
        <v>296</v>
      </c>
      <c r="C198">
        <f>VLOOKUP(A198,Feuil1!$B$2:$C$601,2,FALSE)</f>
        <v>8.8889999999999993</v>
      </c>
    </row>
    <row r="199" spans="1:3" ht="16.5" x14ac:dyDescent="0.2">
      <c r="A199" s="267">
        <v>22109640</v>
      </c>
      <c r="B199" s="266" t="s">
        <v>685</v>
      </c>
      <c r="C199">
        <f>VLOOKUP(A199,Feuil1!$B$2:$C$601,2,FALSE)</f>
        <v>7.556</v>
      </c>
    </row>
    <row r="200" spans="1:3" ht="16.5" x14ac:dyDescent="0.2">
      <c r="A200" s="267">
        <v>22119193</v>
      </c>
      <c r="B200" s="266" t="s">
        <v>687</v>
      </c>
      <c r="C200" t="e">
        <f>VLOOKUP(A200,Feuil1!$B$2:$C$601,2,FALSE)</f>
        <v>#N/A</v>
      </c>
    </row>
    <row r="201" spans="1:3" ht="16.5" x14ac:dyDescent="0.2">
      <c r="A201" s="267">
        <v>22100282</v>
      </c>
      <c r="B201" s="266" t="s">
        <v>688</v>
      </c>
      <c r="C201">
        <f>VLOOKUP(A201,Feuil1!$B$2:$C$601,2,FALSE)</f>
        <v>9.3330000000000002</v>
      </c>
    </row>
    <row r="202" spans="1:3" ht="16.5" x14ac:dyDescent="0.2">
      <c r="A202" s="267">
        <v>22009293</v>
      </c>
      <c r="B202" s="266" t="s">
        <v>298</v>
      </c>
      <c r="C202">
        <f>VLOOKUP(A202,Feuil1!$B$2:$C$601,2,FALSE)</f>
        <v>9.7780000000000005</v>
      </c>
    </row>
    <row r="203" spans="1:3" ht="16.5" x14ac:dyDescent="0.2">
      <c r="A203" s="267">
        <v>22112562</v>
      </c>
      <c r="B203" s="266" t="s">
        <v>690</v>
      </c>
      <c r="C203">
        <f>VLOOKUP(A203,Feuil1!$B$2:$C$601,2,FALSE)</f>
        <v>5.3330000000000002</v>
      </c>
    </row>
    <row r="204" spans="1:3" ht="16.5" x14ac:dyDescent="0.2">
      <c r="A204" s="267">
        <v>22111914</v>
      </c>
      <c r="B204" s="233" t="s">
        <v>692</v>
      </c>
      <c r="C204" t="e">
        <f>VLOOKUP(A204,Feuil1!$B$2:$C$601,2,FALSE)</f>
        <v>#N/A</v>
      </c>
    </row>
    <row r="205" spans="1:3" ht="16.5" x14ac:dyDescent="0.2">
      <c r="A205" s="267">
        <v>22105542</v>
      </c>
      <c r="B205" s="266" t="s">
        <v>694</v>
      </c>
      <c r="C205">
        <f>VLOOKUP(A205,Feuil1!$B$2:$C$601,2,FALSE)</f>
        <v>12</v>
      </c>
    </row>
    <row r="206" spans="1:3" ht="16.5" x14ac:dyDescent="0.2">
      <c r="A206" s="267">
        <v>22102895</v>
      </c>
      <c r="B206" s="266" t="s">
        <v>695</v>
      </c>
      <c r="C206">
        <f>VLOOKUP(A206,Feuil1!$B$2:$C$601,2,FALSE)</f>
        <v>10.667</v>
      </c>
    </row>
    <row r="207" spans="1:3" ht="16.5" x14ac:dyDescent="0.2">
      <c r="A207" s="267">
        <v>22015623</v>
      </c>
      <c r="B207" s="266" t="s">
        <v>299</v>
      </c>
      <c r="C207">
        <f>VLOOKUP(A207,Feuil1!$B$2:$C$601,2,FALSE)</f>
        <v>11.555999999999999</v>
      </c>
    </row>
    <row r="208" spans="1:3" ht="16.5" x14ac:dyDescent="0.2">
      <c r="A208" s="267">
        <v>22114469</v>
      </c>
      <c r="B208" s="266" t="s">
        <v>696</v>
      </c>
      <c r="C208">
        <f>VLOOKUP(A208,Feuil1!$B$2:$C$601,2,FALSE)</f>
        <v>10.222</v>
      </c>
    </row>
    <row r="209" spans="1:3" ht="16.5" x14ac:dyDescent="0.2">
      <c r="A209" s="267">
        <v>22104407</v>
      </c>
      <c r="B209" s="266" t="s">
        <v>697</v>
      </c>
      <c r="C209">
        <f>VLOOKUP(A209,Feuil1!$B$2:$C$601,2,FALSE)</f>
        <v>11.111000000000001</v>
      </c>
    </row>
    <row r="210" spans="1:3" ht="16.5" x14ac:dyDescent="0.2">
      <c r="A210" s="267">
        <v>22011103</v>
      </c>
      <c r="B210" s="266" t="s">
        <v>300</v>
      </c>
      <c r="C210" t="e">
        <f>VLOOKUP(A210,Feuil1!$B$2:$C$601,2,FALSE)</f>
        <v>#N/A</v>
      </c>
    </row>
    <row r="211" spans="1:3" ht="16.5" x14ac:dyDescent="0.2">
      <c r="A211" s="267">
        <v>22106942</v>
      </c>
      <c r="B211" s="266" t="s">
        <v>698</v>
      </c>
      <c r="C211">
        <f>VLOOKUP(A211,Feuil1!$B$2:$C$601,2,FALSE)</f>
        <v>11.555999999999999</v>
      </c>
    </row>
    <row r="212" spans="1:3" ht="16.5" x14ac:dyDescent="0.2">
      <c r="A212" s="267">
        <v>22106200</v>
      </c>
      <c r="B212" s="266" t="s">
        <v>700</v>
      </c>
      <c r="C212">
        <f>VLOOKUP(A212,Feuil1!$B$2:$C$601,2,FALSE)</f>
        <v>9.7780000000000005</v>
      </c>
    </row>
    <row r="213" spans="1:3" ht="16.5" x14ac:dyDescent="0.2">
      <c r="A213" s="267">
        <v>22102602</v>
      </c>
      <c r="B213" s="266" t="s">
        <v>701</v>
      </c>
      <c r="C213">
        <f>VLOOKUP(A213,Feuil1!$B$2:$C$601,2,FALSE)</f>
        <v>8.4440000000000008</v>
      </c>
    </row>
    <row r="214" spans="1:3" ht="16.5" x14ac:dyDescent="0.2">
      <c r="A214" s="267">
        <v>22116456</v>
      </c>
      <c r="B214" s="266" t="s">
        <v>702</v>
      </c>
      <c r="C214" t="e">
        <f>VLOOKUP(A214,Feuil1!$B$2:$C$601,2,FALSE)</f>
        <v>#N/A</v>
      </c>
    </row>
    <row r="215" spans="1:3" ht="16.5" x14ac:dyDescent="0.2">
      <c r="A215" s="267">
        <v>22109208</v>
      </c>
      <c r="B215" s="266" t="s">
        <v>703</v>
      </c>
      <c r="C215">
        <f>VLOOKUP(A215,Feuil1!$B$2:$C$601,2,FALSE)</f>
        <v>11.555999999999999</v>
      </c>
    </row>
    <row r="216" spans="1:3" ht="16.5" x14ac:dyDescent="0.2">
      <c r="A216" s="267">
        <v>22120090</v>
      </c>
      <c r="B216" s="266" t="s">
        <v>704</v>
      </c>
      <c r="C216">
        <f>VLOOKUP(A216,Feuil1!$B$2:$C$601,2,FALSE)</f>
        <v>8.8889999999999993</v>
      </c>
    </row>
    <row r="217" spans="1:3" ht="16.5" x14ac:dyDescent="0.2">
      <c r="A217" s="267">
        <v>22108611</v>
      </c>
      <c r="B217" s="266" t="s">
        <v>706</v>
      </c>
      <c r="C217" t="e">
        <f>VLOOKUP(A217,Feuil1!$B$2:$C$601,2,FALSE)</f>
        <v>#N/A</v>
      </c>
    </row>
    <row r="218" spans="1:3" ht="16.5" x14ac:dyDescent="0.2">
      <c r="A218" s="267">
        <v>22112516</v>
      </c>
      <c r="B218" s="266" t="s">
        <v>708</v>
      </c>
      <c r="C218">
        <f>VLOOKUP(A218,Feuil1!$B$2:$C$601,2,FALSE)</f>
        <v>10.667</v>
      </c>
    </row>
    <row r="219" spans="1:3" ht="16.5" x14ac:dyDescent="0.2">
      <c r="A219" s="267">
        <v>22013296</v>
      </c>
      <c r="B219" s="266" t="s">
        <v>302</v>
      </c>
      <c r="C219" t="s">
        <v>1223</v>
      </c>
    </row>
    <row r="220" spans="1:3" ht="16.5" x14ac:dyDescent="0.2">
      <c r="A220" s="267">
        <v>22105712</v>
      </c>
      <c r="B220" s="266" t="s">
        <v>709</v>
      </c>
      <c r="C220">
        <f>VLOOKUP(A220,Feuil1!$B$2:$C$601,2,FALSE)</f>
        <v>8.4440000000000008</v>
      </c>
    </row>
    <row r="221" spans="1:3" ht="16.5" x14ac:dyDescent="0.2">
      <c r="A221" s="267">
        <v>22107397</v>
      </c>
      <c r="B221" s="286" t="s">
        <v>710</v>
      </c>
      <c r="C221">
        <f>VLOOKUP(A221,Feuil1!$B$2:$C$601,2,FALSE)</f>
        <v>6.2220000000000004</v>
      </c>
    </row>
    <row r="222" spans="1:3" ht="16.5" x14ac:dyDescent="0.2">
      <c r="A222" s="267">
        <v>22107659</v>
      </c>
      <c r="B222" s="266" t="s">
        <v>711</v>
      </c>
      <c r="C222">
        <f>VLOOKUP(A222,Feuil1!$B$2:$C$601,2,FALSE)</f>
        <v>5.7779999999999996</v>
      </c>
    </row>
    <row r="223" spans="1:3" ht="16.5" x14ac:dyDescent="0.2">
      <c r="A223" s="267">
        <v>22106493</v>
      </c>
      <c r="B223" s="266" t="s">
        <v>712</v>
      </c>
      <c r="C223">
        <f>VLOOKUP(A223,Feuil1!$B$2:$C$601,2,FALSE)</f>
        <v>8.8889999999999993</v>
      </c>
    </row>
    <row r="224" spans="1:3" ht="16.5" x14ac:dyDescent="0.2">
      <c r="A224" s="267">
        <v>22113762</v>
      </c>
      <c r="B224" s="286" t="s">
        <v>713</v>
      </c>
      <c r="C224">
        <f>VLOOKUP(A224,Feuil1!$B$2:$C$601,2,FALSE)</f>
        <v>7.556</v>
      </c>
    </row>
    <row r="225" spans="1:3" ht="16.5" x14ac:dyDescent="0.2">
      <c r="A225" s="267">
        <v>22106228</v>
      </c>
      <c r="B225" s="266" t="s">
        <v>303</v>
      </c>
      <c r="C225">
        <f>VLOOKUP(A225,Feuil1!$B$2:$C$601,2,FALSE)</f>
        <v>7.556</v>
      </c>
    </row>
    <row r="226" spans="1:3" ht="16.5" x14ac:dyDescent="0.2">
      <c r="A226" s="267">
        <v>22112036</v>
      </c>
      <c r="B226" s="266" t="s">
        <v>714</v>
      </c>
      <c r="C226">
        <f>VLOOKUP(A226,Feuil1!$B$2:$C$601,2,FALSE)</f>
        <v>11.555999999999999</v>
      </c>
    </row>
    <row r="227" spans="1:3" ht="16.5" x14ac:dyDescent="0.2">
      <c r="A227" s="267">
        <v>21905701</v>
      </c>
      <c r="B227" s="266" t="s">
        <v>304</v>
      </c>
      <c r="C227" t="e">
        <f>VLOOKUP(A227,Feuil1!$B$2:$C$601,2,FALSE)</f>
        <v>#N/A</v>
      </c>
    </row>
    <row r="228" spans="1:3" ht="16.5" x14ac:dyDescent="0.2">
      <c r="A228" s="267">
        <v>22120139</v>
      </c>
      <c r="B228" s="266" t="s">
        <v>715</v>
      </c>
      <c r="C228">
        <f>VLOOKUP(A228,Feuil1!$B$2:$C$601,2,FALSE)</f>
        <v>9.3330000000000002</v>
      </c>
    </row>
    <row r="229" spans="1:3" ht="16.5" x14ac:dyDescent="0.2">
      <c r="A229" s="267">
        <v>22113431</v>
      </c>
      <c r="B229" s="266" t="s">
        <v>716</v>
      </c>
      <c r="C229">
        <f>VLOOKUP(A229,Feuil1!$B$2:$C$601,2,FALSE)</f>
        <v>8</v>
      </c>
    </row>
    <row r="230" spans="1:3" ht="16.5" x14ac:dyDescent="0.2">
      <c r="A230" s="267">
        <v>22102438</v>
      </c>
      <c r="B230" s="266" t="s">
        <v>717</v>
      </c>
      <c r="C230">
        <f>VLOOKUP(A230,Feuil1!$B$2:$C$601,2,FALSE)</f>
        <v>5.7779999999999996</v>
      </c>
    </row>
    <row r="231" spans="1:3" ht="16.5" x14ac:dyDescent="0.2">
      <c r="A231" s="267">
        <v>22107838</v>
      </c>
      <c r="B231" s="266" t="s">
        <v>719</v>
      </c>
      <c r="C231">
        <f>VLOOKUP(A231,Feuil1!$B$2:$C$601,2,FALSE)</f>
        <v>11.555999999999999</v>
      </c>
    </row>
    <row r="232" spans="1:3" ht="16.5" x14ac:dyDescent="0.2">
      <c r="A232" s="267">
        <v>22006465</v>
      </c>
      <c r="B232" s="266" t="s">
        <v>186</v>
      </c>
      <c r="C232">
        <f>VLOOKUP(A232,Feuil1!$B$2:$C$601,2,FALSE)</f>
        <v>12</v>
      </c>
    </row>
    <row r="233" spans="1:3" ht="16.5" x14ac:dyDescent="0.2">
      <c r="A233" s="267">
        <v>22103676</v>
      </c>
      <c r="B233" s="266" t="s">
        <v>186</v>
      </c>
      <c r="C233">
        <f>VLOOKUP(A233,Feuil1!$B$2:$C$601,2,FALSE)</f>
        <v>10.667</v>
      </c>
    </row>
    <row r="234" spans="1:3" ht="16.5" x14ac:dyDescent="0.2">
      <c r="A234" s="267">
        <v>22108667</v>
      </c>
      <c r="B234" s="266" t="s">
        <v>721</v>
      </c>
      <c r="C234">
        <f>VLOOKUP(A234,Feuil1!$B$2:$C$601,2,FALSE)</f>
        <v>6.2220000000000004</v>
      </c>
    </row>
    <row r="235" spans="1:3" ht="16.5" x14ac:dyDescent="0.2">
      <c r="A235" s="267">
        <v>22015504</v>
      </c>
      <c r="B235" s="266" t="s">
        <v>305</v>
      </c>
      <c r="C235">
        <f>VLOOKUP(A235,Feuil1!$B$2:$C$601,2,FALSE)</f>
        <v>10.667</v>
      </c>
    </row>
    <row r="236" spans="1:3" ht="16.5" x14ac:dyDescent="0.2">
      <c r="A236" s="267">
        <v>22100118</v>
      </c>
      <c r="B236" s="266" t="s">
        <v>722</v>
      </c>
      <c r="C236">
        <f>VLOOKUP(A236,Feuil1!$B$2:$C$601,2,FALSE)</f>
        <v>6.2220000000000004</v>
      </c>
    </row>
    <row r="237" spans="1:3" ht="16.5" x14ac:dyDescent="0.2">
      <c r="A237" s="267">
        <v>22009399</v>
      </c>
      <c r="B237" s="266" t="s">
        <v>306</v>
      </c>
      <c r="C237" t="e">
        <f>VLOOKUP(A237,Feuil1!$B$2:$C$601,2,FALSE)</f>
        <v>#N/A</v>
      </c>
    </row>
    <row r="238" spans="1:3" ht="16.5" x14ac:dyDescent="0.2">
      <c r="A238" s="267">
        <v>22006628</v>
      </c>
      <c r="B238" s="266" t="s">
        <v>307</v>
      </c>
      <c r="C238">
        <f>VLOOKUP(A238,Feuil1!$B$2:$C$601,2,FALSE)</f>
        <v>7.556</v>
      </c>
    </row>
    <row r="239" spans="1:3" ht="16.5" x14ac:dyDescent="0.2">
      <c r="A239" s="267">
        <v>22102043</v>
      </c>
      <c r="B239" s="266" t="s">
        <v>309</v>
      </c>
      <c r="C239">
        <f>VLOOKUP(A239,Feuil1!$B$2:$C$601,2,FALSE)</f>
        <v>8.8889999999999993</v>
      </c>
    </row>
    <row r="240" spans="1:3" ht="16.5" x14ac:dyDescent="0.2">
      <c r="A240" s="267">
        <v>22023438</v>
      </c>
      <c r="B240" s="233" t="s">
        <v>723</v>
      </c>
      <c r="C240">
        <f>VLOOKUP(A240,Feuil1!$B$2:$C$601,2,FALSE)</f>
        <v>12.888999999999999</v>
      </c>
    </row>
    <row r="241" spans="1:3" ht="16.5" x14ac:dyDescent="0.2">
      <c r="A241" s="267">
        <v>22108661</v>
      </c>
      <c r="B241" s="266" t="s">
        <v>725</v>
      </c>
      <c r="C241">
        <f>VLOOKUP(A241,Feuil1!$B$2:$C$601,2,FALSE)</f>
        <v>9.7780000000000005</v>
      </c>
    </row>
    <row r="242" spans="1:3" ht="16.5" x14ac:dyDescent="0.2">
      <c r="A242" s="267">
        <v>22104542</v>
      </c>
      <c r="B242" s="266" t="s">
        <v>726</v>
      </c>
      <c r="C242">
        <f>VLOOKUP(A242,Feuil1!$B$2:$C$601,2,FALSE)</f>
        <v>6.6669999999999998</v>
      </c>
    </row>
    <row r="243" spans="1:3" ht="16.5" x14ac:dyDescent="0.2">
      <c r="A243" s="267">
        <v>22115288</v>
      </c>
      <c r="B243" s="266" t="s">
        <v>727</v>
      </c>
      <c r="C243">
        <f>VLOOKUP(A243,Feuil1!$B$2:$C$601,2,FALSE)</f>
        <v>0</v>
      </c>
    </row>
    <row r="244" spans="1:3" ht="16.5" x14ac:dyDescent="0.2">
      <c r="A244" s="267">
        <v>22117883</v>
      </c>
      <c r="B244" s="266" t="s">
        <v>728</v>
      </c>
      <c r="C244">
        <f>VLOOKUP(A244,Feuil1!$B$2:$C$601,2,FALSE)</f>
        <v>8</v>
      </c>
    </row>
    <row r="245" spans="1:3" ht="16.5" x14ac:dyDescent="0.2">
      <c r="A245" s="267">
        <v>22108552</v>
      </c>
      <c r="B245" s="266" t="s">
        <v>730</v>
      </c>
      <c r="C245">
        <f>VLOOKUP(A245,Feuil1!$B$2:$C$601,2,FALSE)</f>
        <v>10.222</v>
      </c>
    </row>
    <row r="246" spans="1:3" ht="16.5" x14ac:dyDescent="0.2">
      <c r="A246" s="267">
        <v>22111428</v>
      </c>
      <c r="B246" s="266" t="s">
        <v>732</v>
      </c>
      <c r="C246">
        <f>VLOOKUP(A246,Feuil1!$B$2:$C$601,2,FALSE)</f>
        <v>9.7780000000000005</v>
      </c>
    </row>
    <row r="247" spans="1:3" ht="16.5" x14ac:dyDescent="0.2">
      <c r="A247" s="267">
        <v>22106772</v>
      </c>
      <c r="B247" s="286" t="s">
        <v>734</v>
      </c>
      <c r="C247">
        <f>VLOOKUP(A247,Feuil1!$B$2:$C$601,2,FALSE)</f>
        <v>7.1109999999999998</v>
      </c>
    </row>
    <row r="248" spans="1:3" ht="16.5" x14ac:dyDescent="0.2">
      <c r="A248" s="267">
        <v>22108010</v>
      </c>
      <c r="B248" s="266" t="s">
        <v>735</v>
      </c>
      <c r="C248">
        <f>VLOOKUP(A248,Feuil1!$B$2:$C$601,2,FALSE)</f>
        <v>12</v>
      </c>
    </row>
    <row r="249" spans="1:3" ht="16.5" x14ac:dyDescent="0.2">
      <c r="A249" s="267">
        <v>22115374</v>
      </c>
      <c r="B249" s="266" t="s">
        <v>736</v>
      </c>
      <c r="C249">
        <f>VLOOKUP(A249,Feuil1!$B$2:$C$601,2,FALSE)</f>
        <v>7.1109999999999998</v>
      </c>
    </row>
    <row r="250" spans="1:3" ht="16.5" x14ac:dyDescent="0.2">
      <c r="A250" s="267">
        <v>22101971</v>
      </c>
      <c r="B250" s="266" t="s">
        <v>737</v>
      </c>
      <c r="C250">
        <f>VLOOKUP(A250,Feuil1!$B$2:$C$601,2,FALSE)</f>
        <v>7.556</v>
      </c>
    </row>
    <row r="251" spans="1:3" ht="16.5" x14ac:dyDescent="0.2">
      <c r="A251" s="267">
        <v>22107617</v>
      </c>
      <c r="B251" s="266" t="s">
        <v>738</v>
      </c>
      <c r="C251">
        <f>VLOOKUP(A251,Feuil1!$B$2:$C$601,2,FALSE)</f>
        <v>8.8889999999999993</v>
      </c>
    </row>
    <row r="252" spans="1:3" ht="16.5" x14ac:dyDescent="0.2">
      <c r="A252" s="267">
        <v>22114999</v>
      </c>
      <c r="B252" s="266" t="s">
        <v>739</v>
      </c>
      <c r="C252">
        <f>VLOOKUP(A252,Feuil1!$B$2:$C$601,2,FALSE)</f>
        <v>8.8889999999999993</v>
      </c>
    </row>
    <row r="253" spans="1:3" ht="16.5" x14ac:dyDescent="0.2">
      <c r="A253" s="267">
        <v>22113662</v>
      </c>
      <c r="B253" s="266" t="s">
        <v>740</v>
      </c>
      <c r="C253">
        <f>VLOOKUP(A253,Feuil1!$B$2:$C$601,2,FALSE)</f>
        <v>9.7780000000000005</v>
      </c>
    </row>
    <row r="254" spans="1:3" ht="16.5" x14ac:dyDescent="0.2">
      <c r="A254" s="267">
        <v>22105638</v>
      </c>
      <c r="B254" s="266" t="s">
        <v>741</v>
      </c>
      <c r="C254">
        <f>VLOOKUP(A254,Feuil1!$B$2:$C$601,2,FALSE)</f>
        <v>8.8889999999999993</v>
      </c>
    </row>
    <row r="255" spans="1:3" ht="16.5" x14ac:dyDescent="0.2">
      <c r="A255" s="267">
        <v>22110696</v>
      </c>
      <c r="B255" s="266" t="s">
        <v>742</v>
      </c>
      <c r="C255">
        <f>VLOOKUP(A255,Feuil1!$B$2:$C$601,2,FALSE)</f>
        <v>10.222</v>
      </c>
    </row>
    <row r="256" spans="1:3" ht="16.5" x14ac:dyDescent="0.2">
      <c r="A256" s="287">
        <v>22110121</v>
      </c>
      <c r="B256" s="268" t="s">
        <v>744</v>
      </c>
      <c r="C256">
        <f>VLOOKUP(A256,Feuil1!$B$2:$C$601,2,FALSE)</f>
        <v>9.3330000000000002</v>
      </c>
    </row>
    <row r="257" spans="1:3" ht="16.5" x14ac:dyDescent="0.2">
      <c r="A257" s="287">
        <v>22008852</v>
      </c>
      <c r="B257" s="268" t="s">
        <v>745</v>
      </c>
      <c r="C257" t="e">
        <f>VLOOKUP(A257,Feuil1!$B$2:$C$601,2,FALSE)</f>
        <v>#N/A</v>
      </c>
    </row>
    <row r="258" spans="1:3" ht="16.5" x14ac:dyDescent="0.2">
      <c r="A258" s="267">
        <v>22119690</v>
      </c>
      <c r="B258" s="266" t="s">
        <v>746</v>
      </c>
      <c r="C258">
        <f>VLOOKUP(A258,Feuil1!$B$2:$C$601,2,FALSE)</f>
        <v>5.3330000000000002</v>
      </c>
    </row>
    <row r="259" spans="1:3" ht="16.5" x14ac:dyDescent="0.2">
      <c r="A259" s="267">
        <v>21916446</v>
      </c>
      <c r="B259" s="266" t="s">
        <v>189</v>
      </c>
      <c r="C259" t="e">
        <f>VLOOKUP(A259,Feuil1!$B$2:$C$601,2,FALSE)</f>
        <v>#N/A</v>
      </c>
    </row>
    <row r="260" spans="1:3" ht="16.5" x14ac:dyDescent="0.2">
      <c r="A260" s="267">
        <v>22105308</v>
      </c>
      <c r="B260" s="266" t="s">
        <v>748</v>
      </c>
      <c r="C260">
        <f>VLOOKUP(A260,Feuil1!$B$2:$C$601,2,FALSE)</f>
        <v>7.1109999999999998</v>
      </c>
    </row>
    <row r="261" spans="1:3" ht="16.5" x14ac:dyDescent="0.2">
      <c r="A261" s="267">
        <v>22107212</v>
      </c>
      <c r="B261" s="266" t="s">
        <v>750</v>
      </c>
      <c r="C261">
        <f>VLOOKUP(A261,Feuil1!$B$2:$C$601,2,FALSE)</f>
        <v>6.2220000000000004</v>
      </c>
    </row>
    <row r="262" spans="1:3" ht="16.5" x14ac:dyDescent="0.2">
      <c r="A262" s="267">
        <v>21914241</v>
      </c>
      <c r="B262" s="266" t="s">
        <v>190</v>
      </c>
      <c r="C262">
        <f>VLOOKUP(A262,Feuil1!$B$2:$C$601,2,FALSE)</f>
        <v>10.667</v>
      </c>
    </row>
    <row r="263" spans="1:3" ht="16.5" x14ac:dyDescent="0.2">
      <c r="A263" s="267">
        <v>22111356</v>
      </c>
      <c r="B263" s="266" t="s">
        <v>752</v>
      </c>
      <c r="C263" t="e">
        <f>VLOOKUP(A263,Feuil1!$B$2:$C$601,2,FALSE)</f>
        <v>#N/A</v>
      </c>
    </row>
    <row r="264" spans="1:3" ht="16.5" x14ac:dyDescent="0.2">
      <c r="A264" s="267">
        <v>22105632</v>
      </c>
      <c r="B264" s="266" t="s">
        <v>754</v>
      </c>
      <c r="C264">
        <f>VLOOKUP(A264,Feuil1!$B$2:$C$601,2,FALSE)</f>
        <v>8.4440000000000008</v>
      </c>
    </row>
    <row r="265" spans="1:3" ht="16.5" x14ac:dyDescent="0.2">
      <c r="A265" s="267">
        <v>22109710</v>
      </c>
      <c r="B265" s="233" t="s">
        <v>755</v>
      </c>
      <c r="C265">
        <f>VLOOKUP(A265,Feuil1!$B$2:$C$601,2,FALSE)</f>
        <v>13.778</v>
      </c>
    </row>
    <row r="266" spans="1:3" ht="16.5" x14ac:dyDescent="0.2">
      <c r="A266" s="267">
        <v>22104399</v>
      </c>
      <c r="B266" s="266" t="s">
        <v>757</v>
      </c>
      <c r="C266">
        <f>VLOOKUP(A266,Feuil1!$B$2:$C$601,2,FALSE)</f>
        <v>7.1109999999999998</v>
      </c>
    </row>
    <row r="267" spans="1:3" ht="16.5" x14ac:dyDescent="0.2">
      <c r="A267" s="267">
        <v>22104704</v>
      </c>
      <c r="B267" s="266" t="s">
        <v>758</v>
      </c>
      <c r="C267">
        <f>VLOOKUP(A267,Feuil1!$B$2:$C$601,2,FALSE)</f>
        <v>7.556</v>
      </c>
    </row>
    <row r="268" spans="1:3" ht="16.5" x14ac:dyDescent="0.2">
      <c r="A268" s="267">
        <v>22004474</v>
      </c>
      <c r="B268" s="266" t="s">
        <v>311</v>
      </c>
      <c r="C268" t="e">
        <f>VLOOKUP(A268,Feuil1!$B$2:$C$601,2,FALSE)</f>
        <v>#N/A</v>
      </c>
    </row>
    <row r="269" spans="1:3" ht="16.5" x14ac:dyDescent="0.2">
      <c r="A269" s="267">
        <v>22113420</v>
      </c>
      <c r="B269" s="286" t="s">
        <v>759</v>
      </c>
      <c r="C269">
        <f>VLOOKUP(A269,Feuil1!$B$2:$C$601,2,FALSE)</f>
        <v>10.667</v>
      </c>
    </row>
    <row r="270" spans="1:3" ht="16.5" x14ac:dyDescent="0.2">
      <c r="A270" s="267">
        <v>22109728</v>
      </c>
      <c r="B270" s="266" t="s">
        <v>761</v>
      </c>
      <c r="C270">
        <f>VLOOKUP(A270,Feuil1!$B$2:$C$601,2,FALSE)</f>
        <v>4.8890000000000002</v>
      </c>
    </row>
    <row r="271" spans="1:3" ht="16.5" x14ac:dyDescent="0.2">
      <c r="A271" s="267">
        <v>22108691</v>
      </c>
      <c r="B271" s="286" t="s">
        <v>761</v>
      </c>
      <c r="C271">
        <f>VLOOKUP(A271,Feuil1!$B$2:$C$601,2,FALSE)</f>
        <v>7.1109999999999998</v>
      </c>
    </row>
    <row r="272" spans="1:3" ht="16.5" x14ac:dyDescent="0.2">
      <c r="A272" s="267">
        <v>22107813</v>
      </c>
      <c r="B272" s="266" t="s">
        <v>763</v>
      </c>
      <c r="C272">
        <f>VLOOKUP(A272,Feuil1!$B$2:$C$601,2,FALSE)</f>
        <v>5.7779999999999996</v>
      </c>
    </row>
    <row r="273" spans="1:3" ht="16.5" x14ac:dyDescent="0.2">
      <c r="A273" s="267">
        <v>22107929</v>
      </c>
      <c r="B273" s="266" t="s">
        <v>763</v>
      </c>
      <c r="C273">
        <f>VLOOKUP(A273,Feuil1!$B$2:$C$601,2,FALSE)</f>
        <v>9.7780000000000005</v>
      </c>
    </row>
    <row r="274" spans="1:3" ht="16.5" x14ac:dyDescent="0.2">
      <c r="A274" s="267">
        <v>22109555</v>
      </c>
      <c r="B274" s="266" t="s">
        <v>764</v>
      </c>
      <c r="C274">
        <f>VLOOKUP(A274,Feuil1!$B$2:$C$601,2,FALSE)</f>
        <v>8.8889999999999993</v>
      </c>
    </row>
    <row r="275" spans="1:3" ht="16.5" x14ac:dyDescent="0.2">
      <c r="A275" s="267">
        <v>22108072</v>
      </c>
      <c r="B275" s="286" t="s">
        <v>765</v>
      </c>
      <c r="C275">
        <f>VLOOKUP(A275,Feuil1!$B$2:$C$601,2,FALSE)</f>
        <v>7.556</v>
      </c>
    </row>
    <row r="276" spans="1:3" ht="16.5" x14ac:dyDescent="0.2">
      <c r="A276" s="267">
        <v>22003828</v>
      </c>
      <c r="B276" s="266" t="s">
        <v>312</v>
      </c>
      <c r="C276" t="e">
        <f>VLOOKUP(A276,Feuil1!$B$2:$C$601,2,FALSE)</f>
        <v>#N/A</v>
      </c>
    </row>
    <row r="277" spans="1:3" ht="16.5" x14ac:dyDescent="0.2">
      <c r="A277" s="267">
        <v>22103003</v>
      </c>
      <c r="B277" s="266" t="s">
        <v>767</v>
      </c>
      <c r="C277">
        <f>VLOOKUP(A277,Feuil1!$B$2:$C$601,2,FALSE)</f>
        <v>8.8889999999999993</v>
      </c>
    </row>
    <row r="278" spans="1:3" ht="16.5" x14ac:dyDescent="0.2">
      <c r="A278" s="267">
        <v>22109040</v>
      </c>
      <c r="B278" s="266" t="s">
        <v>768</v>
      </c>
      <c r="C278" t="e">
        <f>VLOOKUP(A278,Feuil1!$B$2:$C$601,2,FALSE)</f>
        <v>#N/A</v>
      </c>
    </row>
    <row r="279" spans="1:3" ht="16.5" x14ac:dyDescent="0.2">
      <c r="A279" s="267">
        <v>22121851</v>
      </c>
      <c r="B279" s="266" t="s">
        <v>770</v>
      </c>
      <c r="C279" t="e">
        <f>VLOOKUP(A279,Feuil1!$B$2:$C$601,2,FALSE)</f>
        <v>#N/A</v>
      </c>
    </row>
    <row r="280" spans="1:3" ht="16.5" x14ac:dyDescent="0.2">
      <c r="A280" s="267">
        <v>22011671</v>
      </c>
      <c r="B280" s="266" t="s">
        <v>771</v>
      </c>
      <c r="C280" t="e">
        <f>VLOOKUP(A280,Feuil1!$B$2:$C$601,2,FALSE)</f>
        <v>#N/A</v>
      </c>
    </row>
    <row r="281" spans="1:3" ht="16.5" x14ac:dyDescent="0.2">
      <c r="A281" s="267">
        <v>22108053</v>
      </c>
      <c r="B281" s="266" t="s">
        <v>773</v>
      </c>
      <c r="C281">
        <f>VLOOKUP(A281,Feuil1!$B$2:$C$601,2,FALSE)</f>
        <v>9.7780000000000005</v>
      </c>
    </row>
    <row r="282" spans="1:3" ht="16.5" x14ac:dyDescent="0.2">
      <c r="A282" s="267">
        <v>22119629</v>
      </c>
      <c r="B282" s="266" t="s">
        <v>774</v>
      </c>
      <c r="C282">
        <f>VLOOKUP(A282,Feuil1!$B$2:$C$601,2,FALSE)</f>
        <v>5.7779999999999996</v>
      </c>
    </row>
    <row r="283" spans="1:3" ht="16.5" x14ac:dyDescent="0.2">
      <c r="A283" s="267">
        <v>22111073</v>
      </c>
      <c r="B283" s="266" t="s">
        <v>776</v>
      </c>
      <c r="C283">
        <f>VLOOKUP(A283,Feuil1!$B$2:$C$601,2,FALSE)</f>
        <v>11.111000000000001</v>
      </c>
    </row>
    <row r="284" spans="1:3" ht="16.5" x14ac:dyDescent="0.2">
      <c r="A284" s="267">
        <v>22007847</v>
      </c>
      <c r="B284" s="266" t="s">
        <v>192</v>
      </c>
      <c r="C284">
        <f>VLOOKUP(A284,Feuil1!$B$2:$C$601,2,FALSE)</f>
        <v>9.7780000000000005</v>
      </c>
    </row>
    <row r="285" spans="1:3" ht="16.5" x14ac:dyDescent="0.2">
      <c r="A285" s="267">
        <v>22005241</v>
      </c>
      <c r="B285" s="266" t="s">
        <v>192</v>
      </c>
      <c r="C285" t="e">
        <f>VLOOKUP(A285,Feuil1!$B$2:$C$601,2,FALSE)</f>
        <v>#N/A</v>
      </c>
    </row>
    <row r="286" spans="1:3" ht="16.5" x14ac:dyDescent="0.2">
      <c r="A286" s="267">
        <v>22000655</v>
      </c>
      <c r="B286" s="266" t="s">
        <v>777</v>
      </c>
      <c r="C286">
        <f>VLOOKUP(A286,Feuil1!$B$2:$C$601,2,FALSE)</f>
        <v>9.3330000000000002</v>
      </c>
    </row>
    <row r="287" spans="1:3" ht="16.5" x14ac:dyDescent="0.2">
      <c r="A287" s="267">
        <v>22001847</v>
      </c>
      <c r="B287" s="266" t="s">
        <v>313</v>
      </c>
      <c r="C287">
        <f>VLOOKUP(A287,Feuil1!$B$2:$C$601,2,FALSE)</f>
        <v>7.1109999999999998</v>
      </c>
    </row>
    <row r="288" spans="1:3" ht="16.5" x14ac:dyDescent="0.2">
      <c r="A288" s="267">
        <v>22106440</v>
      </c>
      <c r="B288" s="266" t="s">
        <v>779</v>
      </c>
      <c r="C288">
        <f>VLOOKUP(A288,Feuil1!$B$2:$C$601,2,FALSE)</f>
        <v>7.1109999999999998</v>
      </c>
    </row>
    <row r="289" spans="1:3" ht="16.5" x14ac:dyDescent="0.2">
      <c r="A289" s="267">
        <v>22106331</v>
      </c>
      <c r="B289" s="286" t="s">
        <v>781</v>
      </c>
      <c r="C289">
        <f>VLOOKUP(A289,Feuil1!$B$2:$C$601,2,FALSE)</f>
        <v>5.3330000000000002</v>
      </c>
    </row>
    <row r="290" spans="1:3" ht="16.5" x14ac:dyDescent="0.2">
      <c r="A290" s="267">
        <v>22107185</v>
      </c>
      <c r="B290" s="266" t="s">
        <v>783</v>
      </c>
      <c r="C290">
        <f>VLOOKUP(A290,Feuil1!$B$2:$C$601,2,FALSE)</f>
        <v>8</v>
      </c>
    </row>
    <row r="291" spans="1:3" ht="16.5" x14ac:dyDescent="0.2">
      <c r="A291" s="267">
        <v>22014146</v>
      </c>
      <c r="B291" s="266" t="s">
        <v>315</v>
      </c>
      <c r="C291">
        <f>VLOOKUP(A291,Feuil1!$B$2:$C$601,2,FALSE)</f>
        <v>8.4440000000000008</v>
      </c>
    </row>
    <row r="292" spans="1:3" ht="16.5" x14ac:dyDescent="0.2">
      <c r="A292" s="267">
        <v>22108189</v>
      </c>
      <c r="B292" s="266" t="s">
        <v>785</v>
      </c>
      <c r="C292">
        <f>VLOOKUP(A292,Feuil1!$B$2:$C$601,2,FALSE)</f>
        <v>8.4440000000000008</v>
      </c>
    </row>
    <row r="293" spans="1:3" ht="16.5" x14ac:dyDescent="0.2">
      <c r="A293" s="267">
        <v>22003815</v>
      </c>
      <c r="B293" s="266" t="s">
        <v>316</v>
      </c>
      <c r="C293" t="e">
        <f>VLOOKUP(A293,Feuil1!$B$2:$C$601,2,FALSE)</f>
        <v>#N/A</v>
      </c>
    </row>
    <row r="294" spans="1:3" ht="16.5" x14ac:dyDescent="0.2">
      <c r="A294" s="267">
        <v>22107260</v>
      </c>
      <c r="B294" s="266" t="s">
        <v>786</v>
      </c>
      <c r="C294">
        <f>VLOOKUP(A294,Feuil1!$B$2:$C$601,2,FALSE)</f>
        <v>11.111000000000001</v>
      </c>
    </row>
    <row r="295" spans="1:3" ht="16.5" x14ac:dyDescent="0.2">
      <c r="A295" s="267">
        <v>22112088</v>
      </c>
      <c r="B295" s="266" t="s">
        <v>787</v>
      </c>
      <c r="C295">
        <f>VLOOKUP(A295,Feuil1!$B$2:$C$601,2,FALSE)</f>
        <v>8.8889999999999993</v>
      </c>
    </row>
    <row r="296" spans="1:3" ht="16.5" x14ac:dyDescent="0.2">
      <c r="A296" s="267">
        <v>22103391</v>
      </c>
      <c r="B296" s="266" t="s">
        <v>789</v>
      </c>
      <c r="C296">
        <f>VLOOKUP(A296,Feuil1!$B$2:$C$601,2,FALSE)</f>
        <v>5.7779999999999996</v>
      </c>
    </row>
    <row r="297" spans="1:3" ht="16.5" x14ac:dyDescent="0.2">
      <c r="A297" s="267">
        <v>22106683</v>
      </c>
      <c r="B297" s="266" t="s">
        <v>790</v>
      </c>
      <c r="C297">
        <f>VLOOKUP(A297,Feuil1!$B$2:$C$601,2,FALSE)</f>
        <v>13.778</v>
      </c>
    </row>
    <row r="298" spans="1:3" ht="16.5" x14ac:dyDescent="0.2">
      <c r="A298" s="267">
        <v>22103438</v>
      </c>
      <c r="B298" s="266" t="s">
        <v>791</v>
      </c>
      <c r="C298" t="e">
        <f>VLOOKUP(A298,Feuil1!$B$2:$C$601,2,FALSE)</f>
        <v>#N/A</v>
      </c>
    </row>
    <row r="299" spans="1:3" ht="16.5" x14ac:dyDescent="0.2">
      <c r="A299" s="267">
        <v>22105075</v>
      </c>
      <c r="B299" s="266" t="s">
        <v>791</v>
      </c>
      <c r="C299">
        <f>VLOOKUP(A299,Feuil1!$B$2:$C$601,2,FALSE)</f>
        <v>10.667</v>
      </c>
    </row>
    <row r="300" spans="1:3" ht="16.5" x14ac:dyDescent="0.2">
      <c r="A300" s="267">
        <v>22108966</v>
      </c>
      <c r="B300" s="266" t="s">
        <v>792</v>
      </c>
      <c r="C300">
        <f>VLOOKUP(A300,Feuil1!$B$2:$C$601,2,FALSE)</f>
        <v>5.7779999999999996</v>
      </c>
    </row>
    <row r="301" spans="1:3" ht="16.5" x14ac:dyDescent="0.2">
      <c r="A301" s="267">
        <v>22007485</v>
      </c>
      <c r="B301" s="266" t="s">
        <v>318</v>
      </c>
      <c r="C301" t="e">
        <f>VLOOKUP(A301,Feuil1!$B$2:$C$601,2,FALSE)</f>
        <v>#N/A</v>
      </c>
    </row>
    <row r="302" spans="1:3" ht="16.5" x14ac:dyDescent="0.2">
      <c r="A302" s="267">
        <v>22104638</v>
      </c>
      <c r="B302" s="266" t="s">
        <v>793</v>
      </c>
      <c r="C302">
        <f>VLOOKUP(A302,Feuil1!$B$2:$C$601,2,FALSE)</f>
        <v>10.222</v>
      </c>
    </row>
    <row r="303" spans="1:3" ht="16.5" x14ac:dyDescent="0.2">
      <c r="A303" s="267">
        <v>22107990</v>
      </c>
      <c r="B303" s="266" t="s">
        <v>794</v>
      </c>
      <c r="C303">
        <f>VLOOKUP(A303,Feuil1!$B$2:$C$601,2,FALSE)</f>
        <v>10.667</v>
      </c>
    </row>
    <row r="304" spans="1:3" ht="16.5" x14ac:dyDescent="0.2">
      <c r="A304" s="267">
        <v>22004047</v>
      </c>
      <c r="B304" s="266" t="s">
        <v>319</v>
      </c>
      <c r="C304">
        <f>VLOOKUP(A304,Feuil1!$B$2:$C$601,2,FALSE)</f>
        <v>6.6669999999999998</v>
      </c>
    </row>
    <row r="305" spans="1:3" ht="16.5" x14ac:dyDescent="0.2">
      <c r="A305" s="267">
        <v>22022262</v>
      </c>
      <c r="B305" s="266" t="s">
        <v>484</v>
      </c>
      <c r="C305">
        <f>VLOOKUP(A305,Feuil1!$B$2:$C$601,2,FALSE)</f>
        <v>10.667</v>
      </c>
    </row>
    <row r="306" spans="1:3" ht="16.5" x14ac:dyDescent="0.2">
      <c r="A306" s="267">
        <v>22111327</v>
      </c>
      <c r="B306" s="266" t="s">
        <v>795</v>
      </c>
      <c r="C306" t="e">
        <f>VLOOKUP(A306,Feuil1!$B$2:$C$601,2,FALSE)</f>
        <v>#N/A</v>
      </c>
    </row>
    <row r="307" spans="1:3" ht="16.5" x14ac:dyDescent="0.2">
      <c r="A307" s="267">
        <v>22009593</v>
      </c>
      <c r="B307" s="266" t="s">
        <v>321</v>
      </c>
      <c r="C307">
        <f>VLOOKUP(A307,Feuil1!$B$2:$C$601,2,FALSE)</f>
        <v>7.556</v>
      </c>
    </row>
    <row r="308" spans="1:3" ht="16.5" x14ac:dyDescent="0.2">
      <c r="A308" s="267">
        <v>22106630</v>
      </c>
      <c r="B308" s="266" t="s">
        <v>796</v>
      </c>
      <c r="C308">
        <f>VLOOKUP(A308,Feuil1!$B$2:$C$601,2,FALSE)</f>
        <v>8</v>
      </c>
    </row>
    <row r="309" spans="1:3" ht="16.5" x14ac:dyDescent="0.2">
      <c r="A309" s="267">
        <v>22109688</v>
      </c>
      <c r="B309" s="266" t="s">
        <v>798</v>
      </c>
      <c r="C309">
        <f>VLOOKUP(A309,Feuil1!$B$2:$C$601,2,FALSE)</f>
        <v>12.444000000000001</v>
      </c>
    </row>
    <row r="310" spans="1:3" ht="16.5" x14ac:dyDescent="0.2">
      <c r="A310" s="267">
        <v>22103277</v>
      </c>
      <c r="B310" s="266" t="s">
        <v>800</v>
      </c>
      <c r="C310">
        <f>VLOOKUP(A310,Feuil1!$B$2:$C$601,2,FALSE)</f>
        <v>8.4440000000000008</v>
      </c>
    </row>
    <row r="311" spans="1:3" ht="16.5" x14ac:dyDescent="0.2">
      <c r="A311" s="267">
        <v>22121793</v>
      </c>
      <c r="B311" s="266" t="s">
        <v>802</v>
      </c>
      <c r="C311" t="e">
        <f>VLOOKUP(A311,Feuil1!$B$2:$C$601,2,FALSE)</f>
        <v>#N/A</v>
      </c>
    </row>
    <row r="312" spans="1:3" ht="16.5" x14ac:dyDescent="0.2">
      <c r="A312" s="267">
        <v>22104520</v>
      </c>
      <c r="B312" s="266" t="s">
        <v>803</v>
      </c>
      <c r="C312">
        <f>VLOOKUP(A312,Feuil1!$B$2:$C$601,2,FALSE)</f>
        <v>9.7780000000000005</v>
      </c>
    </row>
    <row r="313" spans="1:3" ht="16.5" x14ac:dyDescent="0.2">
      <c r="A313" s="267">
        <v>22111162</v>
      </c>
      <c r="B313" s="266" t="s">
        <v>804</v>
      </c>
      <c r="C313">
        <f>VLOOKUP(A313,Feuil1!$B$2:$C$601,2,FALSE)</f>
        <v>6.6669999999999998</v>
      </c>
    </row>
    <row r="314" spans="1:3" ht="16.5" x14ac:dyDescent="0.2">
      <c r="A314" s="267">
        <v>22105882</v>
      </c>
      <c r="B314" s="266" t="s">
        <v>804</v>
      </c>
      <c r="C314">
        <f>VLOOKUP(A314,Feuil1!$B$2:$C$601,2,FALSE)</f>
        <v>12</v>
      </c>
    </row>
    <row r="315" spans="1:3" ht="16.5" x14ac:dyDescent="0.2">
      <c r="A315" s="267">
        <v>22012861</v>
      </c>
      <c r="B315" s="266" t="s">
        <v>323</v>
      </c>
      <c r="C315" t="e">
        <f>VLOOKUP(A315,Feuil1!$B$2:$C$601,2,FALSE)</f>
        <v>#N/A</v>
      </c>
    </row>
    <row r="316" spans="1:3" ht="16.5" x14ac:dyDescent="0.2">
      <c r="A316" s="267">
        <v>22009082</v>
      </c>
      <c r="B316" s="266" t="s">
        <v>325</v>
      </c>
      <c r="C316" t="e">
        <f>VLOOKUP(A316,Feuil1!$B$2:$C$601,2,FALSE)</f>
        <v>#N/A</v>
      </c>
    </row>
    <row r="317" spans="1:3" ht="16.5" x14ac:dyDescent="0.2">
      <c r="A317" s="267">
        <v>22004416</v>
      </c>
      <c r="B317" s="266" t="s">
        <v>326</v>
      </c>
      <c r="C317">
        <f>VLOOKUP(A317,Feuil1!$B$2:$C$601,2,FALSE)</f>
        <v>7.1109999999999998</v>
      </c>
    </row>
    <row r="318" spans="1:3" ht="16.5" x14ac:dyDescent="0.2">
      <c r="A318" s="267">
        <v>22117637</v>
      </c>
      <c r="B318" s="266" t="s">
        <v>805</v>
      </c>
      <c r="C318">
        <f>VLOOKUP(A318,Feuil1!$B$2:$C$601,2,FALSE)</f>
        <v>1.778</v>
      </c>
    </row>
    <row r="319" spans="1:3" ht="16.5" x14ac:dyDescent="0.2">
      <c r="A319" s="287">
        <v>22107839</v>
      </c>
      <c r="B319" s="288" t="s">
        <v>807</v>
      </c>
      <c r="C319">
        <f>VLOOKUP(A319,Feuil1!$B$2:$C$601,2,FALSE)</f>
        <v>4</v>
      </c>
    </row>
    <row r="320" spans="1:3" ht="16.5" x14ac:dyDescent="0.2">
      <c r="A320" s="267">
        <v>22112240</v>
      </c>
      <c r="B320" s="266" t="s">
        <v>809</v>
      </c>
      <c r="C320">
        <f>VLOOKUP(A320,Feuil1!$B$2:$C$601,2,FALSE)</f>
        <v>8.4440000000000008</v>
      </c>
    </row>
    <row r="321" spans="1:3" ht="16.5" x14ac:dyDescent="0.2">
      <c r="A321" s="267">
        <v>22109302</v>
      </c>
      <c r="B321" s="286" t="s">
        <v>810</v>
      </c>
      <c r="C321">
        <f>VLOOKUP(A321,Feuil1!$B$2:$C$601,2,FALSE)</f>
        <v>10.667</v>
      </c>
    </row>
    <row r="322" spans="1:3" ht="16.5" x14ac:dyDescent="0.2">
      <c r="A322" s="267">
        <v>22113050</v>
      </c>
      <c r="B322" s="266" t="s">
        <v>811</v>
      </c>
      <c r="C322">
        <f>VLOOKUP(A322,Feuil1!$B$2:$C$601,2,FALSE)</f>
        <v>8.4440000000000008</v>
      </c>
    </row>
    <row r="323" spans="1:3" ht="16.5" x14ac:dyDescent="0.2">
      <c r="A323" s="267">
        <v>22105766</v>
      </c>
      <c r="B323" s="286" t="s">
        <v>812</v>
      </c>
      <c r="C323">
        <f>VLOOKUP(A323,Feuil1!$B$2:$C$601,2,FALSE)</f>
        <v>11.555999999999999</v>
      </c>
    </row>
    <row r="324" spans="1:3" ht="16.5" x14ac:dyDescent="0.2">
      <c r="A324" s="267">
        <v>22105441</v>
      </c>
      <c r="B324" s="266" t="s">
        <v>813</v>
      </c>
      <c r="C324">
        <f>VLOOKUP(A324,Feuil1!$B$2:$C$601,2,FALSE)</f>
        <v>9.3330000000000002</v>
      </c>
    </row>
    <row r="325" spans="1:3" ht="16.5" x14ac:dyDescent="0.2">
      <c r="A325" s="267">
        <v>22100244</v>
      </c>
      <c r="B325" s="266" t="s">
        <v>814</v>
      </c>
      <c r="C325">
        <f>VLOOKUP(A325,Feuil1!$B$2:$C$601,2,FALSE)</f>
        <v>6.2220000000000004</v>
      </c>
    </row>
    <row r="326" spans="1:3" ht="16.5" x14ac:dyDescent="0.2">
      <c r="A326" s="267">
        <v>22105701</v>
      </c>
      <c r="B326" s="266" t="s">
        <v>816</v>
      </c>
      <c r="C326">
        <f>VLOOKUP(A326,Feuil1!$B$2:$C$601,2,FALSE)</f>
        <v>6.2220000000000004</v>
      </c>
    </row>
    <row r="327" spans="1:3" ht="16.5" x14ac:dyDescent="0.2">
      <c r="A327" s="267">
        <v>22108950</v>
      </c>
      <c r="B327" s="266" t="s">
        <v>817</v>
      </c>
      <c r="C327">
        <f>VLOOKUP(A327,Feuil1!$B$2:$C$601,2,FALSE)</f>
        <v>8.8889999999999993</v>
      </c>
    </row>
    <row r="328" spans="1:3" ht="16.5" x14ac:dyDescent="0.2">
      <c r="A328" s="267">
        <v>22109061</v>
      </c>
      <c r="B328" s="266" t="s">
        <v>819</v>
      </c>
      <c r="C328">
        <f>VLOOKUP(A328,Feuil1!$B$2:$C$601,2,FALSE)</f>
        <v>9.7780000000000005</v>
      </c>
    </row>
    <row r="329" spans="1:3" ht="16.5" x14ac:dyDescent="0.2">
      <c r="A329" s="267">
        <v>22116572</v>
      </c>
      <c r="B329" s="266" t="s">
        <v>327</v>
      </c>
      <c r="C329">
        <f>VLOOKUP(A329,Feuil1!$B$2:$C$601,2,FALSE)</f>
        <v>10.222</v>
      </c>
    </row>
    <row r="330" spans="1:3" ht="16.5" x14ac:dyDescent="0.2">
      <c r="A330" s="267">
        <v>22011756</v>
      </c>
      <c r="B330" s="266" t="s">
        <v>327</v>
      </c>
      <c r="C330">
        <f>VLOOKUP(A330,Feuil1!$B$2:$C$601,2,FALSE)</f>
        <v>8.4440000000000008</v>
      </c>
    </row>
    <row r="331" spans="1:3" ht="16.5" x14ac:dyDescent="0.2">
      <c r="A331" s="267">
        <v>22110716</v>
      </c>
      <c r="B331" s="266" t="s">
        <v>327</v>
      </c>
      <c r="C331">
        <f>VLOOKUP(A331,Feuil1!$B$2:$C$601,2,FALSE)</f>
        <v>8.8889999999999993</v>
      </c>
    </row>
    <row r="332" spans="1:3" ht="16.5" x14ac:dyDescent="0.2">
      <c r="A332" s="267">
        <v>22001511</v>
      </c>
      <c r="B332" s="266" t="s">
        <v>328</v>
      </c>
      <c r="C332">
        <f>VLOOKUP(A332,Feuil1!$B$2:$C$601,2,FALSE)</f>
        <v>8.4440000000000008</v>
      </c>
    </row>
    <row r="333" spans="1:3" ht="16.5" x14ac:dyDescent="0.2">
      <c r="A333" s="267">
        <v>22008976</v>
      </c>
      <c r="B333" s="266" t="s">
        <v>821</v>
      </c>
      <c r="C333" t="e">
        <f>VLOOKUP(A333,Feuil1!$B$2:$C$601,2,FALSE)</f>
        <v>#N/A</v>
      </c>
    </row>
    <row r="334" spans="1:3" ht="16.5" x14ac:dyDescent="0.2">
      <c r="A334" s="267">
        <v>22112459</v>
      </c>
      <c r="B334" s="266" t="s">
        <v>823</v>
      </c>
      <c r="C334">
        <f>VLOOKUP(A334,Feuil1!$B$2:$C$601,2,FALSE)</f>
        <v>7.556</v>
      </c>
    </row>
    <row r="335" spans="1:3" ht="16.5" x14ac:dyDescent="0.2">
      <c r="A335" s="267">
        <v>22010640</v>
      </c>
      <c r="B335" s="266" t="s">
        <v>329</v>
      </c>
      <c r="C335">
        <f>VLOOKUP(A335,Feuil1!$B$2:$C$601,2,FALSE)</f>
        <v>9.3330000000000002</v>
      </c>
    </row>
    <row r="336" spans="1:3" ht="16.5" x14ac:dyDescent="0.2">
      <c r="A336" s="267">
        <v>22004211</v>
      </c>
      <c r="B336" s="266" t="s">
        <v>331</v>
      </c>
      <c r="C336" t="e">
        <f>VLOOKUP(A336,Feuil1!$B$2:$C$601,2,FALSE)</f>
        <v>#N/A</v>
      </c>
    </row>
    <row r="337" spans="1:3" ht="16.5" x14ac:dyDescent="0.2">
      <c r="A337" s="267">
        <v>22111076</v>
      </c>
      <c r="B337" s="286" t="s">
        <v>824</v>
      </c>
      <c r="C337">
        <f>VLOOKUP(A337,Feuil1!$B$2:$C$601,2,FALSE)</f>
        <v>7.1109999999999998</v>
      </c>
    </row>
    <row r="338" spans="1:3" ht="16.5" x14ac:dyDescent="0.2">
      <c r="A338" s="267">
        <v>22104624</v>
      </c>
      <c r="B338" s="266" t="s">
        <v>826</v>
      </c>
      <c r="C338">
        <f>VLOOKUP(A338,Feuil1!$B$2:$C$601,2,FALSE)</f>
        <v>8.4440000000000008</v>
      </c>
    </row>
    <row r="339" spans="1:3" ht="16.5" x14ac:dyDescent="0.2">
      <c r="A339" s="267">
        <v>22114866</v>
      </c>
      <c r="B339" s="266" t="s">
        <v>827</v>
      </c>
      <c r="C339">
        <f>VLOOKUP(A339,Feuil1!$B$2:$C$601,2,FALSE)</f>
        <v>7.1109999999999998</v>
      </c>
    </row>
    <row r="340" spans="1:3" ht="16.5" x14ac:dyDescent="0.2">
      <c r="A340" s="267">
        <v>22017921</v>
      </c>
      <c r="B340" s="266" t="s">
        <v>173</v>
      </c>
      <c r="C340" t="s">
        <v>1223</v>
      </c>
    </row>
    <row r="341" spans="1:3" ht="16.5" x14ac:dyDescent="0.2">
      <c r="A341" s="267">
        <v>22108619</v>
      </c>
      <c r="B341" s="266" t="s">
        <v>829</v>
      </c>
      <c r="C341">
        <f>VLOOKUP(A341,Feuil1!$B$2:$C$601,2,FALSE)</f>
        <v>7.1109999999999998</v>
      </c>
    </row>
    <row r="342" spans="1:3" ht="16.5" x14ac:dyDescent="0.2">
      <c r="A342" s="267">
        <v>22109855</v>
      </c>
      <c r="B342" s="266" t="s">
        <v>75</v>
      </c>
      <c r="C342">
        <f>VLOOKUP(A342,Feuil1!$B$2:$C$601,2,FALSE)</f>
        <v>9.7780000000000005</v>
      </c>
    </row>
    <row r="343" spans="1:3" ht="16.5" x14ac:dyDescent="0.2">
      <c r="A343" s="267">
        <v>22110337</v>
      </c>
      <c r="B343" s="286" t="s">
        <v>831</v>
      </c>
      <c r="C343">
        <f>VLOOKUP(A343,Feuil1!$B$2:$C$601,2,FALSE)</f>
        <v>7.556</v>
      </c>
    </row>
    <row r="344" spans="1:3" ht="16.5" x14ac:dyDescent="0.2">
      <c r="A344" s="267">
        <v>22001627</v>
      </c>
      <c r="B344" s="266" t="s">
        <v>333</v>
      </c>
      <c r="C344">
        <f>VLOOKUP(A344,Feuil1!$B$2:$C$601,2,FALSE)</f>
        <v>8.4440000000000008</v>
      </c>
    </row>
    <row r="345" spans="1:3" ht="16.5" x14ac:dyDescent="0.2">
      <c r="A345" s="267">
        <v>22111402</v>
      </c>
      <c r="B345" s="266" t="s">
        <v>832</v>
      </c>
      <c r="C345">
        <f>VLOOKUP(A345,Feuil1!$B$2:$C$601,2,FALSE)</f>
        <v>9.3330000000000002</v>
      </c>
    </row>
    <row r="346" spans="1:3" ht="16.5" x14ac:dyDescent="0.2">
      <c r="A346" s="267">
        <v>22110444</v>
      </c>
      <c r="B346" s="266" t="s">
        <v>833</v>
      </c>
      <c r="C346">
        <f>VLOOKUP(A346,Feuil1!$B$2:$C$601,2,FALSE)</f>
        <v>10.222</v>
      </c>
    </row>
    <row r="347" spans="1:3" ht="16.5" x14ac:dyDescent="0.2">
      <c r="A347" s="267">
        <v>22002602</v>
      </c>
      <c r="B347" s="266" t="s">
        <v>335</v>
      </c>
      <c r="C347">
        <f>VLOOKUP(A347,Feuil1!$B$2:$C$601,2,FALSE)</f>
        <v>4.8890000000000002</v>
      </c>
    </row>
    <row r="348" spans="1:3" ht="16.5" x14ac:dyDescent="0.2">
      <c r="A348" s="267">
        <v>22110966</v>
      </c>
      <c r="B348" s="266" t="s">
        <v>834</v>
      </c>
      <c r="C348">
        <f>VLOOKUP(A348,Feuil1!$B$2:$C$601,2,FALSE)</f>
        <v>7.1109999999999998</v>
      </c>
    </row>
    <row r="349" spans="1:3" ht="16.5" x14ac:dyDescent="0.2">
      <c r="A349" s="267">
        <v>22014863</v>
      </c>
      <c r="B349" s="266" t="s">
        <v>194</v>
      </c>
      <c r="C349">
        <f>VLOOKUP(A349,Feuil1!$B$2:$C$601,2,FALSE)</f>
        <v>8.8889999999999993</v>
      </c>
    </row>
    <row r="350" spans="1:3" ht="16.5" x14ac:dyDescent="0.2">
      <c r="A350" s="267">
        <v>22010605</v>
      </c>
      <c r="B350" s="266" t="s">
        <v>337</v>
      </c>
      <c r="C350">
        <f>VLOOKUP(A350,Feuil1!$B$2:$C$601,2,FALSE)</f>
        <v>10.222</v>
      </c>
    </row>
    <row r="351" spans="1:3" ht="16.5" x14ac:dyDescent="0.2">
      <c r="A351" s="267">
        <v>22001927</v>
      </c>
      <c r="B351" s="266" t="s">
        <v>339</v>
      </c>
      <c r="C351">
        <f>VLOOKUP(A351,Feuil1!$B$2:$C$601,2,FALSE)</f>
        <v>7.556</v>
      </c>
    </row>
    <row r="352" spans="1:3" ht="16.5" x14ac:dyDescent="0.2">
      <c r="A352" s="267">
        <v>22109570</v>
      </c>
      <c r="B352" s="266" t="s">
        <v>133</v>
      </c>
      <c r="C352">
        <f>VLOOKUP(A352,Feuil1!$B$2:$C$601,2,FALSE)</f>
        <v>11.555999999999999</v>
      </c>
    </row>
    <row r="353" spans="1:3" ht="16.5" x14ac:dyDescent="0.2">
      <c r="A353" s="267">
        <v>22001333</v>
      </c>
      <c r="B353" s="266" t="s">
        <v>340</v>
      </c>
      <c r="C353" t="e">
        <f>VLOOKUP(A353,Feuil1!$B$2:$C$601,2,FALSE)</f>
        <v>#N/A</v>
      </c>
    </row>
    <row r="354" spans="1:3" ht="16.5" x14ac:dyDescent="0.2">
      <c r="A354" s="267">
        <v>22102671</v>
      </c>
      <c r="B354" s="266" t="s">
        <v>836</v>
      </c>
      <c r="C354">
        <f>VLOOKUP(A354,Feuil1!$B$2:$C$601,2,FALSE)</f>
        <v>4.444</v>
      </c>
    </row>
    <row r="355" spans="1:3" ht="16.5" x14ac:dyDescent="0.2">
      <c r="A355" s="267">
        <v>22111770</v>
      </c>
      <c r="B355" s="266" t="s">
        <v>837</v>
      </c>
      <c r="C355">
        <f>VLOOKUP(A355,Feuil1!$B$2:$C$601,2,FALSE)</f>
        <v>0.88900000000000001</v>
      </c>
    </row>
    <row r="356" spans="1:3" ht="16.5" x14ac:dyDescent="0.2">
      <c r="A356" s="267">
        <v>22010022</v>
      </c>
      <c r="B356" s="266" t="s">
        <v>839</v>
      </c>
      <c r="C356">
        <f>VLOOKUP(A356,Feuil1!$B$2:$C$601,2,FALSE)</f>
        <v>6.6669999999999998</v>
      </c>
    </row>
    <row r="357" spans="1:3" ht="16.5" x14ac:dyDescent="0.2">
      <c r="A357" s="267">
        <v>22002112</v>
      </c>
      <c r="B357" s="266" t="s">
        <v>341</v>
      </c>
      <c r="C357" t="e">
        <f>VLOOKUP(A357,Feuil1!$B$2:$C$601,2,FALSE)</f>
        <v>#N/A</v>
      </c>
    </row>
    <row r="358" spans="1:3" ht="16.5" x14ac:dyDescent="0.2">
      <c r="A358" s="267">
        <v>22014733</v>
      </c>
      <c r="B358" s="266" t="s">
        <v>343</v>
      </c>
      <c r="C358">
        <f>VLOOKUP(A358,Feuil1!$B$2:$C$601,2,FALSE)</f>
        <v>8</v>
      </c>
    </row>
    <row r="359" spans="1:3" ht="16.5" x14ac:dyDescent="0.2">
      <c r="A359" s="267">
        <v>22112958</v>
      </c>
      <c r="B359" s="266" t="s">
        <v>841</v>
      </c>
      <c r="C359">
        <f>VLOOKUP(A359,Feuil1!$B$2:$C$601,2,FALSE)</f>
        <v>9.7780000000000005</v>
      </c>
    </row>
    <row r="360" spans="1:3" ht="16.5" x14ac:dyDescent="0.2">
      <c r="A360" s="267">
        <v>22001122</v>
      </c>
      <c r="B360" s="266" t="s">
        <v>345</v>
      </c>
      <c r="C360">
        <f>VLOOKUP(A360,Feuil1!$B$2:$C$601,2,FALSE)</f>
        <v>6.6669999999999998</v>
      </c>
    </row>
    <row r="361" spans="1:3" ht="16.5" x14ac:dyDescent="0.2">
      <c r="A361" s="267">
        <v>22108860</v>
      </c>
      <c r="B361" s="266" t="s">
        <v>345</v>
      </c>
      <c r="C361">
        <f>VLOOKUP(A361,Feuil1!$B$2:$C$601,2,FALSE)</f>
        <v>10.222</v>
      </c>
    </row>
    <row r="362" spans="1:3" ht="16.5" x14ac:dyDescent="0.2">
      <c r="A362" s="267">
        <v>22104125</v>
      </c>
      <c r="B362" s="266" t="s">
        <v>844</v>
      </c>
      <c r="C362">
        <f>VLOOKUP(A362,Feuil1!$B$2:$C$601,2,FALSE)</f>
        <v>11.111000000000001</v>
      </c>
    </row>
    <row r="363" spans="1:3" ht="16.5" x14ac:dyDescent="0.2">
      <c r="A363" s="267">
        <v>22017548</v>
      </c>
      <c r="B363" s="286" t="s">
        <v>346</v>
      </c>
      <c r="C363">
        <f>VLOOKUP(A363,Feuil1!$B$2:$C$601,2,FALSE)</f>
        <v>8.8889999999999993</v>
      </c>
    </row>
    <row r="364" spans="1:3" ht="16.5" x14ac:dyDescent="0.2">
      <c r="A364" s="267">
        <v>22119635</v>
      </c>
      <c r="B364" s="266" t="s">
        <v>845</v>
      </c>
      <c r="C364">
        <f>VLOOKUP(A364,Feuil1!$B$2:$C$601,2,FALSE)</f>
        <v>11.555999999999999</v>
      </c>
    </row>
    <row r="365" spans="1:3" ht="16.5" x14ac:dyDescent="0.2">
      <c r="A365" s="267">
        <v>22102255</v>
      </c>
      <c r="B365" s="266" t="s">
        <v>348</v>
      </c>
      <c r="C365" t="e">
        <f>VLOOKUP(A365,Feuil1!$B$2:$C$601,2,FALSE)</f>
        <v>#N/A</v>
      </c>
    </row>
    <row r="366" spans="1:3" ht="16.5" x14ac:dyDescent="0.2">
      <c r="A366" s="267">
        <v>22004751</v>
      </c>
      <c r="B366" s="266" t="s">
        <v>349</v>
      </c>
      <c r="C366">
        <f>VLOOKUP(A366,Feuil1!$B$2:$C$601,2,FALSE)</f>
        <v>8</v>
      </c>
    </row>
    <row r="367" spans="1:3" ht="16.5" x14ac:dyDescent="0.2">
      <c r="A367" s="267">
        <v>22005623</v>
      </c>
      <c r="B367" s="266" t="s">
        <v>350</v>
      </c>
      <c r="C367">
        <f>VLOOKUP(A367,Feuil1!$B$2:$C$601,2,FALSE)</f>
        <v>6.6669999999999998</v>
      </c>
    </row>
    <row r="368" spans="1:3" ht="16.5" x14ac:dyDescent="0.2">
      <c r="A368" s="267">
        <v>22109023</v>
      </c>
      <c r="B368" s="266" t="s">
        <v>196</v>
      </c>
      <c r="C368">
        <f>VLOOKUP(A368,Feuil1!$B$2:$C$601,2,FALSE)</f>
        <v>9.3330000000000002</v>
      </c>
    </row>
    <row r="369" spans="1:3" ht="16.5" x14ac:dyDescent="0.2">
      <c r="A369" s="267">
        <v>22009622</v>
      </c>
      <c r="B369" s="266" t="s">
        <v>196</v>
      </c>
      <c r="C369">
        <f>VLOOKUP(A369,Feuil1!$B$2:$C$601,2,FALSE)</f>
        <v>8.4440000000000008</v>
      </c>
    </row>
    <row r="370" spans="1:3" ht="16.5" x14ac:dyDescent="0.2">
      <c r="A370" s="267">
        <v>22005110</v>
      </c>
      <c r="B370" s="266" t="s">
        <v>352</v>
      </c>
      <c r="C370">
        <f>VLOOKUP(A370,Feuil1!$B$2:$C$601,2,FALSE)</f>
        <v>8.8889999999999993</v>
      </c>
    </row>
    <row r="371" spans="1:3" ht="16.5" x14ac:dyDescent="0.2">
      <c r="A371" s="267">
        <v>22112357</v>
      </c>
      <c r="B371" s="266" t="s">
        <v>847</v>
      </c>
      <c r="C371">
        <f>VLOOKUP(A371,Feuil1!$B$2:$C$601,2,FALSE)</f>
        <v>8.4440000000000008</v>
      </c>
    </row>
    <row r="372" spans="1:3" ht="16.5" x14ac:dyDescent="0.2">
      <c r="A372" s="267">
        <v>22106643</v>
      </c>
      <c r="B372" s="266" t="s">
        <v>849</v>
      </c>
      <c r="C372">
        <f>VLOOKUP(A372,Feuil1!$B$2:$C$601,2,FALSE)</f>
        <v>9.3330000000000002</v>
      </c>
    </row>
    <row r="373" spans="1:3" ht="16.5" x14ac:dyDescent="0.2">
      <c r="A373" s="267">
        <v>21814620</v>
      </c>
      <c r="B373" s="266" t="s">
        <v>850</v>
      </c>
      <c r="C373">
        <f>VLOOKUP(A373,Feuil1!$B$2:$C$601,2,FALSE)</f>
        <v>7.556</v>
      </c>
    </row>
    <row r="374" spans="1:3" ht="16.5" x14ac:dyDescent="0.2">
      <c r="A374" s="267">
        <v>22004175</v>
      </c>
      <c r="B374" s="266" t="s">
        <v>353</v>
      </c>
      <c r="C374">
        <f>VLOOKUP(A374,Feuil1!$B$2:$C$601,2,FALSE)</f>
        <v>8</v>
      </c>
    </row>
    <row r="375" spans="1:3" ht="16.5" x14ac:dyDescent="0.2">
      <c r="A375" s="267">
        <v>22104781</v>
      </c>
      <c r="B375" s="266" t="s">
        <v>852</v>
      </c>
      <c r="C375">
        <f>VLOOKUP(A375,Feuil1!$B$2:$C$601,2,FALSE)</f>
        <v>6.2220000000000004</v>
      </c>
    </row>
    <row r="376" spans="1:3" ht="16.5" x14ac:dyDescent="0.2">
      <c r="A376" s="267">
        <v>22108485</v>
      </c>
      <c r="B376" s="266" t="s">
        <v>854</v>
      </c>
      <c r="C376">
        <f>VLOOKUP(A376,Feuil1!$B$2:$C$601,2,FALSE)</f>
        <v>10.667</v>
      </c>
    </row>
    <row r="377" spans="1:3" ht="16.5" x14ac:dyDescent="0.2">
      <c r="A377" s="267">
        <v>22102375</v>
      </c>
      <c r="B377" s="266" t="s">
        <v>855</v>
      </c>
      <c r="C377">
        <f>VLOOKUP(A377,Feuil1!$B$2:$C$601,2,FALSE)</f>
        <v>10.667</v>
      </c>
    </row>
    <row r="378" spans="1:3" ht="16.5" x14ac:dyDescent="0.2">
      <c r="A378" s="267">
        <v>22109745</v>
      </c>
      <c r="B378" s="266" t="s">
        <v>857</v>
      </c>
      <c r="C378" t="e">
        <f>VLOOKUP(A378,Feuil1!$B$2:$C$601,2,FALSE)</f>
        <v>#N/A</v>
      </c>
    </row>
    <row r="379" spans="1:3" ht="16.5" x14ac:dyDescent="0.2">
      <c r="A379" s="287">
        <v>22016064</v>
      </c>
      <c r="B379" s="268" t="s">
        <v>38</v>
      </c>
      <c r="C379" t="e">
        <f>VLOOKUP(A379,Feuil1!$B$2:$C$601,2,FALSE)</f>
        <v>#N/A</v>
      </c>
    </row>
    <row r="380" spans="1:3" ht="16.5" x14ac:dyDescent="0.2">
      <c r="A380" s="267">
        <v>22108993</v>
      </c>
      <c r="B380" s="266" t="s">
        <v>859</v>
      </c>
      <c r="C380">
        <f>VLOOKUP(A380,Feuil1!$B$2:$C$601,2,FALSE)</f>
        <v>8.4440000000000008</v>
      </c>
    </row>
    <row r="381" spans="1:3" ht="16.5" x14ac:dyDescent="0.2">
      <c r="A381" s="267">
        <v>22111706</v>
      </c>
      <c r="B381" s="266" t="s">
        <v>860</v>
      </c>
      <c r="C381">
        <f>VLOOKUP(A381,Feuil1!$B$2:$C$601,2,FALSE)</f>
        <v>7.1109999999999998</v>
      </c>
    </row>
    <row r="382" spans="1:3" ht="16.5" x14ac:dyDescent="0.2">
      <c r="A382" s="267">
        <v>22111578</v>
      </c>
      <c r="B382" s="266" t="s">
        <v>862</v>
      </c>
      <c r="C382">
        <f>VLOOKUP(A382,Feuil1!$B$2:$C$601,2,FALSE)</f>
        <v>10.667</v>
      </c>
    </row>
    <row r="383" spans="1:3" ht="16.5" x14ac:dyDescent="0.2">
      <c r="A383" s="267">
        <v>22111830</v>
      </c>
      <c r="B383" s="266" t="s">
        <v>863</v>
      </c>
      <c r="C383">
        <f>VLOOKUP(A383,Feuil1!$B$2:$C$601,2,FALSE)</f>
        <v>3.556</v>
      </c>
    </row>
    <row r="384" spans="1:3" ht="16.5" x14ac:dyDescent="0.2">
      <c r="A384" s="267">
        <v>22001092</v>
      </c>
      <c r="B384" s="266" t="s">
        <v>865</v>
      </c>
      <c r="C384">
        <f>VLOOKUP(A384,Feuil1!$B$2:$C$601,2,FALSE)</f>
        <v>10.667</v>
      </c>
    </row>
    <row r="385" spans="1:3" ht="16.5" x14ac:dyDescent="0.2">
      <c r="A385" s="267">
        <v>22105635</v>
      </c>
      <c r="B385" s="266" t="s">
        <v>867</v>
      </c>
      <c r="C385">
        <f>VLOOKUP(A385,Feuil1!$B$2:$C$601,2,FALSE)</f>
        <v>11.111000000000001</v>
      </c>
    </row>
    <row r="386" spans="1:3" ht="16.5" x14ac:dyDescent="0.2">
      <c r="A386" s="267">
        <v>22105676</v>
      </c>
      <c r="B386" s="266" t="s">
        <v>868</v>
      </c>
      <c r="C386">
        <f>VLOOKUP(A386,Feuil1!$B$2:$C$601,2,FALSE)</f>
        <v>8.4440000000000008</v>
      </c>
    </row>
    <row r="387" spans="1:3" ht="16.5" x14ac:dyDescent="0.2">
      <c r="A387" s="267">
        <v>22118189</v>
      </c>
      <c r="B387" s="266" t="s">
        <v>869</v>
      </c>
      <c r="C387">
        <f>VLOOKUP(A387,Feuil1!$B$2:$C$601,2,FALSE)</f>
        <v>3.556</v>
      </c>
    </row>
    <row r="388" spans="1:3" ht="16.5" x14ac:dyDescent="0.2">
      <c r="A388" s="267">
        <v>22100199</v>
      </c>
      <c r="B388" s="266" t="s">
        <v>871</v>
      </c>
      <c r="C388">
        <f>VLOOKUP(A388,Feuil1!$B$2:$C$601,2,FALSE)</f>
        <v>8.4440000000000008</v>
      </c>
    </row>
    <row r="389" spans="1:3" ht="16.5" x14ac:dyDescent="0.2">
      <c r="A389" s="267">
        <v>22118566</v>
      </c>
      <c r="B389" s="286" t="s">
        <v>873</v>
      </c>
      <c r="C389">
        <f>VLOOKUP(A389,Feuil1!$B$2:$C$601,2,FALSE)</f>
        <v>4.8890000000000002</v>
      </c>
    </row>
    <row r="390" spans="1:3" ht="16.5" x14ac:dyDescent="0.2">
      <c r="A390" s="267">
        <v>22000928</v>
      </c>
      <c r="B390" s="266" t="s">
        <v>357</v>
      </c>
      <c r="C390">
        <f>VLOOKUP(A390,Feuil1!$B$2:$C$601,2,FALSE)</f>
        <v>11.555999999999999</v>
      </c>
    </row>
    <row r="391" spans="1:3" ht="16.5" x14ac:dyDescent="0.2">
      <c r="A391" s="267">
        <v>22104197</v>
      </c>
      <c r="B391" s="266" t="s">
        <v>875</v>
      </c>
      <c r="C391">
        <f>VLOOKUP(A391,Feuil1!$B$2:$C$601,2,FALSE)</f>
        <v>5.7779999999999996</v>
      </c>
    </row>
    <row r="392" spans="1:3" ht="16.5" x14ac:dyDescent="0.2">
      <c r="A392" s="267">
        <v>22105432</v>
      </c>
      <c r="B392" s="266" t="s">
        <v>877</v>
      </c>
      <c r="C392">
        <f>VLOOKUP(A392,Feuil1!$B$2:$C$601,2,FALSE)</f>
        <v>10.222</v>
      </c>
    </row>
    <row r="393" spans="1:3" ht="16.5" x14ac:dyDescent="0.2">
      <c r="A393" s="267">
        <v>22101642</v>
      </c>
      <c r="B393" s="266" t="s">
        <v>879</v>
      </c>
      <c r="C393">
        <f>VLOOKUP(A393,Feuil1!$B$2:$C$601,2,FALSE)</f>
        <v>8</v>
      </c>
    </row>
    <row r="394" spans="1:3" ht="16.5" x14ac:dyDescent="0.2">
      <c r="A394" s="267">
        <v>22016691</v>
      </c>
      <c r="B394" s="266" t="s">
        <v>358</v>
      </c>
      <c r="C394" t="s">
        <v>1223</v>
      </c>
    </row>
    <row r="395" spans="1:3" ht="16.5" x14ac:dyDescent="0.2">
      <c r="A395" s="267">
        <v>22109131</v>
      </c>
      <c r="B395" s="266" t="s">
        <v>880</v>
      </c>
      <c r="C395">
        <f>VLOOKUP(A395,Feuil1!$B$2:$C$601,2,FALSE)</f>
        <v>10.222</v>
      </c>
    </row>
    <row r="396" spans="1:3" ht="16.5" x14ac:dyDescent="0.2">
      <c r="A396" s="267">
        <v>22112718</v>
      </c>
      <c r="B396" s="266" t="s">
        <v>881</v>
      </c>
      <c r="C396">
        <f>VLOOKUP(A396,Feuil1!$B$2:$C$601,2,FALSE)</f>
        <v>7.1109999999999998</v>
      </c>
    </row>
    <row r="397" spans="1:3" ht="16.5" x14ac:dyDescent="0.2">
      <c r="A397" s="267">
        <v>22119492</v>
      </c>
      <c r="B397" s="266" t="s">
        <v>882</v>
      </c>
      <c r="C397">
        <f>VLOOKUP(A397,Feuil1!$B$2:$C$601,2,FALSE)</f>
        <v>8</v>
      </c>
    </row>
    <row r="398" spans="1:3" ht="16.5" x14ac:dyDescent="0.2">
      <c r="A398" s="267">
        <v>22104175</v>
      </c>
      <c r="B398" s="266" t="s">
        <v>883</v>
      </c>
      <c r="C398">
        <f>VLOOKUP(A398,Feuil1!$B$2:$C$601,2,FALSE)</f>
        <v>6.2220000000000004</v>
      </c>
    </row>
    <row r="399" spans="1:3" ht="16.5" x14ac:dyDescent="0.2">
      <c r="A399" s="267">
        <v>22109621</v>
      </c>
      <c r="B399" s="266" t="s">
        <v>884</v>
      </c>
      <c r="C399" t="e">
        <f>VLOOKUP(A399,Feuil1!$B$2:$C$601,2,FALSE)</f>
        <v>#N/A</v>
      </c>
    </row>
    <row r="400" spans="1:3" ht="16.5" x14ac:dyDescent="0.2">
      <c r="A400" s="267">
        <v>22111580</v>
      </c>
      <c r="B400" s="266" t="s">
        <v>885</v>
      </c>
      <c r="C400">
        <f>VLOOKUP(A400,Feuil1!$B$2:$C$601,2,FALSE)</f>
        <v>8.4440000000000008</v>
      </c>
    </row>
    <row r="401" spans="1:3" ht="16.5" x14ac:dyDescent="0.2">
      <c r="A401" s="267">
        <v>22009343</v>
      </c>
      <c r="B401" s="266" t="s">
        <v>360</v>
      </c>
      <c r="C401">
        <f>VLOOKUP(A401,Feuil1!$B$2:$C$601,2,FALSE)</f>
        <v>8</v>
      </c>
    </row>
    <row r="402" spans="1:3" ht="16.5" x14ac:dyDescent="0.2">
      <c r="A402" s="267">
        <v>22008859</v>
      </c>
      <c r="B402" s="266" t="s">
        <v>887</v>
      </c>
      <c r="C402" t="e">
        <f>VLOOKUP(A402,Feuil1!$B$2:$C$601,2,FALSE)</f>
        <v>#N/A</v>
      </c>
    </row>
    <row r="403" spans="1:3" ht="16.5" x14ac:dyDescent="0.2">
      <c r="A403" s="267">
        <v>22105266</v>
      </c>
      <c r="B403" s="266" t="s">
        <v>94</v>
      </c>
      <c r="C403">
        <f>VLOOKUP(A403,Feuil1!$B$2:$C$601,2,FALSE)</f>
        <v>5.3330000000000002</v>
      </c>
    </row>
    <row r="404" spans="1:3" ht="16.5" x14ac:dyDescent="0.2">
      <c r="A404" s="267">
        <v>22107254</v>
      </c>
      <c r="B404" s="266" t="s">
        <v>889</v>
      </c>
      <c r="C404">
        <f>VLOOKUP(A404,Feuil1!$B$2:$C$601,2,FALSE)</f>
        <v>4.8890000000000002</v>
      </c>
    </row>
    <row r="405" spans="1:3" ht="16.5" x14ac:dyDescent="0.2">
      <c r="A405" s="267">
        <v>22013263</v>
      </c>
      <c r="B405" s="266" t="s">
        <v>362</v>
      </c>
      <c r="C405">
        <f>VLOOKUP(A405,Feuil1!$B$2:$C$601,2,FALSE)</f>
        <v>7.556</v>
      </c>
    </row>
    <row r="406" spans="1:3" ht="16.5" x14ac:dyDescent="0.2">
      <c r="A406" s="267">
        <v>22103270</v>
      </c>
      <c r="B406" s="266" t="s">
        <v>890</v>
      </c>
      <c r="C406" t="e">
        <f>VLOOKUP(A406,Feuil1!$B$2:$C$601,2,FALSE)</f>
        <v>#N/A</v>
      </c>
    </row>
    <row r="407" spans="1:3" ht="16.5" x14ac:dyDescent="0.2">
      <c r="A407" s="267">
        <v>22106506</v>
      </c>
      <c r="B407" s="266" t="s">
        <v>891</v>
      </c>
      <c r="C407">
        <f>VLOOKUP(A407,Feuil1!$B$2:$C$601,2,FALSE)</f>
        <v>14.222</v>
      </c>
    </row>
    <row r="408" spans="1:3" ht="16.5" x14ac:dyDescent="0.2">
      <c r="A408" s="267">
        <v>22102926</v>
      </c>
      <c r="B408" s="266" t="s">
        <v>893</v>
      </c>
      <c r="C408">
        <f>VLOOKUP(A408,Feuil1!$B$2:$C$601,2,FALSE)</f>
        <v>6.2220000000000004</v>
      </c>
    </row>
    <row r="409" spans="1:3" ht="16.5" x14ac:dyDescent="0.2">
      <c r="A409" s="267">
        <v>22108937</v>
      </c>
      <c r="B409" s="266" t="s">
        <v>894</v>
      </c>
      <c r="C409">
        <f>VLOOKUP(A409,Feuil1!$B$2:$C$601,2,FALSE)</f>
        <v>8</v>
      </c>
    </row>
    <row r="410" spans="1:3" ht="16.5" x14ac:dyDescent="0.2">
      <c r="A410" s="267">
        <v>22005085</v>
      </c>
      <c r="B410" s="266" t="s">
        <v>364</v>
      </c>
      <c r="C410" t="e">
        <f>VLOOKUP(A410,Feuil1!$B$2:$C$601,2,FALSE)</f>
        <v>#N/A</v>
      </c>
    </row>
    <row r="411" spans="1:3" ht="16.5" x14ac:dyDescent="0.2">
      <c r="A411" s="267">
        <v>22123372</v>
      </c>
      <c r="B411" s="266" t="s">
        <v>896</v>
      </c>
      <c r="C411" t="e">
        <f>VLOOKUP(A411,Feuil1!$B$2:$C$601,2,FALSE)</f>
        <v>#N/A</v>
      </c>
    </row>
    <row r="412" spans="1:3" ht="16.5" x14ac:dyDescent="0.2">
      <c r="A412" s="267">
        <v>22005752</v>
      </c>
      <c r="B412" s="266" t="s">
        <v>365</v>
      </c>
      <c r="C412">
        <f>VLOOKUP(A412,Feuil1!$B$2:$C$601,2,FALSE)</f>
        <v>8</v>
      </c>
    </row>
    <row r="413" spans="1:3" ht="16.5" x14ac:dyDescent="0.2">
      <c r="A413" s="267">
        <v>22107417</v>
      </c>
      <c r="B413" s="266" t="s">
        <v>898</v>
      </c>
      <c r="C413">
        <f>VLOOKUP(A413,Feuil1!$B$2:$C$601,2,FALSE)</f>
        <v>9.3330000000000002</v>
      </c>
    </row>
    <row r="414" spans="1:3" ht="16.5" x14ac:dyDescent="0.2">
      <c r="A414" s="267">
        <v>22120079</v>
      </c>
      <c r="B414" s="266" t="s">
        <v>898</v>
      </c>
      <c r="C414">
        <f>VLOOKUP(A414,Feuil1!$B$2:$C$601,2,FALSE)</f>
        <v>7.556</v>
      </c>
    </row>
    <row r="415" spans="1:3" ht="16.5" x14ac:dyDescent="0.2">
      <c r="A415" s="267">
        <v>22114611</v>
      </c>
      <c r="B415" s="266" t="s">
        <v>900</v>
      </c>
      <c r="C415" t="e">
        <f>VLOOKUP(A415,Feuil1!$B$2:$C$601,2,FALSE)</f>
        <v>#N/A</v>
      </c>
    </row>
    <row r="416" spans="1:3" ht="16.5" x14ac:dyDescent="0.2">
      <c r="A416" s="267">
        <v>22107550</v>
      </c>
      <c r="B416" s="266" t="s">
        <v>901</v>
      </c>
      <c r="C416">
        <f>VLOOKUP(A416,Feuil1!$B$2:$C$601,2,FALSE)</f>
        <v>9.7780000000000005</v>
      </c>
    </row>
    <row r="417" spans="1:3" ht="16.5" x14ac:dyDescent="0.2">
      <c r="A417" s="267">
        <v>22109554</v>
      </c>
      <c r="B417" s="266" t="s">
        <v>902</v>
      </c>
      <c r="C417">
        <f>VLOOKUP(A417,Feuil1!$B$2:$C$601,2,FALSE)</f>
        <v>8.8889999999999993</v>
      </c>
    </row>
    <row r="418" spans="1:3" ht="16.5" x14ac:dyDescent="0.2">
      <c r="A418" s="267">
        <v>22108132</v>
      </c>
      <c r="B418" s="266" t="s">
        <v>904</v>
      </c>
      <c r="C418">
        <f>VLOOKUP(A418,Feuil1!$B$2:$C$601,2,FALSE)</f>
        <v>8.8889999999999993</v>
      </c>
    </row>
    <row r="419" spans="1:3" ht="16.5" x14ac:dyDescent="0.2">
      <c r="A419" s="267">
        <v>21909616</v>
      </c>
      <c r="B419" s="286" t="s">
        <v>905</v>
      </c>
      <c r="C419" t="e">
        <f>VLOOKUP(A419,Feuil1!$B$2:$C$601,2,FALSE)</f>
        <v>#N/A</v>
      </c>
    </row>
    <row r="420" spans="1:3" ht="16.5" x14ac:dyDescent="0.2">
      <c r="A420" s="267">
        <v>21913775</v>
      </c>
      <c r="B420" s="266" t="s">
        <v>200</v>
      </c>
      <c r="C420">
        <f>VLOOKUP(A420,Feuil1!$B$2:$C$601,2,FALSE)</f>
        <v>9.3330000000000002</v>
      </c>
    </row>
    <row r="421" spans="1:3" ht="16.5" x14ac:dyDescent="0.2">
      <c r="A421" s="267">
        <v>22103157</v>
      </c>
      <c r="B421" s="266" t="s">
        <v>367</v>
      </c>
      <c r="C421">
        <f>VLOOKUP(A421,Feuil1!$B$2:$C$601,2,FALSE)</f>
        <v>9.7780000000000005</v>
      </c>
    </row>
    <row r="422" spans="1:3" ht="16.5" x14ac:dyDescent="0.2">
      <c r="A422" s="267">
        <v>22111846</v>
      </c>
      <c r="B422" s="266" t="s">
        <v>906</v>
      </c>
      <c r="C422">
        <f>VLOOKUP(A422,Feuil1!$B$2:$C$601,2,FALSE)</f>
        <v>8.8889999999999993</v>
      </c>
    </row>
    <row r="423" spans="1:3" ht="16.5" x14ac:dyDescent="0.2">
      <c r="A423" s="267">
        <v>22104657</v>
      </c>
      <c r="B423" s="266" t="s">
        <v>907</v>
      </c>
      <c r="C423" t="s">
        <v>1223</v>
      </c>
    </row>
    <row r="424" spans="1:3" ht="16.5" x14ac:dyDescent="0.2">
      <c r="A424" s="267">
        <v>22013728</v>
      </c>
      <c r="B424" s="286" t="s">
        <v>368</v>
      </c>
      <c r="C424">
        <f>VLOOKUP(A424,Feuil1!$B$2:$C$601,2,FALSE)</f>
        <v>6.6669999999999998</v>
      </c>
    </row>
    <row r="425" spans="1:3" ht="16.5" x14ac:dyDescent="0.2">
      <c r="A425" s="267">
        <v>22100209</v>
      </c>
      <c r="B425" s="266" t="s">
        <v>908</v>
      </c>
      <c r="C425">
        <f>VLOOKUP(A425,Feuil1!$B$2:$C$601,2,FALSE)</f>
        <v>8</v>
      </c>
    </row>
    <row r="426" spans="1:3" ht="16.5" x14ac:dyDescent="0.2">
      <c r="A426" s="267">
        <v>22104610</v>
      </c>
      <c r="B426" s="266" t="s">
        <v>910</v>
      </c>
      <c r="C426">
        <f>VLOOKUP(A426,Feuil1!$B$2:$C$601,2,FALSE)</f>
        <v>11.555999999999999</v>
      </c>
    </row>
    <row r="427" spans="1:3" ht="16.5" x14ac:dyDescent="0.2">
      <c r="A427" s="267">
        <v>21902474</v>
      </c>
      <c r="B427" s="266" t="s">
        <v>911</v>
      </c>
      <c r="C427">
        <f>VLOOKUP(A427,Feuil1!$B$2:$C$601,2,FALSE)</f>
        <v>8.4440000000000008</v>
      </c>
    </row>
    <row r="428" spans="1:3" ht="16.5" x14ac:dyDescent="0.2">
      <c r="A428" s="267">
        <v>22112389</v>
      </c>
      <c r="B428" s="266" t="s">
        <v>913</v>
      </c>
      <c r="C428">
        <f>VLOOKUP(A428,Feuil1!$B$2:$C$601,2,FALSE)</f>
        <v>5.3330000000000002</v>
      </c>
    </row>
    <row r="429" spans="1:3" ht="16.5" x14ac:dyDescent="0.2">
      <c r="A429" s="267">
        <v>22013061</v>
      </c>
      <c r="B429" s="266" t="s">
        <v>369</v>
      </c>
      <c r="C429" t="e">
        <f>VLOOKUP(A429,Feuil1!$B$2:$C$601,2,FALSE)</f>
        <v>#N/A</v>
      </c>
    </row>
    <row r="430" spans="1:3" ht="16.5" x14ac:dyDescent="0.2">
      <c r="A430" s="267">
        <v>22108036</v>
      </c>
      <c r="B430" s="266" t="s">
        <v>914</v>
      </c>
      <c r="C430">
        <f>VLOOKUP(A430,Feuil1!$B$2:$C$601,2,FALSE)</f>
        <v>6.2220000000000004</v>
      </c>
    </row>
    <row r="431" spans="1:3" ht="16.5" x14ac:dyDescent="0.2">
      <c r="A431" s="267">
        <v>22119799</v>
      </c>
      <c r="B431" s="266" t="s">
        <v>916</v>
      </c>
      <c r="C431" t="e">
        <f>VLOOKUP(A431,Feuil1!$B$2:$C$601,2,FALSE)</f>
        <v>#N/A</v>
      </c>
    </row>
    <row r="432" spans="1:3" ht="16.5" x14ac:dyDescent="0.2">
      <c r="A432" s="267">
        <v>22005358</v>
      </c>
      <c r="B432" s="266" t="s">
        <v>370</v>
      </c>
      <c r="C432" t="e">
        <f>VLOOKUP(A432,Feuil1!$B$2:$C$601,2,FALSE)</f>
        <v>#N/A</v>
      </c>
    </row>
    <row r="433" spans="1:3" ht="16.5" x14ac:dyDescent="0.2">
      <c r="A433" s="267">
        <v>22106315</v>
      </c>
      <c r="B433" s="286" t="s">
        <v>917</v>
      </c>
      <c r="C433">
        <f>VLOOKUP(A433,Feuil1!$B$2:$C$601,2,FALSE)</f>
        <v>6.2220000000000004</v>
      </c>
    </row>
    <row r="434" spans="1:3" ht="16.5" x14ac:dyDescent="0.2">
      <c r="A434" s="267">
        <v>22120237</v>
      </c>
      <c r="B434" s="266" t="s">
        <v>918</v>
      </c>
      <c r="C434">
        <f>VLOOKUP(A434,Feuil1!$B$2:$C$601,2,FALSE)</f>
        <v>8.4440000000000008</v>
      </c>
    </row>
    <row r="435" spans="1:3" ht="16.5" x14ac:dyDescent="0.2">
      <c r="A435" s="287">
        <v>22121273</v>
      </c>
      <c r="B435" s="268" t="s">
        <v>919</v>
      </c>
      <c r="C435">
        <f>VLOOKUP(A435,Feuil1!$B$2:$C$601,2,FALSE)</f>
        <v>5.3330000000000002</v>
      </c>
    </row>
    <row r="436" spans="1:3" ht="16.5" x14ac:dyDescent="0.2">
      <c r="A436" s="267">
        <v>22111250</v>
      </c>
      <c r="B436" s="266" t="s">
        <v>920</v>
      </c>
      <c r="C436">
        <f>VLOOKUP(A436,Feuil1!$B$2:$C$601,2,FALSE)</f>
        <v>7.1109999999999998</v>
      </c>
    </row>
    <row r="437" spans="1:3" ht="16.5" x14ac:dyDescent="0.2">
      <c r="A437" s="267">
        <v>22114512</v>
      </c>
      <c r="B437" s="266" t="s">
        <v>921</v>
      </c>
      <c r="C437">
        <f>VLOOKUP(A437,Feuil1!$B$2:$C$601,2,FALSE)</f>
        <v>11.111000000000001</v>
      </c>
    </row>
    <row r="438" spans="1:3" ht="16.5" x14ac:dyDescent="0.2">
      <c r="A438" s="267">
        <v>22107188</v>
      </c>
      <c r="B438" s="266" t="s">
        <v>921</v>
      </c>
      <c r="C438">
        <f>VLOOKUP(A438,Feuil1!$B$2:$C$601,2,FALSE)</f>
        <v>6.2220000000000004</v>
      </c>
    </row>
    <row r="439" spans="1:3" ht="16.5" x14ac:dyDescent="0.2">
      <c r="A439" s="267">
        <v>21909919</v>
      </c>
      <c r="B439" s="266" t="s">
        <v>922</v>
      </c>
      <c r="C439" t="s">
        <v>1223</v>
      </c>
    </row>
    <row r="440" spans="1:3" ht="16.5" x14ac:dyDescent="0.2">
      <c r="A440" s="267">
        <v>22112554</v>
      </c>
      <c r="B440" s="233" t="s">
        <v>923</v>
      </c>
      <c r="C440">
        <f>VLOOKUP(A440,Feuil1!$B$2:$C$601,2,FALSE)</f>
        <v>8.8889999999999993</v>
      </c>
    </row>
    <row r="441" spans="1:3" ht="16.5" x14ac:dyDescent="0.2">
      <c r="A441" s="267">
        <v>22110891</v>
      </c>
      <c r="B441" s="266" t="s">
        <v>373</v>
      </c>
      <c r="C441">
        <f>VLOOKUP(A441,Feuil1!$B$2:$C$601,2,FALSE)</f>
        <v>11.555999999999999</v>
      </c>
    </row>
    <row r="442" spans="1:3" ht="16.5" x14ac:dyDescent="0.2">
      <c r="A442" s="267">
        <v>22009081</v>
      </c>
      <c r="B442" s="266" t="s">
        <v>373</v>
      </c>
      <c r="C442" t="e">
        <f>VLOOKUP(A442,Feuil1!$B$2:$C$601,2,FALSE)</f>
        <v>#N/A</v>
      </c>
    </row>
    <row r="443" spans="1:3" ht="16.5" x14ac:dyDescent="0.2">
      <c r="A443" s="267">
        <v>22012704</v>
      </c>
      <c r="B443" s="266" t="s">
        <v>373</v>
      </c>
      <c r="C443">
        <f>VLOOKUP(A443,Feuil1!$B$2:$C$601,2,FALSE)</f>
        <v>7.1109999999999998</v>
      </c>
    </row>
    <row r="444" spans="1:3" ht="16.5" x14ac:dyDescent="0.2">
      <c r="A444" s="267">
        <v>22105326</v>
      </c>
      <c r="B444" s="286" t="s">
        <v>925</v>
      </c>
      <c r="C444">
        <f>VLOOKUP(A444,Feuil1!$B$2:$C$601,2,FALSE)</f>
        <v>12.444000000000001</v>
      </c>
    </row>
    <row r="445" spans="1:3" ht="16.5" x14ac:dyDescent="0.2">
      <c r="A445" s="267">
        <v>22109605</v>
      </c>
      <c r="B445" s="286" t="s">
        <v>927</v>
      </c>
      <c r="C445">
        <f>VLOOKUP(A445,Feuil1!$B$2:$C$601,2,FALSE)</f>
        <v>5.7779999999999996</v>
      </c>
    </row>
    <row r="446" spans="1:3" ht="16.5" x14ac:dyDescent="0.2">
      <c r="A446" s="267">
        <v>22107442</v>
      </c>
      <c r="B446" s="266" t="s">
        <v>929</v>
      </c>
      <c r="C446">
        <f>VLOOKUP(A446,Feuil1!$B$2:$C$601,2,FALSE)</f>
        <v>8.8889999999999993</v>
      </c>
    </row>
    <row r="447" spans="1:3" ht="16.5" x14ac:dyDescent="0.2">
      <c r="A447" s="267">
        <v>22108327</v>
      </c>
      <c r="B447" s="266" t="s">
        <v>930</v>
      </c>
      <c r="C447">
        <f>VLOOKUP(A447,Feuil1!$B$2:$C$601,2,FALSE)</f>
        <v>10.222</v>
      </c>
    </row>
    <row r="448" spans="1:3" ht="16.5" x14ac:dyDescent="0.2">
      <c r="A448" s="267">
        <v>22102117</v>
      </c>
      <c r="B448" s="266" t="s">
        <v>930</v>
      </c>
      <c r="C448">
        <f>VLOOKUP(A448,Feuil1!$B$2:$C$601,2,FALSE)</f>
        <v>11.111000000000001</v>
      </c>
    </row>
    <row r="449" spans="1:3" ht="16.5" x14ac:dyDescent="0.2">
      <c r="A449" s="267">
        <v>22009423</v>
      </c>
      <c r="B449" s="266" t="s">
        <v>374</v>
      </c>
      <c r="C449">
        <f>VLOOKUP(A449,Feuil1!$B$2:$C$601,2,FALSE)</f>
        <v>8.8889999999999993</v>
      </c>
    </row>
    <row r="450" spans="1:3" ht="16.5" x14ac:dyDescent="0.2">
      <c r="A450" s="267">
        <v>22107011</v>
      </c>
      <c r="B450" s="266" t="s">
        <v>933</v>
      </c>
      <c r="C450">
        <f>VLOOKUP(A450,Feuil1!$B$2:$C$601,2,FALSE)</f>
        <v>8</v>
      </c>
    </row>
    <row r="451" spans="1:3" ht="16.5" x14ac:dyDescent="0.2">
      <c r="A451" s="267">
        <v>22118732</v>
      </c>
      <c r="B451" s="286" t="s">
        <v>934</v>
      </c>
      <c r="C451">
        <f>VLOOKUP(A451,Feuil1!$B$2:$C$601,2,FALSE)</f>
        <v>12.444000000000001</v>
      </c>
    </row>
    <row r="452" spans="1:3" ht="16.5" x14ac:dyDescent="0.2">
      <c r="A452" s="267">
        <v>22109311</v>
      </c>
      <c r="B452" s="266" t="s">
        <v>935</v>
      </c>
      <c r="C452">
        <f>VLOOKUP(A452,Feuil1!$B$2:$C$601,2,FALSE)</f>
        <v>4.444</v>
      </c>
    </row>
    <row r="453" spans="1:3" ht="16.5" x14ac:dyDescent="0.2">
      <c r="A453" s="267">
        <v>22105354</v>
      </c>
      <c r="B453" s="266" t="s">
        <v>937</v>
      </c>
      <c r="C453">
        <f>VLOOKUP(A453,Feuil1!$B$2:$C$601,2,FALSE)</f>
        <v>8.4440000000000008</v>
      </c>
    </row>
    <row r="454" spans="1:3" ht="16.5" x14ac:dyDescent="0.2">
      <c r="A454" s="267">
        <v>22104403</v>
      </c>
      <c r="B454" s="266" t="s">
        <v>939</v>
      </c>
      <c r="C454">
        <f>VLOOKUP(A454,Feuil1!$B$2:$C$601,2,FALSE)</f>
        <v>7.1109999999999998</v>
      </c>
    </row>
    <row r="455" spans="1:3" ht="16.5" x14ac:dyDescent="0.2">
      <c r="A455" s="267">
        <v>22118437</v>
      </c>
      <c r="B455" s="266" t="s">
        <v>940</v>
      </c>
      <c r="C455">
        <f>VLOOKUP(A455,Feuil1!$B$2:$C$601,2,FALSE)</f>
        <v>6.2220000000000004</v>
      </c>
    </row>
    <row r="456" spans="1:3" ht="16.5" x14ac:dyDescent="0.2">
      <c r="A456" s="267">
        <v>22013616</v>
      </c>
      <c r="B456" s="266" t="s">
        <v>376</v>
      </c>
      <c r="C456">
        <f>VLOOKUP(A456,Feuil1!$B$2:$C$601,2,FALSE)</f>
        <v>8.4440000000000008</v>
      </c>
    </row>
    <row r="457" spans="1:3" ht="16.5" x14ac:dyDescent="0.2">
      <c r="A457" s="267">
        <v>22106196</v>
      </c>
      <c r="B457" s="266" t="s">
        <v>942</v>
      </c>
      <c r="C457">
        <f>VLOOKUP(A457,Feuil1!$B$2:$C$601,2,FALSE)</f>
        <v>8</v>
      </c>
    </row>
    <row r="458" spans="1:3" ht="16.5" x14ac:dyDescent="0.2">
      <c r="A458" s="267">
        <v>22113430</v>
      </c>
      <c r="B458" s="266" t="s">
        <v>944</v>
      </c>
      <c r="C458">
        <f>VLOOKUP(A458,Feuil1!$B$2:$C$601,2,FALSE)</f>
        <v>9.3330000000000002</v>
      </c>
    </row>
    <row r="459" spans="1:3" ht="16.5" x14ac:dyDescent="0.2">
      <c r="A459" s="267">
        <v>22011532</v>
      </c>
      <c r="B459" s="266" t="s">
        <v>378</v>
      </c>
      <c r="C459" t="s">
        <v>1223</v>
      </c>
    </row>
    <row r="460" spans="1:3" ht="16.5" x14ac:dyDescent="0.2">
      <c r="A460" s="267">
        <v>22011096</v>
      </c>
      <c r="B460" s="266" t="s">
        <v>379</v>
      </c>
      <c r="C460">
        <f>VLOOKUP(A460,Feuil1!$B$2:$C$601,2,FALSE)</f>
        <v>7.1109999999999998</v>
      </c>
    </row>
    <row r="461" spans="1:3" ht="16.5" x14ac:dyDescent="0.2">
      <c r="A461" s="267">
        <v>22110343</v>
      </c>
      <c r="B461" s="266" t="s">
        <v>946</v>
      </c>
      <c r="C461">
        <f>VLOOKUP(A461,Feuil1!$B$2:$C$601,2,FALSE)</f>
        <v>7.1109999999999998</v>
      </c>
    </row>
    <row r="462" spans="1:3" ht="16.5" x14ac:dyDescent="0.2">
      <c r="A462" s="267">
        <v>22108269</v>
      </c>
      <c r="B462" s="266" t="s">
        <v>948</v>
      </c>
      <c r="C462">
        <f>VLOOKUP(A462,Feuil1!$B$2:$C$601,2,FALSE)</f>
        <v>8</v>
      </c>
    </row>
    <row r="463" spans="1:3" ht="16.5" x14ac:dyDescent="0.2">
      <c r="A463" s="267">
        <v>22012585</v>
      </c>
      <c r="B463" s="266" t="s">
        <v>381</v>
      </c>
      <c r="C463">
        <f>VLOOKUP(A463,Feuil1!$B$2:$C$601,2,FALSE)</f>
        <v>9.7780000000000005</v>
      </c>
    </row>
    <row r="464" spans="1:3" ht="16.5" x14ac:dyDescent="0.2">
      <c r="A464" s="267">
        <v>22118447</v>
      </c>
      <c r="B464" s="266" t="s">
        <v>36</v>
      </c>
      <c r="C464">
        <f>VLOOKUP(A464,Feuil1!$B$2:$C$601,2,FALSE)</f>
        <v>8.4440000000000008</v>
      </c>
    </row>
    <row r="465" spans="1:3" ht="16.5" x14ac:dyDescent="0.2">
      <c r="A465" s="267">
        <v>22105412</v>
      </c>
      <c r="B465" s="266" t="s">
        <v>949</v>
      </c>
      <c r="C465">
        <f>VLOOKUP(A465,Feuil1!$B$2:$C$601,2,FALSE)</f>
        <v>15.555999999999999</v>
      </c>
    </row>
    <row r="466" spans="1:3" ht="16.5" x14ac:dyDescent="0.2">
      <c r="A466" s="267">
        <v>22106918</v>
      </c>
      <c r="B466" s="266" t="s">
        <v>951</v>
      </c>
      <c r="C466">
        <f>VLOOKUP(A466,Feuil1!$B$2:$C$601,2,FALSE)</f>
        <v>15.111000000000001</v>
      </c>
    </row>
    <row r="467" spans="1:3" ht="16.5" x14ac:dyDescent="0.2">
      <c r="A467" s="267">
        <v>22111052</v>
      </c>
      <c r="B467" s="266" t="s">
        <v>950</v>
      </c>
      <c r="C467">
        <f>VLOOKUP(A467,Feuil1!$B$2:$C$601,2,FALSE)</f>
        <v>5.7779999999999996</v>
      </c>
    </row>
    <row r="468" spans="1:3" ht="16.5" x14ac:dyDescent="0.2">
      <c r="A468" s="267">
        <v>22112677</v>
      </c>
      <c r="B468" s="266" t="s">
        <v>952</v>
      </c>
      <c r="C468">
        <f>VLOOKUP(A468,Feuil1!$B$2:$C$601,2,FALSE)</f>
        <v>7.556</v>
      </c>
    </row>
    <row r="469" spans="1:3" ht="16.5" x14ac:dyDescent="0.2">
      <c r="A469" s="267">
        <v>22103144</v>
      </c>
      <c r="B469" s="266" t="s">
        <v>953</v>
      </c>
      <c r="C469">
        <f>VLOOKUP(A469,Feuil1!$B$2:$C$601,2,FALSE)</f>
        <v>14.667</v>
      </c>
    </row>
    <row r="470" spans="1:3" ht="16.5" x14ac:dyDescent="0.2">
      <c r="A470" s="267">
        <v>21910833</v>
      </c>
      <c r="B470" s="286" t="s">
        <v>201</v>
      </c>
      <c r="C470">
        <f>VLOOKUP(A470,Feuil1!$B$2:$C$601,2,FALSE)</f>
        <v>8.4440000000000008</v>
      </c>
    </row>
    <row r="471" spans="1:3" ht="16.5" x14ac:dyDescent="0.2">
      <c r="A471" s="267">
        <v>22007350</v>
      </c>
      <c r="B471" s="266" t="s">
        <v>383</v>
      </c>
      <c r="C471">
        <f>VLOOKUP(A471,Feuil1!$B$2:$C$601,2,FALSE)</f>
        <v>7.1109999999999998</v>
      </c>
    </row>
    <row r="472" spans="1:3" ht="16.5" x14ac:dyDescent="0.2">
      <c r="A472" s="267">
        <v>22109926</v>
      </c>
      <c r="B472" s="266" t="s">
        <v>384</v>
      </c>
      <c r="C472">
        <f>VLOOKUP(A472,Feuil1!$B$2:$C$601,2,FALSE)</f>
        <v>6.6669999999999998</v>
      </c>
    </row>
    <row r="473" spans="1:3" ht="16.5" x14ac:dyDescent="0.2">
      <c r="A473" s="267">
        <v>22104702</v>
      </c>
      <c r="B473" s="266" t="s">
        <v>955</v>
      </c>
      <c r="C473">
        <f>VLOOKUP(A473,Feuil1!$B$2:$C$601,2,FALSE)</f>
        <v>7.1109999999999998</v>
      </c>
    </row>
    <row r="474" spans="1:3" ht="16.5" x14ac:dyDescent="0.2">
      <c r="A474" s="267">
        <v>22109483</v>
      </c>
      <c r="B474" s="266" t="s">
        <v>957</v>
      </c>
      <c r="C474">
        <f>VLOOKUP(A474,Feuil1!$B$2:$C$601,2,FALSE)</f>
        <v>8.4440000000000008</v>
      </c>
    </row>
    <row r="475" spans="1:3" ht="16.5" x14ac:dyDescent="0.2">
      <c r="A475" s="267">
        <v>22015056</v>
      </c>
      <c r="B475" s="266" t="s">
        <v>958</v>
      </c>
      <c r="C475">
        <f>VLOOKUP(A475,Feuil1!$B$2:$C$601,2,FALSE)</f>
        <v>11.111000000000001</v>
      </c>
    </row>
    <row r="476" spans="1:3" ht="16.5" x14ac:dyDescent="0.2">
      <c r="A476" s="267">
        <v>22120154</v>
      </c>
      <c r="B476" s="266" t="s">
        <v>959</v>
      </c>
      <c r="C476">
        <f>VLOOKUP(A476,Feuil1!$B$2:$C$601,2,FALSE)</f>
        <v>4.444</v>
      </c>
    </row>
    <row r="477" spans="1:3" ht="16.5" x14ac:dyDescent="0.2">
      <c r="A477" s="267">
        <v>22106734</v>
      </c>
      <c r="B477" s="266" t="s">
        <v>961</v>
      </c>
      <c r="C477">
        <f>VLOOKUP(A477,Feuil1!$B$2:$C$601,2,FALSE)</f>
        <v>5.3330000000000002</v>
      </c>
    </row>
    <row r="478" spans="1:3" ht="16.5" x14ac:dyDescent="0.2">
      <c r="A478" s="267">
        <v>22014743</v>
      </c>
      <c r="B478" s="266" t="s">
        <v>385</v>
      </c>
      <c r="C478">
        <f>VLOOKUP(A478,Feuil1!$B$2:$C$601,2,FALSE)</f>
        <v>9.7780000000000005</v>
      </c>
    </row>
    <row r="479" spans="1:3" ht="16.5" x14ac:dyDescent="0.2">
      <c r="A479" s="267">
        <v>22114831</v>
      </c>
      <c r="B479" s="266" t="s">
        <v>962</v>
      </c>
      <c r="C479">
        <f>VLOOKUP(A479,Feuil1!$B$2:$C$601,2,FALSE)</f>
        <v>7.556</v>
      </c>
    </row>
    <row r="480" spans="1:3" ht="16.5" x14ac:dyDescent="0.2">
      <c r="A480" s="267">
        <v>22011646</v>
      </c>
      <c r="B480" s="286" t="s">
        <v>33</v>
      </c>
      <c r="C480">
        <f>VLOOKUP(A480,Feuil1!$B$2:$C$601,2,FALSE)</f>
        <v>5.3330000000000002</v>
      </c>
    </row>
    <row r="481" spans="1:3" ht="16.5" x14ac:dyDescent="0.2">
      <c r="A481" s="267">
        <v>22111550</v>
      </c>
      <c r="B481" s="266" t="s">
        <v>963</v>
      </c>
      <c r="C481">
        <f>VLOOKUP(A481,Feuil1!$B$2:$C$601,2,FALSE)</f>
        <v>9.3330000000000002</v>
      </c>
    </row>
    <row r="482" spans="1:3" ht="16.5" x14ac:dyDescent="0.2">
      <c r="A482" s="267">
        <v>22111673</v>
      </c>
      <c r="B482" s="266" t="s">
        <v>388</v>
      </c>
      <c r="C482">
        <f>VLOOKUP(A482,Feuil1!$B$2:$C$601,2,FALSE)</f>
        <v>8</v>
      </c>
    </row>
    <row r="483" spans="1:3" ht="16.5" x14ac:dyDescent="0.2">
      <c r="A483" s="267">
        <v>22117917</v>
      </c>
      <c r="B483" s="266" t="s">
        <v>965</v>
      </c>
      <c r="C483">
        <f>VLOOKUP(A483,Feuil1!$B$2:$C$601,2,FALSE)</f>
        <v>6.2220000000000004</v>
      </c>
    </row>
    <row r="484" spans="1:3" ht="16.5" x14ac:dyDescent="0.2">
      <c r="A484" s="267">
        <v>22108002</v>
      </c>
      <c r="B484" s="266" t="s">
        <v>967</v>
      </c>
      <c r="C484">
        <f>VLOOKUP(A484,Feuil1!$B$2:$C$601,2,FALSE)</f>
        <v>5.3330000000000002</v>
      </c>
    </row>
    <row r="485" spans="1:3" ht="16.5" x14ac:dyDescent="0.2">
      <c r="A485" s="267">
        <v>22103538</v>
      </c>
      <c r="B485" s="266" t="s">
        <v>969</v>
      </c>
      <c r="C485">
        <f>VLOOKUP(A485,Feuil1!$B$2:$C$601,2,FALSE)</f>
        <v>6.6669999999999998</v>
      </c>
    </row>
    <row r="486" spans="1:3" ht="16.5" x14ac:dyDescent="0.2">
      <c r="A486" s="267">
        <v>22104201</v>
      </c>
      <c r="B486" s="266" t="s">
        <v>970</v>
      </c>
      <c r="C486">
        <f>VLOOKUP(A486,Feuil1!$B$2:$C$601,2,FALSE)</f>
        <v>7.1109999999999998</v>
      </c>
    </row>
    <row r="487" spans="1:3" ht="16.5" x14ac:dyDescent="0.2">
      <c r="A487" s="267">
        <v>22002493</v>
      </c>
      <c r="B487" s="266" t="s">
        <v>390</v>
      </c>
      <c r="C487">
        <f>VLOOKUP(A487,Feuil1!$B$2:$C$601,2,FALSE)</f>
        <v>8.8889999999999993</v>
      </c>
    </row>
    <row r="488" spans="1:3" ht="16.5" x14ac:dyDescent="0.2">
      <c r="A488" s="267">
        <v>22015233</v>
      </c>
      <c r="B488" s="266" t="s">
        <v>971</v>
      </c>
      <c r="C488" t="e">
        <f>VLOOKUP(A488,Feuil1!$B$2:$C$601,2,FALSE)</f>
        <v>#N/A</v>
      </c>
    </row>
    <row r="489" spans="1:3" ht="16.5" x14ac:dyDescent="0.2">
      <c r="A489" s="267">
        <v>22010550</v>
      </c>
      <c r="B489" s="266" t="s">
        <v>392</v>
      </c>
      <c r="C489" t="e">
        <f>VLOOKUP(A489,Feuil1!$B$2:$C$601,2,FALSE)</f>
        <v>#N/A</v>
      </c>
    </row>
    <row r="490" spans="1:3" ht="16.5" x14ac:dyDescent="0.2">
      <c r="A490" s="267">
        <v>22113848</v>
      </c>
      <c r="B490" s="266" t="s">
        <v>393</v>
      </c>
      <c r="C490" t="e">
        <f>VLOOKUP(A490,Feuil1!$B$2:$C$601,2,FALSE)</f>
        <v>#N/A</v>
      </c>
    </row>
    <row r="491" spans="1:3" ht="16.5" x14ac:dyDescent="0.2">
      <c r="A491" s="267">
        <v>22107598</v>
      </c>
      <c r="B491" s="266" t="s">
        <v>393</v>
      </c>
      <c r="C491" t="e">
        <f>VLOOKUP(A491,Feuil1!$B$2:$C$601,2,FALSE)</f>
        <v>#N/A</v>
      </c>
    </row>
    <row r="492" spans="1:3" ht="16.5" x14ac:dyDescent="0.2">
      <c r="A492" s="267">
        <v>22103727</v>
      </c>
      <c r="B492" s="266" t="s">
        <v>393</v>
      </c>
      <c r="C492">
        <f>VLOOKUP(A492,Feuil1!$B$2:$C$601,2,FALSE)</f>
        <v>7.556</v>
      </c>
    </row>
    <row r="493" spans="1:3" ht="16.5" x14ac:dyDescent="0.2">
      <c r="A493" s="287">
        <v>22004503</v>
      </c>
      <c r="B493" s="268" t="s">
        <v>393</v>
      </c>
      <c r="C493">
        <f>VLOOKUP(A493,Feuil1!$B$2:$C$601,2,FALSE)</f>
        <v>8.8889999999999993</v>
      </c>
    </row>
    <row r="494" spans="1:3" ht="16.5" x14ac:dyDescent="0.2">
      <c r="A494" s="267">
        <v>22108057</v>
      </c>
      <c r="B494" s="266" t="s">
        <v>974</v>
      </c>
      <c r="C494">
        <f>VLOOKUP(A494,Feuil1!$B$2:$C$601,2,FALSE)</f>
        <v>8.8889999999999993</v>
      </c>
    </row>
    <row r="495" spans="1:3" ht="16.5" x14ac:dyDescent="0.2">
      <c r="A495" s="267">
        <v>22009745</v>
      </c>
      <c r="B495" s="286" t="s">
        <v>486</v>
      </c>
      <c r="C495">
        <f>VLOOKUP(A495,Feuil1!$B$2:$C$601,2,FALSE)</f>
        <v>8</v>
      </c>
    </row>
    <row r="496" spans="1:3" ht="16.5" x14ac:dyDescent="0.2">
      <c r="A496" s="267">
        <v>22105157</v>
      </c>
      <c r="B496" s="266" t="s">
        <v>975</v>
      </c>
      <c r="C496">
        <f>VLOOKUP(A496,Feuil1!$B$2:$C$601,2,FALSE)</f>
        <v>10.667</v>
      </c>
    </row>
    <row r="497" spans="1:3" ht="16.5" x14ac:dyDescent="0.2">
      <c r="A497" s="267">
        <v>22012755</v>
      </c>
      <c r="B497" s="266" t="s">
        <v>976</v>
      </c>
      <c r="C497" t="e">
        <f>VLOOKUP(A497,Feuil1!$B$2:$C$601,2,FALSE)</f>
        <v>#N/A</v>
      </c>
    </row>
    <row r="498" spans="1:3" ht="16.5" x14ac:dyDescent="0.2">
      <c r="A498" s="267">
        <v>21914334</v>
      </c>
      <c r="B498" s="266" t="s">
        <v>204</v>
      </c>
      <c r="C498">
        <f>VLOOKUP(A498,Feuil1!$B$2:$C$601,2,FALSE)</f>
        <v>9.3330000000000002</v>
      </c>
    </row>
    <row r="499" spans="1:3" ht="16.5" x14ac:dyDescent="0.2">
      <c r="A499" s="267">
        <v>22104910</v>
      </c>
      <c r="B499" s="266" t="s">
        <v>978</v>
      </c>
      <c r="C499">
        <f>VLOOKUP(A499,Feuil1!$B$2:$C$601,2,FALSE)</f>
        <v>4.444</v>
      </c>
    </row>
    <row r="500" spans="1:3" ht="16.5" x14ac:dyDescent="0.2">
      <c r="A500" s="267">
        <v>22014343</v>
      </c>
      <c r="B500" s="266" t="s">
        <v>395</v>
      </c>
      <c r="C500">
        <f>VLOOKUP(A500,Feuil1!$B$2:$C$601,2,FALSE)</f>
        <v>11.111000000000001</v>
      </c>
    </row>
    <row r="501" spans="1:3" ht="16.5" x14ac:dyDescent="0.2">
      <c r="A501" s="267">
        <v>22118214</v>
      </c>
      <c r="B501" s="266" t="s">
        <v>979</v>
      </c>
      <c r="C501">
        <f>VLOOKUP(A501,Feuil1!$B$2:$C$601,2,FALSE)</f>
        <v>8.4440000000000008</v>
      </c>
    </row>
    <row r="502" spans="1:3" ht="16.5" x14ac:dyDescent="0.2">
      <c r="A502" s="267">
        <v>22116030</v>
      </c>
      <c r="B502" s="286" t="s">
        <v>980</v>
      </c>
      <c r="C502">
        <f>VLOOKUP(A502,Feuil1!$B$2:$C$601,2,FALSE)</f>
        <v>6.2220000000000004</v>
      </c>
    </row>
    <row r="503" spans="1:3" ht="16.5" x14ac:dyDescent="0.2">
      <c r="A503" s="267">
        <v>22118866</v>
      </c>
      <c r="B503" s="266" t="s">
        <v>982</v>
      </c>
      <c r="C503" t="e">
        <f>VLOOKUP(A503,Feuil1!$B$2:$C$601,2,FALSE)</f>
        <v>#N/A</v>
      </c>
    </row>
    <row r="504" spans="1:3" ht="16.5" x14ac:dyDescent="0.2">
      <c r="A504" s="267">
        <v>22103696</v>
      </c>
      <c r="B504" s="266" t="s">
        <v>983</v>
      </c>
      <c r="C504" t="s">
        <v>1223</v>
      </c>
    </row>
    <row r="505" spans="1:3" ht="16.5" x14ac:dyDescent="0.2">
      <c r="A505" s="267">
        <v>22006350</v>
      </c>
      <c r="B505" s="266" t="s">
        <v>396</v>
      </c>
      <c r="C505" t="e">
        <f>VLOOKUP(A505,Feuil1!$B$2:$C$601,2,FALSE)</f>
        <v>#N/A</v>
      </c>
    </row>
    <row r="506" spans="1:3" ht="16.5" x14ac:dyDescent="0.2">
      <c r="A506" s="267">
        <v>22104853</v>
      </c>
      <c r="B506" s="266" t="s">
        <v>984</v>
      </c>
      <c r="C506">
        <f>VLOOKUP(A506,Feuil1!$B$2:$C$601,2,FALSE)</f>
        <v>7.1109999999999998</v>
      </c>
    </row>
    <row r="507" spans="1:3" ht="16.5" x14ac:dyDescent="0.2">
      <c r="A507" s="267">
        <v>22107259</v>
      </c>
      <c r="B507" s="266" t="s">
        <v>985</v>
      </c>
      <c r="C507">
        <f>VLOOKUP(A507,Feuil1!$B$2:$C$601,2,FALSE)</f>
        <v>7.1109999999999998</v>
      </c>
    </row>
    <row r="508" spans="1:3" ht="16.5" x14ac:dyDescent="0.2">
      <c r="A508" s="267">
        <v>22103738</v>
      </c>
      <c r="B508" s="266" t="s">
        <v>986</v>
      </c>
      <c r="C508" t="e">
        <f>VLOOKUP(A508,Feuil1!$B$2:$C$601,2,FALSE)</f>
        <v>#N/A</v>
      </c>
    </row>
    <row r="509" spans="1:3" ht="16.5" x14ac:dyDescent="0.2">
      <c r="A509" s="267">
        <v>22107703</v>
      </c>
      <c r="B509" s="266" t="s">
        <v>987</v>
      </c>
      <c r="C509">
        <f>VLOOKUP(A509,Feuil1!$B$2:$C$601,2,FALSE)</f>
        <v>7.556</v>
      </c>
    </row>
    <row r="510" spans="1:3" ht="16.5" x14ac:dyDescent="0.2">
      <c r="A510" s="267">
        <v>22120233</v>
      </c>
      <c r="B510" s="286" t="s">
        <v>988</v>
      </c>
      <c r="C510">
        <f>VLOOKUP(A510,Feuil1!$B$2:$C$601,2,FALSE)</f>
        <v>7.1109999999999998</v>
      </c>
    </row>
    <row r="511" spans="1:3" ht="16.5" x14ac:dyDescent="0.2">
      <c r="A511" s="267">
        <v>22112409</v>
      </c>
      <c r="B511" s="266" t="s">
        <v>990</v>
      </c>
      <c r="C511">
        <f>VLOOKUP(A511,Feuil1!$B$2:$C$601,2,FALSE)</f>
        <v>4.8890000000000002</v>
      </c>
    </row>
    <row r="512" spans="1:3" ht="16.5" x14ac:dyDescent="0.2">
      <c r="A512" s="267">
        <v>22111464</v>
      </c>
      <c r="B512" s="266" t="s">
        <v>992</v>
      </c>
      <c r="C512">
        <f>VLOOKUP(A512,Feuil1!$B$2:$C$601,2,FALSE)</f>
        <v>10.667</v>
      </c>
    </row>
    <row r="513" spans="1:3" ht="16.5" x14ac:dyDescent="0.2">
      <c r="A513" s="267">
        <v>22106843</v>
      </c>
      <c r="B513" s="266" t="s">
        <v>34</v>
      </c>
      <c r="C513">
        <f>VLOOKUP(A513,Feuil1!$B$2:$C$601,2,FALSE)</f>
        <v>6.6669999999999998</v>
      </c>
    </row>
    <row r="514" spans="1:3" ht="16.5" x14ac:dyDescent="0.2">
      <c r="A514" s="267">
        <v>22107220</v>
      </c>
      <c r="B514" s="286" t="s">
        <v>34</v>
      </c>
      <c r="C514">
        <f>VLOOKUP(A514,Feuil1!$B$2:$C$601,2,FALSE)</f>
        <v>8.4440000000000008</v>
      </c>
    </row>
    <row r="515" spans="1:3" ht="16.5" x14ac:dyDescent="0.2">
      <c r="A515" s="267">
        <v>22007280</v>
      </c>
      <c r="B515" s="266" t="s">
        <v>34</v>
      </c>
      <c r="C515">
        <f>VLOOKUP(A515,Feuil1!$B$2:$C$601,2,FALSE)</f>
        <v>8.4440000000000008</v>
      </c>
    </row>
    <row r="516" spans="1:3" ht="16.5" x14ac:dyDescent="0.2">
      <c r="A516" s="267">
        <v>22105901</v>
      </c>
      <c r="B516" s="266" t="s">
        <v>34</v>
      </c>
      <c r="C516">
        <f>VLOOKUP(A516,Feuil1!$B$2:$C$601,2,FALSE)</f>
        <v>9.7780000000000005</v>
      </c>
    </row>
    <row r="517" spans="1:3" ht="16.5" x14ac:dyDescent="0.2">
      <c r="A517" s="267">
        <v>22113184</v>
      </c>
      <c r="B517" s="266" t="s">
        <v>34</v>
      </c>
      <c r="C517" t="e">
        <f>VLOOKUP(A517,Feuil1!$B$2:$C$601,2,FALSE)</f>
        <v>#N/A</v>
      </c>
    </row>
    <row r="518" spans="1:3" ht="16.5" x14ac:dyDescent="0.2">
      <c r="A518" s="267">
        <v>22110624</v>
      </c>
      <c r="B518" s="266" t="s">
        <v>997</v>
      </c>
      <c r="C518" t="e">
        <f>VLOOKUP(A518,Feuil1!$B$2:$C$601,2,FALSE)</f>
        <v>#N/A</v>
      </c>
    </row>
    <row r="519" spans="1:3" ht="16.5" x14ac:dyDescent="0.2">
      <c r="A519" s="267">
        <v>22118061</v>
      </c>
      <c r="B519" s="266" t="s">
        <v>999</v>
      </c>
      <c r="C519">
        <f>VLOOKUP(A519,Feuil1!$B$2:$C$601,2,FALSE)</f>
        <v>4.8890000000000002</v>
      </c>
    </row>
    <row r="520" spans="1:3" ht="16.5" x14ac:dyDescent="0.2">
      <c r="A520" s="267">
        <v>22113852</v>
      </c>
      <c r="B520" s="266" t="s">
        <v>1000</v>
      </c>
      <c r="C520">
        <f>VLOOKUP(A520,Feuil1!$B$2:$C$601,2,FALSE)</f>
        <v>6.2220000000000004</v>
      </c>
    </row>
    <row r="521" spans="1:3" ht="16.5" x14ac:dyDescent="0.2">
      <c r="A521" s="267">
        <v>22114378</v>
      </c>
      <c r="B521" s="266" t="s">
        <v>1002</v>
      </c>
      <c r="C521">
        <f>VLOOKUP(A521,Feuil1!$B$2:$C$601,2,FALSE)</f>
        <v>6.2220000000000004</v>
      </c>
    </row>
    <row r="522" spans="1:3" ht="16.5" x14ac:dyDescent="0.2">
      <c r="A522" s="267">
        <v>22111919</v>
      </c>
      <c r="B522" s="266" t="s">
        <v>1004</v>
      </c>
      <c r="C522">
        <f>VLOOKUP(A522,Feuil1!$B$2:$C$601,2,FALSE)</f>
        <v>8.8889999999999993</v>
      </c>
    </row>
    <row r="523" spans="1:3" ht="16.5" x14ac:dyDescent="0.2">
      <c r="A523" s="267">
        <v>22008074</v>
      </c>
      <c r="B523" s="266" t="s">
        <v>399</v>
      </c>
      <c r="C523">
        <f>VLOOKUP(A523,Feuil1!$B$2:$C$601,2,FALSE)</f>
        <v>6.6669999999999998</v>
      </c>
    </row>
    <row r="524" spans="1:3" ht="16.5" x14ac:dyDescent="0.2">
      <c r="A524" s="267">
        <v>22120613</v>
      </c>
      <c r="B524" s="266" t="s">
        <v>1005</v>
      </c>
      <c r="C524">
        <f>VLOOKUP(A524,Feuil1!$B$2:$C$601,2,FALSE)</f>
        <v>7.1109999999999998</v>
      </c>
    </row>
    <row r="525" spans="1:3" ht="16.5" x14ac:dyDescent="0.2">
      <c r="A525" s="267">
        <v>22107191</v>
      </c>
      <c r="B525" s="266" t="s">
        <v>1007</v>
      </c>
      <c r="C525">
        <f>VLOOKUP(A525,Feuil1!$B$2:$C$601,2,FALSE)</f>
        <v>9.7780000000000005</v>
      </c>
    </row>
    <row r="526" spans="1:3" ht="16.5" x14ac:dyDescent="0.2">
      <c r="A526" s="267">
        <v>22105421</v>
      </c>
      <c r="B526" s="286" t="s">
        <v>1008</v>
      </c>
      <c r="C526">
        <f>VLOOKUP(A526,Feuil1!$B$2:$C$601,2,FALSE)</f>
        <v>6.2220000000000004</v>
      </c>
    </row>
    <row r="527" spans="1:3" ht="16.5" x14ac:dyDescent="0.2">
      <c r="A527" s="267">
        <v>22105644</v>
      </c>
      <c r="B527" s="266" t="s">
        <v>1009</v>
      </c>
      <c r="C527">
        <f>VLOOKUP(A527,Feuil1!$B$2:$C$601,2,FALSE)</f>
        <v>8.8889999999999993</v>
      </c>
    </row>
    <row r="528" spans="1:3" ht="16.5" x14ac:dyDescent="0.2">
      <c r="A528" s="267">
        <v>22114471</v>
      </c>
      <c r="B528" s="266" t="s">
        <v>1011</v>
      </c>
      <c r="C528">
        <f>VLOOKUP(A528,Feuil1!$B$2:$C$601,2,FALSE)</f>
        <v>7.556</v>
      </c>
    </row>
    <row r="529" spans="1:3" ht="16.5" x14ac:dyDescent="0.2">
      <c r="A529" s="267">
        <v>22009683</v>
      </c>
      <c r="B529" s="266" t="s">
        <v>207</v>
      </c>
      <c r="C529">
        <f>VLOOKUP(A529,Feuil1!$B$2:$C$601,2,FALSE)</f>
        <v>6.6669999999999998</v>
      </c>
    </row>
    <row r="530" spans="1:3" ht="16.5" x14ac:dyDescent="0.2">
      <c r="A530" s="267">
        <v>22117804</v>
      </c>
      <c r="B530" s="266" t="s">
        <v>1012</v>
      </c>
      <c r="C530">
        <f>VLOOKUP(A530,Feuil1!$B$2:$C$601,2,FALSE)</f>
        <v>7.1109999999999998</v>
      </c>
    </row>
    <row r="531" spans="1:3" ht="16.5" x14ac:dyDescent="0.2">
      <c r="A531" s="267">
        <v>22115358</v>
      </c>
      <c r="B531" s="266" t="s">
        <v>1013</v>
      </c>
      <c r="C531">
        <f>VLOOKUP(A531,Feuil1!$B$2:$C$601,2,FALSE)</f>
        <v>10.667</v>
      </c>
    </row>
    <row r="532" spans="1:3" ht="16.5" x14ac:dyDescent="0.2">
      <c r="A532" s="267">
        <v>22014202</v>
      </c>
      <c r="B532" s="266" t="s">
        <v>402</v>
      </c>
      <c r="C532">
        <f>VLOOKUP(A532,Feuil1!$B$2:$C$601,2,FALSE)</f>
        <v>7.1109999999999998</v>
      </c>
    </row>
    <row r="533" spans="1:3" ht="16.5" x14ac:dyDescent="0.2">
      <c r="A533" s="267">
        <v>22116601</v>
      </c>
      <c r="B533" s="266" t="s">
        <v>892</v>
      </c>
      <c r="C533">
        <f>VLOOKUP(A533,Feuil1!$B$2:$C$601,2,FALSE)</f>
        <v>6.2220000000000004</v>
      </c>
    </row>
    <row r="534" spans="1:3" ht="16.5" x14ac:dyDescent="0.2">
      <c r="A534" s="267">
        <v>22109001</v>
      </c>
      <c r="B534" s="266" t="s">
        <v>1015</v>
      </c>
      <c r="C534">
        <f>VLOOKUP(A534,Feuil1!$B$2:$C$601,2,FALSE)</f>
        <v>8.4440000000000008</v>
      </c>
    </row>
    <row r="535" spans="1:3" ht="16.5" x14ac:dyDescent="0.2">
      <c r="A535" s="267">
        <v>22117420</v>
      </c>
      <c r="B535" s="266" t="s">
        <v>1016</v>
      </c>
      <c r="C535">
        <f>VLOOKUP(A535,Feuil1!$B$2:$C$601,2,FALSE)</f>
        <v>7.1109999999999998</v>
      </c>
    </row>
    <row r="536" spans="1:3" ht="16.5" x14ac:dyDescent="0.2">
      <c r="A536" s="267">
        <v>22108149</v>
      </c>
      <c r="B536" s="266" t="s">
        <v>1017</v>
      </c>
      <c r="C536">
        <f>VLOOKUP(A536,Feuil1!$B$2:$C$601,2,FALSE)</f>
        <v>8</v>
      </c>
    </row>
    <row r="537" spans="1:3" ht="16.5" x14ac:dyDescent="0.2">
      <c r="A537" s="267">
        <v>22013113</v>
      </c>
      <c r="B537" s="266" t="s">
        <v>1018</v>
      </c>
      <c r="C537">
        <f>VLOOKUP(A537,Feuil1!$B$2:$C$601,2,FALSE)</f>
        <v>6.6669999999999998</v>
      </c>
    </row>
    <row r="538" spans="1:3" ht="16.5" x14ac:dyDescent="0.2">
      <c r="A538" s="267">
        <v>22111449</v>
      </c>
      <c r="B538" s="266" t="s">
        <v>1019</v>
      </c>
      <c r="C538">
        <f>VLOOKUP(A538,Feuil1!$B$2:$C$601,2,FALSE)</f>
        <v>8.4440000000000008</v>
      </c>
    </row>
    <row r="539" spans="1:3" ht="16.5" x14ac:dyDescent="0.2">
      <c r="A539" s="267">
        <v>22106785</v>
      </c>
      <c r="B539" s="266" t="s">
        <v>1021</v>
      </c>
      <c r="C539" t="e">
        <f>VLOOKUP(A539,Feuil1!$B$2:$C$601,2,FALSE)</f>
        <v>#N/A</v>
      </c>
    </row>
    <row r="540" spans="1:3" ht="16.5" x14ac:dyDescent="0.2">
      <c r="A540" s="267">
        <v>22105128</v>
      </c>
      <c r="B540" s="266" t="s">
        <v>1022</v>
      </c>
      <c r="C540">
        <f>VLOOKUP(A540,Feuil1!$B$2:$C$601,2,FALSE)</f>
        <v>8.4440000000000008</v>
      </c>
    </row>
    <row r="541" spans="1:3" ht="16.5" x14ac:dyDescent="0.2">
      <c r="A541" s="267">
        <v>22107070</v>
      </c>
      <c r="B541" s="266" t="s">
        <v>1024</v>
      </c>
      <c r="C541">
        <f>VLOOKUP(A541,Feuil1!$B$2:$C$601,2,FALSE)</f>
        <v>12.444000000000001</v>
      </c>
    </row>
    <row r="542" spans="1:3" ht="16.5" x14ac:dyDescent="0.2">
      <c r="A542" s="267">
        <v>22014390</v>
      </c>
      <c r="B542" s="266" t="s">
        <v>1025</v>
      </c>
      <c r="C542">
        <f>VLOOKUP(A542,Feuil1!$B$2:$C$601,2,FALSE)</f>
        <v>6.2220000000000004</v>
      </c>
    </row>
    <row r="543" spans="1:3" ht="16.5" x14ac:dyDescent="0.2">
      <c r="A543" s="267">
        <v>22106302</v>
      </c>
      <c r="B543" s="266" t="s">
        <v>1026</v>
      </c>
      <c r="C543">
        <f>VLOOKUP(A543,Feuil1!$B$2:$C$601,2,FALSE)</f>
        <v>3.556</v>
      </c>
    </row>
    <row r="544" spans="1:3" ht="16.5" x14ac:dyDescent="0.2">
      <c r="A544" s="267">
        <v>22109340</v>
      </c>
      <c r="B544" s="266" t="s">
        <v>1027</v>
      </c>
      <c r="C544">
        <f>VLOOKUP(A544,Feuil1!$B$2:$C$601,2,FALSE)</f>
        <v>7.1109999999999998</v>
      </c>
    </row>
    <row r="545" spans="1:3" ht="16.5" x14ac:dyDescent="0.2">
      <c r="A545" s="267">
        <v>22118571</v>
      </c>
      <c r="B545" s="266" t="s">
        <v>1029</v>
      </c>
      <c r="C545">
        <f>VLOOKUP(A545,Feuil1!$B$2:$C$601,2,FALSE)</f>
        <v>3.556</v>
      </c>
    </row>
    <row r="546" spans="1:3" ht="16.5" x14ac:dyDescent="0.2">
      <c r="A546" s="267">
        <v>22111091</v>
      </c>
      <c r="B546" s="266" t="s">
        <v>1031</v>
      </c>
      <c r="C546">
        <f>VLOOKUP(A546,Feuil1!$B$2:$C$601,2,FALSE)</f>
        <v>7.556</v>
      </c>
    </row>
    <row r="547" spans="1:3" ht="16.5" x14ac:dyDescent="0.2">
      <c r="A547" s="267">
        <v>22111380</v>
      </c>
      <c r="B547" s="266" t="s">
        <v>1032</v>
      </c>
      <c r="C547">
        <f>VLOOKUP(A547,Feuil1!$B$2:$C$601,2,FALSE)</f>
        <v>10.222</v>
      </c>
    </row>
    <row r="548" spans="1:3" ht="16.5" x14ac:dyDescent="0.2">
      <c r="A548" s="267">
        <v>22111792</v>
      </c>
      <c r="B548" s="266" t="s">
        <v>1033</v>
      </c>
      <c r="C548">
        <f>VLOOKUP(A548,Feuil1!$B$2:$C$601,2,FALSE)</f>
        <v>7.1109999999999998</v>
      </c>
    </row>
    <row r="549" spans="1:3" ht="16.5" x14ac:dyDescent="0.2">
      <c r="A549" s="267">
        <v>22110649</v>
      </c>
      <c r="B549" s="266" t="s">
        <v>1035</v>
      </c>
      <c r="C549">
        <f>VLOOKUP(A549,Feuil1!$B$2:$C$601,2,FALSE)</f>
        <v>7.1109999999999998</v>
      </c>
    </row>
    <row r="550" spans="1:3" ht="16.5" x14ac:dyDescent="0.2">
      <c r="A550" s="267">
        <v>22007234</v>
      </c>
      <c r="B550" s="266" t="s">
        <v>407</v>
      </c>
      <c r="C550">
        <f>VLOOKUP(A550,Feuil1!$B$2:$C$601,2,FALSE)</f>
        <v>8.4440000000000008</v>
      </c>
    </row>
    <row r="551" spans="1:3" ht="16.5" x14ac:dyDescent="0.2">
      <c r="A551" s="267">
        <v>22015397</v>
      </c>
      <c r="B551" s="286" t="s">
        <v>409</v>
      </c>
      <c r="C551">
        <f>VLOOKUP(A551,Feuil1!$B$2:$C$601,2,FALSE)</f>
        <v>5.7779999999999996</v>
      </c>
    </row>
    <row r="552" spans="1:3" ht="16.5" x14ac:dyDescent="0.2">
      <c r="A552" s="287">
        <v>22113551</v>
      </c>
      <c r="B552" s="268" t="s">
        <v>1037</v>
      </c>
      <c r="C552" t="s">
        <v>1223</v>
      </c>
    </row>
    <row r="553" spans="1:3" ht="16.5" x14ac:dyDescent="0.2">
      <c r="A553" s="267">
        <v>22110712</v>
      </c>
      <c r="B553" s="266" t="s">
        <v>1039</v>
      </c>
      <c r="C553">
        <f>VLOOKUP(A553,Feuil1!$B$2:$C$601,2,FALSE)</f>
        <v>10.222</v>
      </c>
    </row>
    <row r="554" spans="1:3" ht="16.5" x14ac:dyDescent="0.2">
      <c r="A554" s="267">
        <v>22111418</v>
      </c>
      <c r="B554" s="266" t="s">
        <v>1041</v>
      </c>
      <c r="C554">
        <f>VLOOKUP(A554,Feuil1!$B$2:$C$601,2,FALSE)</f>
        <v>6.6669999999999998</v>
      </c>
    </row>
    <row r="555" spans="1:3" ht="16.5" x14ac:dyDescent="0.2">
      <c r="A555" s="267">
        <v>22015482</v>
      </c>
      <c r="B555" s="266" t="s">
        <v>411</v>
      </c>
      <c r="C555">
        <f>VLOOKUP(A555,Feuil1!$B$2:$C$601,2,FALSE)</f>
        <v>10.222</v>
      </c>
    </row>
    <row r="556" spans="1:3" ht="16.5" x14ac:dyDescent="0.2">
      <c r="A556" s="267">
        <v>22108441</v>
      </c>
      <c r="B556" s="266" t="s">
        <v>1042</v>
      </c>
      <c r="C556" t="s">
        <v>1223</v>
      </c>
    </row>
    <row r="557" spans="1:3" ht="16.5" x14ac:dyDescent="0.2">
      <c r="A557" s="267">
        <v>22011784</v>
      </c>
      <c r="B557" s="266" t="s">
        <v>1044</v>
      </c>
      <c r="C557" t="s">
        <v>1223</v>
      </c>
    </row>
    <row r="558" spans="1:3" ht="16.5" x14ac:dyDescent="0.2">
      <c r="A558" s="267">
        <v>22105549</v>
      </c>
      <c r="B558" s="266" t="s">
        <v>1045</v>
      </c>
      <c r="C558">
        <f>VLOOKUP(A558,Feuil1!$B$2:$C$601,2,FALSE)</f>
        <v>10.222</v>
      </c>
    </row>
    <row r="559" spans="1:3" ht="16.5" x14ac:dyDescent="0.2">
      <c r="A559" s="267">
        <v>22107987</v>
      </c>
      <c r="B559" s="266" t="s">
        <v>1046</v>
      </c>
      <c r="C559">
        <f>VLOOKUP(A559,Feuil1!$B$2:$C$601,2,FALSE)</f>
        <v>6.6669999999999998</v>
      </c>
    </row>
    <row r="560" spans="1:3" ht="16.5" x14ac:dyDescent="0.2">
      <c r="A560" s="267">
        <v>22105268</v>
      </c>
      <c r="B560" s="286" t="s">
        <v>1048</v>
      </c>
      <c r="C560">
        <f>VLOOKUP(A560,Feuil1!$B$2:$C$601,2,FALSE)</f>
        <v>10.222</v>
      </c>
    </row>
    <row r="561" spans="1:3" ht="16.5" x14ac:dyDescent="0.2">
      <c r="A561" s="267">
        <v>22107652</v>
      </c>
      <c r="B561" s="286" t="s">
        <v>1049</v>
      </c>
      <c r="C561">
        <f>VLOOKUP(A561,Feuil1!$B$2:$C$601,2,FALSE)</f>
        <v>9.3330000000000002</v>
      </c>
    </row>
    <row r="562" spans="1:3" ht="16.5" x14ac:dyDescent="0.2">
      <c r="A562" s="267">
        <v>22109164</v>
      </c>
      <c r="B562" s="286" t="s">
        <v>1051</v>
      </c>
      <c r="C562">
        <f>VLOOKUP(A562,Feuil1!$B$2:$C$601,2,FALSE)</f>
        <v>7.1109999999999998</v>
      </c>
    </row>
    <row r="563" spans="1:3" ht="16.5" x14ac:dyDescent="0.2">
      <c r="A563" s="267">
        <v>22010816</v>
      </c>
      <c r="B563" s="266" t="s">
        <v>416</v>
      </c>
      <c r="C563" t="e">
        <f>VLOOKUP(A563,Feuil1!$B$2:$C$601,2,FALSE)</f>
        <v>#N/A</v>
      </c>
    </row>
    <row r="564" spans="1:3" ht="16.5" x14ac:dyDescent="0.2">
      <c r="A564" s="267">
        <v>22004276</v>
      </c>
      <c r="B564" s="286" t="s">
        <v>1053</v>
      </c>
      <c r="C564">
        <f>VLOOKUP(A564,Feuil1!$B$2:$C$601,2,FALSE)</f>
        <v>10.667</v>
      </c>
    </row>
    <row r="565" spans="1:3" ht="16.5" x14ac:dyDescent="0.2">
      <c r="A565" s="267">
        <v>22112317</v>
      </c>
      <c r="B565" s="266" t="s">
        <v>1054</v>
      </c>
      <c r="C565">
        <f>VLOOKUP(A565,Feuil1!$B$2:$C$601,2,FALSE)</f>
        <v>12.888999999999999</v>
      </c>
    </row>
    <row r="566" spans="1:3" ht="16.5" x14ac:dyDescent="0.2">
      <c r="A566" s="267">
        <v>22007307</v>
      </c>
      <c r="B566" s="266" t="s">
        <v>147</v>
      </c>
      <c r="C566">
        <f>VLOOKUP(A566,Feuil1!$B$2:$C$601,2,FALSE)</f>
        <v>6.2220000000000004</v>
      </c>
    </row>
    <row r="567" spans="1:3" ht="16.5" x14ac:dyDescent="0.2">
      <c r="A567" s="267">
        <v>22003012</v>
      </c>
      <c r="B567" s="266" t="s">
        <v>417</v>
      </c>
      <c r="C567">
        <f>VLOOKUP(A567,Feuil1!$B$2:$C$601,2,FALSE)</f>
        <v>8</v>
      </c>
    </row>
    <row r="568" spans="1:3" ht="16.5" x14ac:dyDescent="0.2">
      <c r="A568" s="267">
        <v>22005264</v>
      </c>
      <c r="B568" s="266" t="s">
        <v>1056</v>
      </c>
      <c r="C568">
        <f>VLOOKUP(A568,Feuil1!$B$2:$C$601,2,FALSE)</f>
        <v>7.1109999999999998</v>
      </c>
    </row>
    <row r="569" spans="1:3" ht="16.5" x14ac:dyDescent="0.2">
      <c r="A569" s="267">
        <v>22110279</v>
      </c>
      <c r="B569" s="266" t="s">
        <v>1058</v>
      </c>
      <c r="C569">
        <f>VLOOKUP(A569,Feuil1!$B$2:$C$601,2,FALSE)</f>
        <v>7.556</v>
      </c>
    </row>
    <row r="570" spans="1:3" ht="16.5" x14ac:dyDescent="0.2">
      <c r="A570" s="267">
        <v>22114024</v>
      </c>
      <c r="B570" s="266" t="s">
        <v>1059</v>
      </c>
      <c r="C570">
        <f>VLOOKUP(A570,Feuil1!$B$2:$C$601,2,FALSE)</f>
        <v>3.556</v>
      </c>
    </row>
    <row r="571" spans="1:3" ht="16.5" x14ac:dyDescent="0.2">
      <c r="A571" s="267">
        <v>22009681</v>
      </c>
      <c r="B571" s="266" t="s">
        <v>418</v>
      </c>
      <c r="C571" t="e">
        <f>VLOOKUP(A571,Feuil1!$B$2:$C$601,2,FALSE)</f>
        <v>#N/A</v>
      </c>
    </row>
    <row r="572" spans="1:3" ht="16.5" x14ac:dyDescent="0.2">
      <c r="A572" s="267">
        <v>22111832</v>
      </c>
      <c r="B572" s="266" t="s">
        <v>1061</v>
      </c>
      <c r="C572">
        <f>VLOOKUP(A572,Feuil1!$B$2:$C$601,2,FALSE)</f>
        <v>5.7779999999999996</v>
      </c>
    </row>
    <row r="573" spans="1:3" ht="16.5" x14ac:dyDescent="0.2">
      <c r="A573" s="267">
        <v>22017022</v>
      </c>
      <c r="B573" s="286" t="s">
        <v>1062</v>
      </c>
      <c r="C573">
        <f>VLOOKUP(A573,Feuil1!$B$2:$C$601,2,FALSE)</f>
        <v>2.222</v>
      </c>
    </row>
    <row r="574" spans="1:3" ht="16.5" x14ac:dyDescent="0.2">
      <c r="A574" s="267">
        <v>22108160</v>
      </c>
      <c r="B574" s="266" t="s">
        <v>1064</v>
      </c>
      <c r="C574" t="e">
        <f>VLOOKUP(A574,Feuil1!$B$2:$C$601,2,FALSE)</f>
        <v>#N/A</v>
      </c>
    </row>
    <row r="575" spans="1:3" ht="16.5" x14ac:dyDescent="0.2">
      <c r="A575" s="267">
        <v>22002432</v>
      </c>
      <c r="B575" s="266" t="s">
        <v>419</v>
      </c>
      <c r="C575">
        <f>VLOOKUP(A575,Feuil1!$B$2:$C$601,2,FALSE)</f>
        <v>8.4440000000000008</v>
      </c>
    </row>
    <row r="576" spans="1:3" ht="16.5" x14ac:dyDescent="0.2">
      <c r="A576" s="267">
        <v>21815151</v>
      </c>
      <c r="B576" s="266" t="s">
        <v>1065</v>
      </c>
      <c r="C576" t="e">
        <f>VLOOKUP(A576,Feuil1!$B$2:$C$601,2,FALSE)</f>
        <v>#N/A</v>
      </c>
    </row>
    <row r="577" spans="1:3" ht="16.5" x14ac:dyDescent="0.2">
      <c r="A577" s="267">
        <v>22110611</v>
      </c>
      <c r="B577" s="266" t="s">
        <v>1067</v>
      </c>
      <c r="C577">
        <f>VLOOKUP(A577,Feuil1!$B$2:$C$601,2,FALSE)</f>
        <v>9.3330000000000002</v>
      </c>
    </row>
    <row r="578" spans="1:3" ht="16.5" x14ac:dyDescent="0.2">
      <c r="A578" s="267">
        <v>22106277</v>
      </c>
      <c r="B578" s="266" t="s">
        <v>1068</v>
      </c>
      <c r="C578">
        <f>VLOOKUP(A578,Feuil1!$B$2:$C$601,2,FALSE)</f>
        <v>10.222</v>
      </c>
    </row>
    <row r="579" spans="1:3" ht="16.5" x14ac:dyDescent="0.2">
      <c r="A579" s="267">
        <v>22108113</v>
      </c>
      <c r="B579" s="266" t="s">
        <v>1069</v>
      </c>
      <c r="C579" t="e">
        <f>VLOOKUP(A579,Feuil1!$B$2:$C$601,2,FALSE)</f>
        <v>#N/A</v>
      </c>
    </row>
    <row r="580" spans="1:3" ht="16.5" x14ac:dyDescent="0.2">
      <c r="A580" s="267">
        <v>22110242</v>
      </c>
      <c r="B580" s="266" t="s">
        <v>422</v>
      </c>
      <c r="C580">
        <f>VLOOKUP(A580,Feuil1!$B$2:$C$601,2,FALSE)</f>
        <v>7.1109999999999998</v>
      </c>
    </row>
    <row r="581" spans="1:3" ht="16.5" x14ac:dyDescent="0.2">
      <c r="A581" s="267">
        <v>22108294</v>
      </c>
      <c r="B581" s="266" t="s">
        <v>1070</v>
      </c>
      <c r="C581">
        <f>VLOOKUP(A581,Feuil1!$B$2:$C$601,2,FALSE)</f>
        <v>8</v>
      </c>
    </row>
    <row r="582" spans="1:3" ht="16.5" x14ac:dyDescent="0.2">
      <c r="A582" s="267">
        <v>22010303</v>
      </c>
      <c r="B582" s="266" t="s">
        <v>423</v>
      </c>
      <c r="C582" t="e">
        <f>VLOOKUP(A582,Feuil1!$B$2:$C$601,2,FALSE)</f>
        <v>#N/A</v>
      </c>
    </row>
    <row r="583" spans="1:3" ht="16.5" x14ac:dyDescent="0.2">
      <c r="A583" s="267">
        <v>22104387</v>
      </c>
      <c r="B583" s="266" t="s">
        <v>1071</v>
      </c>
      <c r="C583">
        <f>VLOOKUP(A583,Feuil1!$B$2:$C$601,2,FALSE)</f>
        <v>10.222</v>
      </c>
    </row>
    <row r="584" spans="1:3" ht="16.5" x14ac:dyDescent="0.2">
      <c r="A584" s="267">
        <v>22107627</v>
      </c>
      <c r="B584" s="266" t="s">
        <v>1072</v>
      </c>
      <c r="C584">
        <f>VLOOKUP(A584,Feuil1!$B$2:$C$601,2,FALSE)</f>
        <v>8.8889999999999993</v>
      </c>
    </row>
    <row r="585" spans="1:3" ht="16.5" x14ac:dyDescent="0.2">
      <c r="A585" s="267">
        <v>22108513</v>
      </c>
      <c r="B585" s="266" t="s">
        <v>1073</v>
      </c>
      <c r="C585">
        <f>VLOOKUP(A585,Feuil1!$B$2:$C$601,2,FALSE)</f>
        <v>10.667</v>
      </c>
    </row>
    <row r="586" spans="1:3" ht="16.5" x14ac:dyDescent="0.2">
      <c r="A586" s="267">
        <v>22100223</v>
      </c>
      <c r="B586" s="266" t="s">
        <v>1074</v>
      </c>
      <c r="C586">
        <f>VLOOKUP(A586,Feuil1!$B$2:$C$601,2,FALSE)</f>
        <v>11.111000000000001</v>
      </c>
    </row>
    <row r="587" spans="1:3" ht="16.5" x14ac:dyDescent="0.2">
      <c r="A587" s="267">
        <v>22108777</v>
      </c>
      <c r="B587" s="266" t="s">
        <v>1076</v>
      </c>
      <c r="C587">
        <f>VLOOKUP(A587,Feuil1!$B$2:$C$601,2,FALSE)</f>
        <v>6.2220000000000004</v>
      </c>
    </row>
    <row r="588" spans="1:3" ht="16.5" x14ac:dyDescent="0.2">
      <c r="A588" s="267">
        <v>22015109</v>
      </c>
      <c r="B588" s="266" t="s">
        <v>425</v>
      </c>
      <c r="C588">
        <f>VLOOKUP(A588,Feuil1!$B$2:$C$601,2,FALSE)</f>
        <v>5.7779999999999996</v>
      </c>
    </row>
    <row r="589" spans="1:3" ht="16.5" x14ac:dyDescent="0.2">
      <c r="A589" s="267">
        <v>22000279</v>
      </c>
      <c r="B589" s="266" t="s">
        <v>427</v>
      </c>
      <c r="C589">
        <f>VLOOKUP(A589,Feuil1!$B$2:$C$601,2,FALSE)</f>
        <v>9.3330000000000002</v>
      </c>
    </row>
    <row r="590" spans="1:3" ht="16.5" x14ac:dyDescent="0.2">
      <c r="A590" s="267">
        <v>21905808</v>
      </c>
      <c r="B590" s="266" t="s">
        <v>428</v>
      </c>
      <c r="C590">
        <f>VLOOKUP(A590,Feuil1!$B$2:$C$601,2,FALSE)</f>
        <v>12</v>
      </c>
    </row>
    <row r="591" spans="1:3" ht="16.5" x14ac:dyDescent="0.2">
      <c r="A591" s="267">
        <v>22000641</v>
      </c>
      <c r="B591" s="266" t="s">
        <v>430</v>
      </c>
      <c r="C591">
        <f>VLOOKUP(A591,Feuil1!$B$2:$C$601,2,FALSE)</f>
        <v>12</v>
      </c>
    </row>
    <row r="592" spans="1:3" ht="16.5" x14ac:dyDescent="0.2">
      <c r="A592" s="267">
        <v>21910456</v>
      </c>
      <c r="B592" s="266" t="s">
        <v>209</v>
      </c>
      <c r="C592" t="e">
        <f>VLOOKUP(A592,Feuil1!$B$2:$C$601,2,FALSE)</f>
        <v>#N/A</v>
      </c>
    </row>
    <row r="593" spans="1:3" ht="16.5" x14ac:dyDescent="0.2">
      <c r="A593" s="267">
        <v>22106800</v>
      </c>
      <c r="B593" s="266" t="s">
        <v>209</v>
      </c>
      <c r="C593">
        <f>VLOOKUP(A593,Feuil1!$B$2:$C$601,2,FALSE)</f>
        <v>8</v>
      </c>
    </row>
    <row r="594" spans="1:3" ht="16.5" x14ac:dyDescent="0.2">
      <c r="A594" s="267">
        <v>22103564</v>
      </c>
      <c r="B594" s="266" t="s">
        <v>1078</v>
      </c>
      <c r="C594">
        <f>VLOOKUP(A594,Feuil1!$B$2:$C$601,2,FALSE)</f>
        <v>12</v>
      </c>
    </row>
    <row r="595" spans="1:3" ht="16.5" x14ac:dyDescent="0.2">
      <c r="A595" s="267">
        <v>22111723</v>
      </c>
      <c r="B595" s="266" t="s">
        <v>1078</v>
      </c>
      <c r="C595">
        <f>VLOOKUP(A595,Feuil1!$B$2:$C$601,2,FALSE)</f>
        <v>4.8890000000000002</v>
      </c>
    </row>
    <row r="596" spans="1:3" ht="16.5" x14ac:dyDescent="0.2">
      <c r="A596" s="267">
        <v>22103794</v>
      </c>
      <c r="B596" s="266" t="s">
        <v>1079</v>
      </c>
      <c r="C596">
        <f>VLOOKUP(A596,Feuil1!$B$2:$C$601,2,FALSE)</f>
        <v>10.667</v>
      </c>
    </row>
    <row r="597" spans="1:3" ht="16.5" x14ac:dyDescent="0.2">
      <c r="A597" s="267">
        <v>22010546</v>
      </c>
      <c r="B597" s="266" t="s">
        <v>433</v>
      </c>
      <c r="C597">
        <f>VLOOKUP(A597,Feuil1!$B$2:$C$601,2,FALSE)</f>
        <v>7.1109999999999998</v>
      </c>
    </row>
    <row r="598" spans="1:3" ht="16.5" x14ac:dyDescent="0.2">
      <c r="A598" s="267">
        <v>22109241</v>
      </c>
      <c r="B598" s="266" t="s">
        <v>1081</v>
      </c>
      <c r="C598">
        <f>VLOOKUP(A598,Feuil1!$B$2:$C$601,2,FALSE)</f>
        <v>9.7780000000000005</v>
      </c>
    </row>
    <row r="599" spans="1:3" ht="16.5" x14ac:dyDescent="0.2">
      <c r="A599" s="267">
        <v>22117906</v>
      </c>
      <c r="B599" s="266" t="s">
        <v>1083</v>
      </c>
      <c r="C599">
        <f>VLOOKUP(A599,Feuil1!$B$2:$C$601,2,FALSE)</f>
        <v>8.8889999999999993</v>
      </c>
    </row>
    <row r="600" spans="1:3" ht="16.5" x14ac:dyDescent="0.2">
      <c r="A600" s="267">
        <v>22108557</v>
      </c>
      <c r="B600" s="266" t="s">
        <v>1085</v>
      </c>
      <c r="C600">
        <f>VLOOKUP(A600,Feuil1!$B$2:$C$601,2,FALSE)</f>
        <v>12.444000000000001</v>
      </c>
    </row>
    <row r="601" spans="1:3" ht="16.5" x14ac:dyDescent="0.2">
      <c r="A601" s="267">
        <v>22011330</v>
      </c>
      <c r="B601" s="266" t="s">
        <v>436</v>
      </c>
      <c r="C601">
        <f>VLOOKUP(A601,Feuil1!$B$2:$C$601,2,FALSE)</f>
        <v>8</v>
      </c>
    </row>
    <row r="602" spans="1:3" ht="16.5" x14ac:dyDescent="0.2">
      <c r="A602" s="267">
        <v>22110341</v>
      </c>
      <c r="B602" s="266" t="s">
        <v>1086</v>
      </c>
      <c r="C602" t="e">
        <f>VLOOKUP(A602,Feuil1!$B$2:$C$601,2,FALSE)</f>
        <v>#N/A</v>
      </c>
    </row>
    <row r="603" spans="1:3" ht="16.5" x14ac:dyDescent="0.2">
      <c r="A603" s="267">
        <v>22002388</v>
      </c>
      <c r="B603" s="266" t="s">
        <v>437</v>
      </c>
      <c r="C603">
        <f>VLOOKUP(A603,Feuil1!$B$2:$C$601,2,FALSE)</f>
        <v>8</v>
      </c>
    </row>
    <row r="604" spans="1:3" ht="16.5" x14ac:dyDescent="0.2">
      <c r="A604" s="267">
        <v>22104247</v>
      </c>
      <c r="B604" s="266" t="s">
        <v>1088</v>
      </c>
      <c r="C604">
        <f>VLOOKUP(A604,Feuil1!$B$2:$C$601,2,FALSE)</f>
        <v>6.6669999999999998</v>
      </c>
    </row>
    <row r="605" spans="1:3" ht="16.5" x14ac:dyDescent="0.2">
      <c r="A605" s="267">
        <v>21910242</v>
      </c>
      <c r="B605" s="266" t="s">
        <v>438</v>
      </c>
      <c r="C605">
        <f>VLOOKUP(A605,Feuil1!$B$2:$C$601,2,FALSE)</f>
        <v>7.1109999999999998</v>
      </c>
    </row>
    <row r="606" spans="1:3" ht="16.5" x14ac:dyDescent="0.2">
      <c r="A606" s="267">
        <v>22017400</v>
      </c>
      <c r="B606" s="266" t="s">
        <v>438</v>
      </c>
      <c r="C606" t="e">
        <f>VLOOKUP(A606,Feuil1!$B$2:$C$601,2,FALSE)</f>
        <v>#N/A</v>
      </c>
    </row>
    <row r="607" spans="1:3" ht="16.5" x14ac:dyDescent="0.2">
      <c r="A607" s="267">
        <v>22113056</v>
      </c>
      <c r="B607" s="266" t="s">
        <v>1091</v>
      </c>
      <c r="C607">
        <f>VLOOKUP(A607,Feuil1!$B$2:$C$601,2,FALSE)</f>
        <v>8</v>
      </c>
    </row>
    <row r="608" spans="1:3" ht="16.5" x14ac:dyDescent="0.2">
      <c r="A608" s="267">
        <v>21910480</v>
      </c>
      <c r="B608" s="266" t="s">
        <v>211</v>
      </c>
      <c r="C608" t="e">
        <f>VLOOKUP(A608,Feuil1!$B$2:$C$601,2,FALSE)</f>
        <v>#N/A</v>
      </c>
    </row>
    <row r="609" spans="1:3" ht="16.5" x14ac:dyDescent="0.2">
      <c r="A609" s="267">
        <v>21909938</v>
      </c>
      <c r="B609" s="266" t="s">
        <v>1092</v>
      </c>
      <c r="C609" t="e">
        <f>VLOOKUP(A609,Feuil1!$B$2:$C$601,2,FALSE)</f>
        <v>#N/A</v>
      </c>
    </row>
    <row r="610" spans="1:3" ht="16.5" x14ac:dyDescent="0.2">
      <c r="A610" s="267">
        <v>22105018</v>
      </c>
      <c r="B610" s="266" t="s">
        <v>1093</v>
      </c>
      <c r="C610">
        <f>VLOOKUP(A610,Feuil1!$B$2:$C$601,2,FALSE)</f>
        <v>4.8890000000000002</v>
      </c>
    </row>
    <row r="611" spans="1:3" ht="16.5" x14ac:dyDescent="0.2">
      <c r="A611" s="267">
        <v>22105333</v>
      </c>
      <c r="B611" s="266" t="s">
        <v>1094</v>
      </c>
      <c r="C611">
        <f>VLOOKUP(A611,Feuil1!$B$2:$C$601,2,FALSE)</f>
        <v>8.8889999999999993</v>
      </c>
    </row>
    <row r="612" spans="1:3" ht="16.5" x14ac:dyDescent="0.2">
      <c r="A612" s="267">
        <v>22009118</v>
      </c>
      <c r="B612" s="266" t="s">
        <v>1096</v>
      </c>
      <c r="C612">
        <f>VLOOKUP(A612,Feuil1!$B$2:$C$601,2,FALSE)</f>
        <v>12.888999999999999</v>
      </c>
    </row>
    <row r="613" spans="1:3" ht="16.5" x14ac:dyDescent="0.2">
      <c r="A613" s="267">
        <v>22010980</v>
      </c>
      <c r="B613" s="266" t="s">
        <v>440</v>
      </c>
      <c r="C613">
        <f>VLOOKUP(A613,Feuil1!$B$2:$C$601,2,FALSE)</f>
        <v>10.222</v>
      </c>
    </row>
    <row r="614" spans="1:3" ht="16.5" x14ac:dyDescent="0.2">
      <c r="A614" s="267">
        <v>22002365</v>
      </c>
      <c r="B614" s="266" t="s">
        <v>441</v>
      </c>
      <c r="C614">
        <f>VLOOKUP(A614,Feuil1!$B$2:$C$601,2,FALSE)</f>
        <v>7.556</v>
      </c>
    </row>
    <row r="615" spans="1:3" ht="16.5" x14ac:dyDescent="0.2">
      <c r="A615" s="267">
        <v>22005569</v>
      </c>
      <c r="B615" s="266" t="s">
        <v>442</v>
      </c>
      <c r="C615">
        <f>VLOOKUP(A615,Feuil1!$B$2:$C$601,2,FALSE)</f>
        <v>8</v>
      </c>
    </row>
    <row r="616" spans="1:3" ht="16.5" x14ac:dyDescent="0.2">
      <c r="A616" s="267">
        <v>22006231</v>
      </c>
      <c r="B616" s="266" t="s">
        <v>35</v>
      </c>
      <c r="C616">
        <f>VLOOKUP(A616,Feuil1!$B$2:$C$601,2,FALSE)</f>
        <v>9.3330000000000002</v>
      </c>
    </row>
    <row r="617" spans="1:3" ht="16.5" x14ac:dyDescent="0.2">
      <c r="A617" s="267">
        <v>22110450</v>
      </c>
      <c r="B617" s="266" t="s">
        <v>35</v>
      </c>
      <c r="C617">
        <f>VLOOKUP(A617,Feuil1!$B$2:$C$601,2,FALSE)</f>
        <v>8</v>
      </c>
    </row>
    <row r="618" spans="1:3" ht="16.5" x14ac:dyDescent="0.2">
      <c r="A618" s="267">
        <v>22013186</v>
      </c>
      <c r="B618" s="266" t="s">
        <v>35</v>
      </c>
      <c r="C618">
        <f>VLOOKUP(A618,Feuil1!$B$2:$C$601,2,FALSE)</f>
        <v>9.7780000000000005</v>
      </c>
    </row>
    <row r="619" spans="1:3" ht="16.5" x14ac:dyDescent="0.2">
      <c r="A619" s="267">
        <v>22112329</v>
      </c>
      <c r="B619" s="266" t="s">
        <v>1098</v>
      </c>
      <c r="C619" t="e">
        <f>VLOOKUP(A619,Feuil1!$B$2:$C$601,2,FALSE)</f>
        <v>#N/A</v>
      </c>
    </row>
    <row r="620" spans="1:3" ht="16.5" x14ac:dyDescent="0.2">
      <c r="A620" s="267">
        <v>22118208</v>
      </c>
      <c r="B620" s="266" t="s">
        <v>1098</v>
      </c>
      <c r="C620">
        <f>VLOOKUP(A620,Feuil1!$B$2:$C$601,2,FALSE)</f>
        <v>10.667</v>
      </c>
    </row>
    <row r="621" spans="1:3" ht="16.5" x14ac:dyDescent="0.2">
      <c r="A621" s="267">
        <v>22107678</v>
      </c>
      <c r="B621" s="266" t="s">
        <v>1098</v>
      </c>
      <c r="C621">
        <f>VLOOKUP(A621,Feuil1!$B$2:$C$601,2,FALSE)</f>
        <v>8.4440000000000008</v>
      </c>
    </row>
    <row r="622" spans="1:3" ht="16.5" x14ac:dyDescent="0.2">
      <c r="A622" s="267">
        <v>21907489</v>
      </c>
      <c r="B622" s="266" t="s">
        <v>1099</v>
      </c>
      <c r="C622" t="e">
        <f>VLOOKUP(A622,Feuil1!$B$2:$C$601,2,FALSE)</f>
        <v>#N/A</v>
      </c>
    </row>
    <row r="623" spans="1:3" ht="16.5" x14ac:dyDescent="0.2">
      <c r="A623" s="267">
        <v>22001342</v>
      </c>
      <c r="B623" s="266" t="s">
        <v>445</v>
      </c>
      <c r="C623" t="e">
        <f>VLOOKUP(A623,Feuil1!$B$2:$C$601,2,FALSE)</f>
        <v>#N/A</v>
      </c>
    </row>
    <row r="624" spans="1:3" ht="16.5" x14ac:dyDescent="0.2">
      <c r="A624" s="267">
        <v>22104960</v>
      </c>
      <c r="B624" s="266" t="s">
        <v>1100</v>
      </c>
      <c r="C624">
        <f>VLOOKUP(A624,Feuil1!$B$2:$C$601,2,FALSE)</f>
        <v>13.333</v>
      </c>
    </row>
    <row r="625" spans="1:3" ht="16.5" x14ac:dyDescent="0.2">
      <c r="A625" s="267">
        <v>22106861</v>
      </c>
      <c r="B625" s="266" t="s">
        <v>1101</v>
      </c>
      <c r="C625">
        <f>VLOOKUP(A625,Feuil1!$B$2:$C$601,2,FALSE)</f>
        <v>12</v>
      </c>
    </row>
    <row r="626" spans="1:3" ht="16.5" x14ac:dyDescent="0.2">
      <c r="A626" s="267">
        <v>22113336</v>
      </c>
      <c r="B626" s="266" t="s">
        <v>1102</v>
      </c>
      <c r="C626" t="e">
        <f>VLOOKUP(A626,Feuil1!$B$2:$C$601,2,FALSE)</f>
        <v>#N/A</v>
      </c>
    </row>
    <row r="627" spans="1:3" ht="16.5" x14ac:dyDescent="0.2">
      <c r="A627" s="267">
        <v>22103880</v>
      </c>
      <c r="B627" s="266" t="s">
        <v>1103</v>
      </c>
      <c r="C627">
        <f>VLOOKUP(A627,Feuil1!$B$2:$C$601,2,FALSE)</f>
        <v>10.222</v>
      </c>
    </row>
    <row r="628" spans="1:3" ht="16.5" x14ac:dyDescent="0.2">
      <c r="A628" s="267">
        <v>22115076</v>
      </c>
      <c r="B628" s="266" t="s">
        <v>1104</v>
      </c>
      <c r="C628">
        <f>VLOOKUP(A628,Feuil1!$B$2:$C$601,2,FALSE)</f>
        <v>8.8889999999999993</v>
      </c>
    </row>
    <row r="629" spans="1:3" ht="16.5" x14ac:dyDescent="0.2">
      <c r="A629" s="267">
        <v>22014833</v>
      </c>
      <c r="B629" s="266" t="s">
        <v>446</v>
      </c>
      <c r="C629">
        <f>VLOOKUP(A629,Feuil1!$B$2:$C$601,2,FALSE)</f>
        <v>7.556</v>
      </c>
    </row>
    <row r="630" spans="1:3" ht="16.5" x14ac:dyDescent="0.2">
      <c r="A630" s="267">
        <v>22109168</v>
      </c>
      <c r="B630" s="266" t="s">
        <v>1105</v>
      </c>
      <c r="C630">
        <f>VLOOKUP(A630,Feuil1!$B$2:$C$601,2,FALSE)</f>
        <v>13.778</v>
      </c>
    </row>
    <row r="631" spans="1:3" ht="16.5" x14ac:dyDescent="0.2">
      <c r="A631" s="267">
        <v>22110878</v>
      </c>
      <c r="B631" s="266" t="s">
        <v>1105</v>
      </c>
      <c r="C631">
        <f>VLOOKUP(A631,Feuil1!$B$2:$C$601,2,FALSE)</f>
        <v>9.3330000000000002</v>
      </c>
    </row>
    <row r="632" spans="1:3" ht="16.5" x14ac:dyDescent="0.2">
      <c r="A632" s="267">
        <v>22117694</v>
      </c>
      <c r="B632" s="266" t="s">
        <v>1106</v>
      </c>
      <c r="C632">
        <f>VLOOKUP(A632,Feuil1!$B$2:$C$601,2,FALSE)</f>
        <v>7.1109999999999998</v>
      </c>
    </row>
    <row r="633" spans="1:3" ht="16.5" x14ac:dyDescent="0.2">
      <c r="A633" s="267">
        <v>22112375</v>
      </c>
      <c r="B633" s="233" t="s">
        <v>1108</v>
      </c>
      <c r="C633">
        <f>VLOOKUP(A633,Feuil1!$B$2:$C$601,2,FALSE)</f>
        <v>6.2220000000000004</v>
      </c>
    </row>
    <row r="634" spans="1:3" ht="16.5" x14ac:dyDescent="0.2">
      <c r="A634" s="267">
        <v>22105317</v>
      </c>
      <c r="B634" s="266" t="s">
        <v>1109</v>
      </c>
      <c r="C634">
        <f>VLOOKUP(A634,Feuil1!$B$2:$C$601,2,FALSE)</f>
        <v>8.4440000000000008</v>
      </c>
    </row>
    <row r="635" spans="1:3" ht="16.5" x14ac:dyDescent="0.2">
      <c r="A635" s="267">
        <v>21904341</v>
      </c>
      <c r="B635" s="266" t="s">
        <v>1110</v>
      </c>
      <c r="C635">
        <f>VLOOKUP(A635,Feuil1!$B$2:$C$601,2,FALSE)</f>
        <v>12.444000000000001</v>
      </c>
    </row>
    <row r="636" spans="1:3" ht="16.5" x14ac:dyDescent="0.2">
      <c r="A636" s="267">
        <v>22110132</v>
      </c>
      <c r="B636" s="266" t="s">
        <v>1111</v>
      </c>
      <c r="C636" t="e">
        <f>VLOOKUP(A636,Feuil1!$B$2:$C$601,2,FALSE)</f>
        <v>#N/A</v>
      </c>
    </row>
    <row r="637" spans="1:3" ht="16.5" x14ac:dyDescent="0.2">
      <c r="A637" s="267">
        <v>22011389</v>
      </c>
      <c r="B637" s="266" t="s">
        <v>91</v>
      </c>
      <c r="C637">
        <f>VLOOKUP(A637,Feuil1!$B$2:$C$601,2,FALSE)</f>
        <v>9.3330000000000002</v>
      </c>
    </row>
    <row r="638" spans="1:3" ht="16.5" x14ac:dyDescent="0.2">
      <c r="A638" s="267">
        <v>22119606</v>
      </c>
      <c r="B638" s="266" t="s">
        <v>91</v>
      </c>
      <c r="C638">
        <f>VLOOKUP(A638,Feuil1!$B$2:$C$601,2,FALSE)</f>
        <v>8</v>
      </c>
    </row>
    <row r="639" spans="1:3" ht="16.5" x14ac:dyDescent="0.2">
      <c r="A639" s="267">
        <v>22108875</v>
      </c>
      <c r="B639" s="266" t="s">
        <v>91</v>
      </c>
      <c r="C639">
        <f>VLOOKUP(A639,Feuil1!$B$2:$C$601,2,FALSE)</f>
        <v>9.3330000000000002</v>
      </c>
    </row>
    <row r="640" spans="1:3" ht="16.5" x14ac:dyDescent="0.2">
      <c r="A640" s="267">
        <v>22005248</v>
      </c>
      <c r="B640" s="266" t="s">
        <v>449</v>
      </c>
      <c r="C640">
        <f>VLOOKUP(A640,Feuil1!$B$2:$C$601,2,FALSE)</f>
        <v>4.444</v>
      </c>
    </row>
    <row r="641" spans="1:3" ht="16.5" x14ac:dyDescent="0.2">
      <c r="A641" s="267">
        <v>22109191</v>
      </c>
      <c r="B641" s="266" t="s">
        <v>450</v>
      </c>
      <c r="C641">
        <f>VLOOKUP(A641,Feuil1!$B$2:$C$601,2,FALSE)</f>
        <v>9.3330000000000002</v>
      </c>
    </row>
    <row r="642" spans="1:3" ht="16.5" x14ac:dyDescent="0.2">
      <c r="A642" s="267">
        <v>22105468</v>
      </c>
      <c r="B642" s="266" t="s">
        <v>1115</v>
      </c>
      <c r="C642">
        <f>VLOOKUP(A642,Feuil1!$B$2:$C$601,2,FALSE)</f>
        <v>8</v>
      </c>
    </row>
    <row r="643" spans="1:3" ht="16.5" x14ac:dyDescent="0.2">
      <c r="A643" s="267">
        <v>22115731</v>
      </c>
      <c r="B643" s="266" t="s">
        <v>1116</v>
      </c>
      <c r="C643">
        <f>VLOOKUP(A643,Feuil1!$B$2:$C$601,2,FALSE)</f>
        <v>7.556</v>
      </c>
    </row>
    <row r="644" spans="1:3" ht="16.5" x14ac:dyDescent="0.2">
      <c r="A644" s="267">
        <v>22013767</v>
      </c>
      <c r="B644" s="266" t="s">
        <v>1117</v>
      </c>
      <c r="C644">
        <f>VLOOKUP(A644,Feuil1!$B$2:$C$601,2,FALSE)</f>
        <v>6.6669999999999998</v>
      </c>
    </row>
    <row r="645" spans="1:3" ht="16.5" x14ac:dyDescent="0.2">
      <c r="A645" s="267">
        <v>22100339</v>
      </c>
      <c r="B645" s="266" t="s">
        <v>1118</v>
      </c>
      <c r="C645">
        <f>VLOOKUP(A645,Feuil1!$B$2:$C$601,2,FALSE)</f>
        <v>9.7780000000000005</v>
      </c>
    </row>
    <row r="646" spans="1:3" ht="16.5" x14ac:dyDescent="0.2">
      <c r="A646" s="267">
        <v>22106703</v>
      </c>
      <c r="B646" s="266" t="s">
        <v>1119</v>
      </c>
      <c r="C646">
        <f>VLOOKUP(A646,Feuil1!$B$2:$C$601,2,FALSE)</f>
        <v>10.222</v>
      </c>
    </row>
    <row r="647" spans="1:3" ht="16.5" x14ac:dyDescent="0.2">
      <c r="A647" s="267">
        <v>22006191</v>
      </c>
      <c r="B647" s="266" t="s">
        <v>451</v>
      </c>
      <c r="C647">
        <f>VLOOKUP(A647,Feuil1!$B$2:$C$601,2,FALSE)</f>
        <v>6.2220000000000004</v>
      </c>
    </row>
    <row r="648" spans="1:3" ht="16.5" x14ac:dyDescent="0.2">
      <c r="A648" s="267">
        <v>22104912</v>
      </c>
      <c r="B648" s="266" t="s">
        <v>1120</v>
      </c>
      <c r="C648">
        <f>VLOOKUP(A648,Feuil1!$B$2:$C$601,2,FALSE)</f>
        <v>14.222</v>
      </c>
    </row>
    <row r="649" spans="1:3" ht="16.5" x14ac:dyDescent="0.2">
      <c r="A649" s="267">
        <v>22107310</v>
      </c>
      <c r="B649" s="266" t="s">
        <v>1121</v>
      </c>
      <c r="C649">
        <f>VLOOKUP(A649,Feuil1!$B$2:$C$601,2,FALSE)</f>
        <v>7.556</v>
      </c>
    </row>
    <row r="650" spans="1:3" ht="16.5" x14ac:dyDescent="0.2">
      <c r="A650" s="267">
        <v>22111445</v>
      </c>
      <c r="B650" s="266" t="s">
        <v>1122</v>
      </c>
      <c r="C650">
        <f>VLOOKUP(A650,Feuil1!$B$2:$C$601,2,FALSE)</f>
        <v>9.7780000000000005</v>
      </c>
    </row>
    <row r="651" spans="1:3" ht="16.5" x14ac:dyDescent="0.2">
      <c r="A651" s="267">
        <v>22014861</v>
      </c>
      <c r="B651" s="266" t="s">
        <v>453</v>
      </c>
      <c r="C651">
        <f>VLOOKUP(A651,Feuil1!$B$2:$C$601,2,FALSE)</f>
        <v>7.556</v>
      </c>
    </row>
    <row r="652" spans="1:3" ht="16.5" x14ac:dyDescent="0.2">
      <c r="A652" s="267">
        <v>22111083</v>
      </c>
      <c r="B652" s="266" t="s">
        <v>1123</v>
      </c>
      <c r="C652">
        <f>VLOOKUP(A652,Feuil1!$B$2:$C$601,2,FALSE)</f>
        <v>9.3330000000000002</v>
      </c>
    </row>
    <row r="653" spans="1:3" ht="16.5" x14ac:dyDescent="0.2">
      <c r="A653" s="267">
        <v>22103955</v>
      </c>
      <c r="B653" s="266" t="s">
        <v>1125</v>
      </c>
      <c r="C653" t="e">
        <f>VLOOKUP(A653,Feuil1!$B$2:$C$601,2,FALSE)</f>
        <v>#N/A</v>
      </c>
    </row>
    <row r="654" spans="1:3" ht="16.5" x14ac:dyDescent="0.2">
      <c r="A654" s="267">
        <v>22102067</v>
      </c>
      <c r="B654" s="266" t="s">
        <v>1126</v>
      </c>
      <c r="C654">
        <f>VLOOKUP(A654,Feuil1!$B$2:$C$601,2,FALSE)</f>
        <v>11.111000000000001</v>
      </c>
    </row>
    <row r="655" spans="1:3" ht="16.5" x14ac:dyDescent="0.2">
      <c r="A655" s="267">
        <v>22107539</v>
      </c>
      <c r="B655" s="266" t="s">
        <v>1127</v>
      </c>
      <c r="C655">
        <f>VLOOKUP(A655,Feuil1!$B$2:$C$601,2,FALSE)</f>
        <v>7.556</v>
      </c>
    </row>
    <row r="656" spans="1:3" ht="16.5" x14ac:dyDescent="0.2">
      <c r="A656" s="267">
        <v>22106209</v>
      </c>
      <c r="B656" s="266" t="s">
        <v>454</v>
      </c>
      <c r="C656">
        <f>VLOOKUP(A656,Feuil1!$B$2:$C$601,2,FALSE)</f>
        <v>8.4440000000000008</v>
      </c>
    </row>
    <row r="657" spans="1:3" ht="16.5" x14ac:dyDescent="0.2">
      <c r="A657" s="267">
        <v>22113581</v>
      </c>
      <c r="B657" s="266" t="s">
        <v>1128</v>
      </c>
      <c r="C657">
        <f>VLOOKUP(A657,Feuil1!$B$2:$C$601,2,FALSE)</f>
        <v>7.1109999999999998</v>
      </c>
    </row>
    <row r="658" spans="1:3" ht="16.5" x14ac:dyDescent="0.2">
      <c r="A658" s="267">
        <v>22110637</v>
      </c>
      <c r="B658" s="266" t="s">
        <v>1130</v>
      </c>
      <c r="C658">
        <f>VLOOKUP(A658,Feuil1!$B$2:$C$601,2,FALSE)</f>
        <v>8</v>
      </c>
    </row>
    <row r="659" spans="1:3" ht="16.5" x14ac:dyDescent="0.2">
      <c r="A659" s="267">
        <v>22107637</v>
      </c>
      <c r="B659" s="266" t="s">
        <v>1131</v>
      </c>
      <c r="C659">
        <f>VLOOKUP(A659,Feuil1!$B$2:$C$601,2,FALSE)</f>
        <v>11.111000000000001</v>
      </c>
    </row>
    <row r="660" spans="1:3" ht="16.5" x14ac:dyDescent="0.2">
      <c r="A660" s="267">
        <v>22109660</v>
      </c>
      <c r="B660" s="266" t="s">
        <v>1132</v>
      </c>
      <c r="C660">
        <f>VLOOKUP(A660,Feuil1!$B$2:$C$601,2,FALSE)</f>
        <v>10.667</v>
      </c>
    </row>
    <row r="661" spans="1:3" ht="16.5" x14ac:dyDescent="0.2">
      <c r="A661" s="267">
        <v>22107458</v>
      </c>
      <c r="B661" s="266" t="s">
        <v>1133</v>
      </c>
      <c r="C661">
        <f>VLOOKUP(A661,Feuil1!$B$2:$C$601,2,FALSE)</f>
        <v>10.667</v>
      </c>
    </row>
    <row r="662" spans="1:3" ht="16.5" x14ac:dyDescent="0.2">
      <c r="A662" s="267">
        <v>22008677</v>
      </c>
      <c r="B662" s="266" t="s">
        <v>455</v>
      </c>
      <c r="C662">
        <f>VLOOKUP(A662,Feuil1!$B$2:$C$601,2,FALSE)</f>
        <v>7.1109999999999998</v>
      </c>
    </row>
    <row r="663" spans="1:3" ht="16.5" x14ac:dyDescent="0.2">
      <c r="A663" s="267">
        <v>22110453</v>
      </c>
      <c r="B663" s="266" t="s">
        <v>1134</v>
      </c>
      <c r="C663">
        <f>VLOOKUP(A663,Feuil1!$B$2:$C$601,2,FALSE)</f>
        <v>7.556</v>
      </c>
    </row>
    <row r="664" spans="1:3" ht="16.5" x14ac:dyDescent="0.2">
      <c r="A664" s="267">
        <v>22108773</v>
      </c>
      <c r="B664" s="266" t="s">
        <v>1136</v>
      </c>
      <c r="C664">
        <f>VLOOKUP(A664,Feuil1!$B$2:$C$601,2,FALSE)</f>
        <v>11.111000000000001</v>
      </c>
    </row>
    <row r="665" spans="1:3" ht="16.5" x14ac:dyDescent="0.2">
      <c r="A665" s="267">
        <v>22002328</v>
      </c>
      <c r="B665" s="266" t="s">
        <v>1138</v>
      </c>
      <c r="C665" t="e">
        <f>VLOOKUP(A665,Feuil1!$B$2:$C$601,2,FALSE)</f>
        <v>#N/A</v>
      </c>
    </row>
    <row r="666" spans="1:3" ht="16.5" x14ac:dyDescent="0.2">
      <c r="A666" s="267">
        <v>22106830</v>
      </c>
      <c r="B666" s="266" t="s">
        <v>1139</v>
      </c>
      <c r="C666">
        <f>VLOOKUP(A666,Feuil1!$B$2:$C$601,2,FALSE)</f>
        <v>9.7780000000000005</v>
      </c>
    </row>
    <row r="667" spans="1:3" ht="16.5" x14ac:dyDescent="0.2">
      <c r="A667" s="267">
        <v>22109462</v>
      </c>
      <c r="B667" s="266" t="s">
        <v>1140</v>
      </c>
      <c r="C667">
        <f>VLOOKUP(A667,Feuil1!$B$2:$C$601,2,FALSE)</f>
        <v>6.6669999999999998</v>
      </c>
    </row>
    <row r="668" spans="1:3" ht="16.5" x14ac:dyDescent="0.2">
      <c r="A668" s="267">
        <v>22111101</v>
      </c>
      <c r="B668" s="266" t="s">
        <v>1142</v>
      </c>
      <c r="C668">
        <f>VLOOKUP(A668,Feuil1!$B$2:$C$601,2,FALSE)</f>
        <v>7.1109999999999998</v>
      </c>
    </row>
    <row r="669" spans="1:3" ht="16.5" x14ac:dyDescent="0.2">
      <c r="A669" s="267">
        <v>22109789</v>
      </c>
      <c r="B669" s="266" t="s">
        <v>1144</v>
      </c>
      <c r="C669">
        <f>VLOOKUP(A669,Feuil1!$B$2:$C$601,2,FALSE)</f>
        <v>7.1109999999999998</v>
      </c>
    </row>
    <row r="670" spans="1:3" ht="16.5" x14ac:dyDescent="0.2">
      <c r="A670" s="267">
        <v>22013568</v>
      </c>
      <c r="B670" s="266" t="s">
        <v>457</v>
      </c>
      <c r="C670">
        <f>VLOOKUP(A670,Feuil1!$B$2:$C$601,2,FALSE)</f>
        <v>8.4440000000000008</v>
      </c>
    </row>
    <row r="671" spans="1:3" ht="16.5" x14ac:dyDescent="0.2">
      <c r="A671" s="267">
        <v>22109973</v>
      </c>
      <c r="B671" s="266" t="s">
        <v>1146</v>
      </c>
      <c r="C671">
        <f>VLOOKUP(A671,Feuil1!$B$2:$C$601,2,FALSE)</f>
        <v>8.4440000000000008</v>
      </c>
    </row>
    <row r="672" spans="1:3" ht="16.5" x14ac:dyDescent="0.2">
      <c r="A672" s="267">
        <v>22105834</v>
      </c>
      <c r="B672" s="266" t="s">
        <v>1148</v>
      </c>
      <c r="C672">
        <f>VLOOKUP(A672,Feuil1!$B$2:$C$601,2,FALSE)</f>
        <v>11.111000000000001</v>
      </c>
    </row>
    <row r="673" spans="1:3" ht="16.5" x14ac:dyDescent="0.2">
      <c r="A673" s="267">
        <v>22114296</v>
      </c>
      <c r="B673" s="266" t="s">
        <v>1149</v>
      </c>
      <c r="C673">
        <f>VLOOKUP(A673,Feuil1!$B$2:$C$601,2,FALSE)</f>
        <v>8</v>
      </c>
    </row>
    <row r="674" spans="1:3" ht="16.5" x14ac:dyDescent="0.2">
      <c r="A674" s="267">
        <v>22020240</v>
      </c>
      <c r="B674" s="266" t="s">
        <v>1150</v>
      </c>
      <c r="C674" t="e">
        <f>VLOOKUP(A674,Feuil1!$B$2:$C$601,2,FALSE)</f>
        <v>#N/A</v>
      </c>
    </row>
    <row r="675" spans="1:3" ht="16.5" x14ac:dyDescent="0.2">
      <c r="A675" s="267">
        <v>22008848</v>
      </c>
      <c r="B675" s="266" t="s">
        <v>1152</v>
      </c>
      <c r="C675">
        <f>VLOOKUP(A675,Feuil1!$B$2:$C$601,2,FALSE)</f>
        <v>9.7780000000000005</v>
      </c>
    </row>
    <row r="676" spans="1:3" ht="16.5" x14ac:dyDescent="0.2">
      <c r="A676" s="267">
        <v>21815822</v>
      </c>
      <c r="B676" s="266" t="s">
        <v>1153</v>
      </c>
      <c r="C676">
        <f>VLOOKUP(A676,Feuil1!$B$2:$C$601,2,FALSE)</f>
        <v>8.4440000000000008</v>
      </c>
    </row>
    <row r="677" spans="1:3" ht="16.5" x14ac:dyDescent="0.2">
      <c r="A677" s="267">
        <v>22110699</v>
      </c>
      <c r="B677" s="266" t="s">
        <v>1154</v>
      </c>
      <c r="C677" t="s">
        <v>1223</v>
      </c>
    </row>
    <row r="678" spans="1:3" ht="16.5" x14ac:dyDescent="0.2">
      <c r="A678" s="267">
        <v>22103245</v>
      </c>
      <c r="B678" s="266" t="s">
        <v>1155</v>
      </c>
      <c r="C678" t="e">
        <f>VLOOKUP(A678,Feuil1!$B$2:$C$601,2,FALSE)</f>
        <v>#N/A</v>
      </c>
    </row>
    <row r="679" spans="1:3" ht="16.5" x14ac:dyDescent="0.2">
      <c r="A679" s="267">
        <v>22108086</v>
      </c>
      <c r="B679" s="266" t="s">
        <v>1156</v>
      </c>
      <c r="C679">
        <f>VLOOKUP(A679,Feuil1!$B$2:$C$601,2,FALSE)</f>
        <v>8.4440000000000008</v>
      </c>
    </row>
    <row r="680" spans="1:3" ht="16.5" x14ac:dyDescent="0.2">
      <c r="A680" s="267">
        <v>22115672</v>
      </c>
      <c r="B680" s="266" t="s">
        <v>1157</v>
      </c>
      <c r="C680">
        <f>VLOOKUP(A680,Feuil1!$B$2:$C$601,2,FALSE)</f>
        <v>6.6669999999999998</v>
      </c>
    </row>
    <row r="681" spans="1:3" ht="16.5" x14ac:dyDescent="0.2">
      <c r="A681" s="267">
        <v>22106072</v>
      </c>
      <c r="B681" s="266" t="s">
        <v>1158</v>
      </c>
      <c r="C681">
        <f>VLOOKUP(A681,Feuil1!$B$2:$C$601,2,FALSE)</f>
        <v>5.7779999999999996</v>
      </c>
    </row>
    <row r="682" spans="1:3" ht="16.5" x14ac:dyDescent="0.2">
      <c r="A682" s="267">
        <v>22120144</v>
      </c>
      <c r="B682" s="266" t="s">
        <v>1159</v>
      </c>
      <c r="C682" t="e">
        <f>VLOOKUP(A682,Feuil1!$B$2:$C$601,2,FALSE)</f>
        <v>#N/A</v>
      </c>
    </row>
    <row r="683" spans="1:3" ht="16.5" x14ac:dyDescent="0.2">
      <c r="A683" s="267">
        <v>22116375</v>
      </c>
      <c r="B683" s="266" t="s">
        <v>1160</v>
      </c>
      <c r="C683">
        <f>VLOOKUP(A683,Feuil1!$B$2:$C$601,2,FALSE)</f>
        <v>8.4440000000000008</v>
      </c>
    </row>
    <row r="684" spans="1:3" ht="16.5" x14ac:dyDescent="0.2">
      <c r="A684" s="267">
        <v>22012221</v>
      </c>
      <c r="B684" s="266" t="s">
        <v>460</v>
      </c>
      <c r="C684" t="e">
        <f>VLOOKUP(A684,Feuil1!$B$2:$C$601,2,FALSE)</f>
        <v>#N/A</v>
      </c>
    </row>
    <row r="685" spans="1:3" ht="16.5" x14ac:dyDescent="0.2">
      <c r="A685" s="267">
        <v>22112382</v>
      </c>
      <c r="B685" s="266" t="s">
        <v>1161</v>
      </c>
      <c r="C685">
        <f>VLOOKUP(A685,Feuil1!$B$2:$C$601,2,FALSE)</f>
        <v>9.3330000000000002</v>
      </c>
    </row>
    <row r="686" spans="1:3" ht="16.5" x14ac:dyDescent="0.2">
      <c r="A686" s="267">
        <v>22112942</v>
      </c>
      <c r="B686" s="266" t="s">
        <v>1163</v>
      </c>
      <c r="C686">
        <f>VLOOKUP(A686,Feuil1!$B$2:$C$601,2,FALSE)</f>
        <v>4.8890000000000002</v>
      </c>
    </row>
    <row r="687" spans="1:3" ht="16.5" x14ac:dyDescent="0.2">
      <c r="A687" s="267">
        <v>22004913</v>
      </c>
      <c r="B687" s="266" t="s">
        <v>462</v>
      </c>
      <c r="C687">
        <f>VLOOKUP(A687,Feuil1!$B$2:$C$601,2,FALSE)</f>
        <v>10.667</v>
      </c>
    </row>
    <row r="688" spans="1:3" ht="16.5" x14ac:dyDescent="0.2">
      <c r="A688" s="267">
        <v>22018168</v>
      </c>
      <c r="B688" s="266" t="s">
        <v>464</v>
      </c>
      <c r="C688">
        <f>VLOOKUP(A688,Feuil1!$B$2:$C$601,2,FALSE)</f>
        <v>10.222</v>
      </c>
    </row>
    <row r="689" spans="1:3" ht="16.5" x14ac:dyDescent="0.2">
      <c r="A689" s="267">
        <v>21907926</v>
      </c>
      <c r="B689" s="266" t="s">
        <v>1164</v>
      </c>
      <c r="C689" t="e">
        <f>VLOOKUP(A689,Feuil1!$B$2:$C$601,2,FALSE)</f>
        <v>#N/A</v>
      </c>
    </row>
    <row r="690" spans="1:3" ht="16.5" x14ac:dyDescent="0.2">
      <c r="A690" s="267">
        <v>22013642</v>
      </c>
      <c r="B690" s="266" t="s">
        <v>1165</v>
      </c>
      <c r="C690">
        <f>VLOOKUP(A690,Feuil1!$B$2:$C$601,2,FALSE)</f>
        <v>11.111000000000001</v>
      </c>
    </row>
    <row r="691" spans="1:3" ht="16.5" x14ac:dyDescent="0.2">
      <c r="A691" s="267">
        <v>22106747</v>
      </c>
      <c r="B691" s="266" t="s">
        <v>1166</v>
      </c>
      <c r="C691">
        <f>VLOOKUP(A691,Feuil1!$B$2:$C$601,2,FALSE)</f>
        <v>7.1109999999999998</v>
      </c>
    </row>
    <row r="692" spans="1:3" ht="16.5" x14ac:dyDescent="0.2">
      <c r="A692" s="267">
        <v>22112497</v>
      </c>
      <c r="B692" s="266" t="s">
        <v>1167</v>
      </c>
      <c r="C692">
        <f>VLOOKUP(A692,Feuil1!$B$2:$C$601,2,FALSE)</f>
        <v>10.667</v>
      </c>
    </row>
    <row r="693" spans="1:3" ht="16.5" x14ac:dyDescent="0.2">
      <c r="A693" s="267">
        <v>22113742</v>
      </c>
      <c r="B693" s="266" t="s">
        <v>1168</v>
      </c>
      <c r="C693">
        <f>VLOOKUP(A693,Feuil1!$B$2:$C$601,2,FALSE)</f>
        <v>7.556</v>
      </c>
    </row>
    <row r="694" spans="1:3" ht="16.5" x14ac:dyDescent="0.2">
      <c r="A694" s="267">
        <v>22104211</v>
      </c>
      <c r="B694" s="266" t="s">
        <v>1169</v>
      </c>
      <c r="C694">
        <f>VLOOKUP(A694,Feuil1!$B$2:$C$601,2,FALSE)</f>
        <v>12</v>
      </c>
    </row>
    <row r="695" spans="1:3" ht="16.5" x14ac:dyDescent="0.2">
      <c r="A695" s="267">
        <v>22110358</v>
      </c>
      <c r="B695" s="266" t="s">
        <v>1170</v>
      </c>
      <c r="C695" t="e">
        <f>VLOOKUP(A695,Feuil1!$B$2:$C$601,2,FALSE)</f>
        <v>#N/A</v>
      </c>
    </row>
    <row r="696" spans="1:3" ht="16.5" x14ac:dyDescent="0.2">
      <c r="A696" s="267">
        <v>22111854</v>
      </c>
      <c r="B696" s="266" t="s">
        <v>1172</v>
      </c>
      <c r="C696">
        <f>VLOOKUP(A696,Feuil1!$B$2:$C$601,2,FALSE)</f>
        <v>5.3330000000000002</v>
      </c>
    </row>
    <row r="697" spans="1:3" ht="16.5" x14ac:dyDescent="0.2">
      <c r="A697" s="267">
        <v>22104090</v>
      </c>
      <c r="B697" s="266" t="s">
        <v>1173</v>
      </c>
      <c r="C697">
        <f>VLOOKUP(A697,Feuil1!$B$2:$C$601,2,FALSE)</f>
        <v>6.6669999999999998</v>
      </c>
    </row>
    <row r="698" spans="1:3" ht="16.5" x14ac:dyDescent="0.2">
      <c r="A698" s="267">
        <v>22100150</v>
      </c>
      <c r="B698" s="266" t="s">
        <v>1175</v>
      </c>
      <c r="C698">
        <f>VLOOKUP(A698,Feuil1!$B$2:$C$601,2,FALSE)</f>
        <v>5.3330000000000002</v>
      </c>
    </row>
    <row r="699" spans="1:3" ht="16.5" x14ac:dyDescent="0.2">
      <c r="A699" s="267">
        <v>22109908</v>
      </c>
      <c r="B699" s="266" t="s">
        <v>1176</v>
      </c>
      <c r="C699">
        <f>VLOOKUP(A699,Feuil1!$B$2:$C$601,2,FALSE)</f>
        <v>8.8889999999999993</v>
      </c>
    </row>
    <row r="700" spans="1:3" ht="16.5" x14ac:dyDescent="0.2">
      <c r="A700" s="267">
        <v>22006058</v>
      </c>
      <c r="B700" s="266" t="s">
        <v>465</v>
      </c>
      <c r="C700">
        <f>VLOOKUP(A700,Feuil1!$B$2:$C$601,2,FALSE)</f>
        <v>7.556</v>
      </c>
    </row>
    <row r="701" spans="1:3" ht="16.5" x14ac:dyDescent="0.2">
      <c r="A701" s="267">
        <v>22006500</v>
      </c>
      <c r="B701" s="266" t="s">
        <v>466</v>
      </c>
      <c r="C701" t="e">
        <f>VLOOKUP(A701,Feuil1!$B$2:$C$601,2,FALSE)</f>
        <v>#N/A</v>
      </c>
    </row>
    <row r="702" spans="1:3" ht="16.5" x14ac:dyDescent="0.2">
      <c r="A702" s="267">
        <v>22108240</v>
      </c>
      <c r="B702" s="266" t="s">
        <v>1177</v>
      </c>
      <c r="C702">
        <f>VLOOKUP(A702,Feuil1!$B$2:$C$601,2,FALSE)</f>
        <v>6.6669999999999998</v>
      </c>
    </row>
    <row r="703" spans="1:3" ht="16.5" x14ac:dyDescent="0.2">
      <c r="A703" s="267">
        <v>22003623</v>
      </c>
      <c r="B703" s="266" t="s">
        <v>467</v>
      </c>
      <c r="C703" t="s">
        <v>1223</v>
      </c>
    </row>
    <row r="704" spans="1:3" ht="16.5" x14ac:dyDescent="0.2">
      <c r="A704" s="267">
        <v>50200386</v>
      </c>
      <c r="B704" s="266" t="s">
        <v>1178</v>
      </c>
      <c r="C704">
        <f>VLOOKUP(A704,Feuil1!$B$2:$C$601,2,FALSE)</f>
        <v>12.888999999999999</v>
      </c>
    </row>
    <row r="705" spans="1:3" ht="16.5" x14ac:dyDescent="0.2">
      <c r="A705" s="267">
        <v>22108340</v>
      </c>
      <c r="B705" s="266" t="s">
        <v>1179</v>
      </c>
      <c r="C705">
        <f>VLOOKUP(A705,Feuil1!$B$2:$C$601,2,FALSE)</f>
        <v>10.667</v>
      </c>
    </row>
    <row r="706" spans="1:3" ht="16.5" x14ac:dyDescent="0.2">
      <c r="A706" s="267">
        <v>22112368</v>
      </c>
      <c r="B706" s="233" t="s">
        <v>1180</v>
      </c>
      <c r="C706">
        <f>VLOOKUP(A706,Feuil1!$B$2:$C$601,2,FALSE)</f>
        <v>10.222</v>
      </c>
    </row>
    <row r="707" spans="1:3" ht="16.5" x14ac:dyDescent="0.2">
      <c r="A707" s="267">
        <v>22108271</v>
      </c>
      <c r="B707" s="233" t="s">
        <v>39</v>
      </c>
      <c r="C707">
        <f>VLOOKUP(A707,Feuil1!$B$2:$C$601,2,FALSE)</f>
        <v>8.4440000000000008</v>
      </c>
    </row>
    <row r="708" spans="1:3" ht="16.5" x14ac:dyDescent="0.2">
      <c r="A708" s="267">
        <v>22007470</v>
      </c>
      <c r="B708" s="266" t="s">
        <v>469</v>
      </c>
      <c r="C708">
        <f>VLOOKUP(A708,Feuil1!$B$2:$C$601,2,FALSE)</f>
        <v>8.4440000000000008</v>
      </c>
    </row>
    <row r="709" spans="1:3" ht="16.5" x14ac:dyDescent="0.2">
      <c r="A709" s="267">
        <v>22003725</v>
      </c>
      <c r="B709" s="266" t="s">
        <v>470</v>
      </c>
      <c r="C709" t="e">
        <f>VLOOKUP(A709,Feuil1!$B$2:$C$601,2,FALSE)</f>
        <v>#N/A</v>
      </c>
    </row>
    <row r="710" spans="1:3" ht="16.5" x14ac:dyDescent="0.2">
      <c r="A710" s="267">
        <v>22010160</v>
      </c>
      <c r="B710" s="266" t="s">
        <v>472</v>
      </c>
      <c r="C710" t="e">
        <f>VLOOKUP(A710,Feuil1!$B$2:$C$601,2,FALSE)</f>
        <v>#N/A</v>
      </c>
    </row>
    <row r="711" spans="1:3" ht="16.5" x14ac:dyDescent="0.2">
      <c r="A711" s="267">
        <v>22110511</v>
      </c>
      <c r="B711" s="266" t="s">
        <v>213</v>
      </c>
      <c r="C711" t="s">
        <v>1223</v>
      </c>
    </row>
    <row r="712" spans="1:3" ht="16.5" x14ac:dyDescent="0.2">
      <c r="A712" s="267">
        <v>22106540</v>
      </c>
      <c r="B712" s="266" t="s">
        <v>1182</v>
      </c>
      <c r="C712">
        <f>VLOOKUP(A712,Feuil1!$B$2:$C$601,2,FALSE)</f>
        <v>8</v>
      </c>
    </row>
    <row r="713" spans="1:3" ht="16.5" x14ac:dyDescent="0.2">
      <c r="A713" s="267">
        <v>22109794</v>
      </c>
      <c r="B713" s="266" t="s">
        <v>1183</v>
      </c>
      <c r="C713">
        <f>VLOOKUP(A713,Feuil1!$B$2:$C$601,2,FALSE)</f>
        <v>12</v>
      </c>
    </row>
    <row r="714" spans="1:3" ht="16.5" x14ac:dyDescent="0.2">
      <c r="A714" s="267">
        <v>22117150</v>
      </c>
      <c r="B714" s="266" t="s">
        <v>214</v>
      </c>
      <c r="C714">
        <f>VLOOKUP(A714,Feuil1!$B$2:$C$601,2,FALSE)</f>
        <v>6.6669999999999998</v>
      </c>
    </row>
    <row r="715" spans="1:3" ht="16.5" x14ac:dyDescent="0.2">
      <c r="A715" s="267">
        <v>22010246</v>
      </c>
      <c r="B715" s="266" t="s">
        <v>214</v>
      </c>
      <c r="C715" t="e">
        <f>VLOOKUP(A715,Feuil1!$B$2:$C$601,2,FALSE)</f>
        <v>#N/A</v>
      </c>
    </row>
    <row r="716" spans="1:3" ht="16.5" x14ac:dyDescent="0.2">
      <c r="A716" s="267">
        <v>21907437</v>
      </c>
      <c r="B716" s="266" t="s">
        <v>54</v>
      </c>
      <c r="C716" t="e">
        <f>VLOOKUP(A716,Feuil1!$B$2:$C$601,2,FALSE)</f>
        <v>#N/A</v>
      </c>
    </row>
    <row r="717" spans="1:3" ht="16.5" x14ac:dyDescent="0.2">
      <c r="A717" s="267">
        <v>22109161</v>
      </c>
      <c r="B717" s="266" t="s">
        <v>1186</v>
      </c>
      <c r="C717">
        <f>VLOOKUP(A717,Feuil1!$B$2:$C$601,2,FALSE)</f>
        <v>10.667</v>
      </c>
    </row>
    <row r="718" spans="1:3" ht="16.5" x14ac:dyDescent="0.2">
      <c r="A718" s="267">
        <v>22104708</v>
      </c>
      <c r="B718" s="266" t="s">
        <v>1187</v>
      </c>
      <c r="C718">
        <f>VLOOKUP(A718,Feuil1!$B$2:$C$601,2,FALSE)</f>
        <v>7.556</v>
      </c>
    </row>
    <row r="719" spans="1:3" ht="16.5" x14ac:dyDescent="0.2">
      <c r="A719" s="267">
        <v>22107186</v>
      </c>
      <c r="B719" s="266" t="s">
        <v>1188</v>
      </c>
      <c r="C719">
        <f>VLOOKUP(A719,Feuil1!$B$2:$C$601,2,FALSE)</f>
        <v>10.222</v>
      </c>
    </row>
    <row r="720" spans="1:3" ht="16.5" x14ac:dyDescent="0.2">
      <c r="A720" s="267">
        <v>22112087</v>
      </c>
      <c r="B720" s="266" t="s">
        <v>1189</v>
      </c>
      <c r="C720">
        <f>VLOOKUP(A720,Feuil1!$B$2:$C$601,2,FALSE)</f>
        <v>9.3330000000000002</v>
      </c>
    </row>
    <row r="721" spans="1:3" ht="16.5" x14ac:dyDescent="0.2">
      <c r="A721" s="267">
        <v>22003883</v>
      </c>
      <c r="B721" s="266" t="s">
        <v>473</v>
      </c>
      <c r="C721">
        <f>VLOOKUP(A721,Feuil1!$B$2:$C$601,2,FALSE)</f>
        <v>8</v>
      </c>
    </row>
    <row r="722" spans="1:3" ht="16.5" x14ac:dyDescent="0.2">
      <c r="A722" s="267">
        <v>22002955</v>
      </c>
      <c r="B722" s="266" t="s">
        <v>474</v>
      </c>
      <c r="C722">
        <f>VLOOKUP(A722,Feuil1!$B$2:$C$601,2,FALSE)</f>
        <v>6.6669999999999998</v>
      </c>
    </row>
    <row r="723" spans="1:3" ht="16.5" x14ac:dyDescent="0.2">
      <c r="A723" s="267">
        <v>22108104</v>
      </c>
      <c r="B723" s="266" t="s">
        <v>40</v>
      </c>
      <c r="C723">
        <f>VLOOKUP(A723,Feuil1!$B$2:$C$601,2,FALSE)</f>
        <v>8</v>
      </c>
    </row>
    <row r="724" spans="1:3" ht="16.5" x14ac:dyDescent="0.2">
      <c r="A724" s="267">
        <v>22118439</v>
      </c>
      <c r="B724" s="266" t="s">
        <v>1191</v>
      </c>
      <c r="C724" t="e">
        <f>VLOOKUP(A724,Feuil1!$B$2:$C$601,2,FALSE)</f>
        <v>#N/A</v>
      </c>
    </row>
    <row r="725" spans="1:3" ht="16.5" x14ac:dyDescent="0.2">
      <c r="A725" s="267">
        <v>22120840</v>
      </c>
      <c r="B725" s="266" t="s">
        <v>1192</v>
      </c>
      <c r="C725">
        <f>VLOOKUP(A725,Feuil1!$B$2:$C$601,2,FALSE)</f>
        <v>6.6669999999999998</v>
      </c>
    </row>
    <row r="726" spans="1:3" ht="16.5" x14ac:dyDescent="0.2">
      <c r="A726" s="267">
        <v>22003194</v>
      </c>
      <c r="B726" s="266" t="s">
        <v>475</v>
      </c>
      <c r="C726" t="e">
        <f>VLOOKUP(A726,Feuil1!$B$2:$C$601,2,FALSE)</f>
        <v>#N/A</v>
      </c>
    </row>
    <row r="727" spans="1:3" ht="16.5" x14ac:dyDescent="0.2">
      <c r="A727" s="267">
        <v>22122644</v>
      </c>
      <c r="B727" s="266" t="s">
        <v>1193</v>
      </c>
      <c r="C727">
        <f>VLOOKUP(A727,Feuil1!$B$2:$C$601,2,FALSE)</f>
        <v>6.2220000000000004</v>
      </c>
    </row>
    <row r="728" spans="1:3" ht="16.5" x14ac:dyDescent="0.2">
      <c r="A728" s="267">
        <v>22109082</v>
      </c>
      <c r="B728" s="266" t="s">
        <v>1194</v>
      </c>
      <c r="C728">
        <f>VLOOKUP(A728,Feuil1!$B$2:$C$601,2,FALSE)</f>
        <v>8.4440000000000008</v>
      </c>
    </row>
    <row r="729" spans="1:3" ht="16.5" x14ac:dyDescent="0.2">
      <c r="A729" s="267">
        <v>22114415</v>
      </c>
      <c r="B729" s="266" t="s">
        <v>1195</v>
      </c>
      <c r="C729">
        <f>VLOOKUP(A729,Feuil1!$B$2:$C$601,2,FALSE)</f>
        <v>10.667</v>
      </c>
    </row>
    <row r="730" spans="1:3" ht="16.5" x14ac:dyDescent="0.2">
      <c r="A730" s="267">
        <v>22107852</v>
      </c>
      <c r="B730" s="266" t="s">
        <v>1197</v>
      </c>
      <c r="C730" t="e">
        <f>VLOOKUP(A730,Feuil1!$B$2:$C$601,2,FALSE)</f>
        <v>#N/A</v>
      </c>
    </row>
    <row r="731" spans="1:3" ht="16.5" x14ac:dyDescent="0.2">
      <c r="A731" s="267">
        <v>22107014</v>
      </c>
      <c r="B731" s="266" t="s">
        <v>1198</v>
      </c>
      <c r="C731">
        <f>VLOOKUP(A731,Feuil1!$B$2:$C$601,2,FALSE)</f>
        <v>8.8889999999999993</v>
      </c>
    </row>
    <row r="732" spans="1:3" ht="16.5" x14ac:dyDescent="0.2">
      <c r="A732" s="267">
        <v>22106796</v>
      </c>
      <c r="B732" s="266" t="s">
        <v>1200</v>
      </c>
      <c r="C732">
        <f>VLOOKUP(A732,Feuil1!$B$2:$C$601,2,FALSE)</f>
        <v>12</v>
      </c>
    </row>
    <row r="733" spans="1:3" ht="16.5" x14ac:dyDescent="0.2">
      <c r="A733" s="267">
        <v>22105551</v>
      </c>
      <c r="B733" s="266" t="s">
        <v>1201</v>
      </c>
      <c r="C733">
        <f>VLOOKUP(A733,Feuil1!$B$2:$C$601,2,FALSE)</f>
        <v>10.222</v>
      </c>
    </row>
    <row r="734" spans="1:3" ht="16.5" x14ac:dyDescent="0.2">
      <c r="A734" s="267">
        <v>22122722</v>
      </c>
      <c r="B734" s="266" t="s">
        <v>1202</v>
      </c>
      <c r="C734">
        <f>VLOOKUP(A734,Feuil1!$B$2:$C$601,2,FALSE)</f>
        <v>11.111000000000001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01"/>
  <sheetViews>
    <sheetView workbookViewId="0">
      <selection activeCell="D9" sqref="D9"/>
    </sheetView>
  </sheetViews>
  <sheetFormatPr baseColWidth="10" defaultRowHeight="12.75" x14ac:dyDescent="0.2"/>
  <sheetData>
    <row r="1" spans="2:4" x14ac:dyDescent="0.2">
      <c r="B1" s="263" t="s">
        <v>1215</v>
      </c>
      <c r="C1" s="263" t="s">
        <v>1216</v>
      </c>
      <c r="D1" s="263" t="s">
        <v>1217</v>
      </c>
    </row>
    <row r="2" spans="2:4" ht="12.75" customHeight="1" x14ac:dyDescent="0.25">
      <c r="B2" s="291">
        <v>22007470</v>
      </c>
      <c r="C2">
        <v>8.4440000000000008</v>
      </c>
      <c r="D2" t="str">
        <f>VLOOKUP(B2,'Notes écrit'!$A$3:$B$734,2,FALSE)</f>
        <v>WASSER</v>
      </c>
    </row>
    <row r="3" spans="2:4" ht="12.75" customHeight="1" x14ac:dyDescent="0.25">
      <c r="B3" s="291">
        <v>22100339</v>
      </c>
      <c r="C3">
        <v>9.7780000000000005</v>
      </c>
      <c r="D3" t="str">
        <f>VLOOKUP(B3,'Notes écrit'!$A$3:$B$734,2,FALSE)</f>
        <v>SOUANE</v>
      </c>
    </row>
    <row r="4" spans="2:4" ht="12.75" customHeight="1" x14ac:dyDescent="0.25">
      <c r="B4" s="291">
        <v>22106540</v>
      </c>
      <c r="C4">
        <v>8</v>
      </c>
      <c r="D4" t="str">
        <f>VLOOKUP(B4,'Notes écrit'!$A$3:$B$734,2,FALSE)</f>
        <v>WEEBER</v>
      </c>
    </row>
    <row r="5" spans="2:4" ht="12.75" customHeight="1" x14ac:dyDescent="0.25">
      <c r="B5" s="291">
        <v>22014833</v>
      </c>
      <c r="C5">
        <v>7.556</v>
      </c>
      <c r="D5" t="str">
        <f>VLOOKUP(B5,'Notes écrit'!$A$3:$B$734,2,FALSE)</f>
        <v>SCHUSTER</v>
      </c>
    </row>
    <row r="6" spans="2:4" ht="12.75" customHeight="1" x14ac:dyDescent="0.25">
      <c r="B6" s="291">
        <v>22104090</v>
      </c>
      <c r="C6">
        <v>6.6669999999999998</v>
      </c>
      <c r="D6" t="str">
        <f>VLOOKUP(B6,'Notes écrit'!$A$3:$B$734,2,FALSE)</f>
        <v>ÜNAL</v>
      </c>
    </row>
    <row r="7" spans="2:4" ht="12.75" customHeight="1" x14ac:dyDescent="0.25">
      <c r="B7" s="291">
        <v>22115076</v>
      </c>
      <c r="C7">
        <v>8.8889999999999993</v>
      </c>
      <c r="D7" t="str">
        <f>VLOOKUP(B7,'Notes écrit'!$A$3:$B$734,2,FALSE)</f>
        <v>SCHUPP</v>
      </c>
    </row>
    <row r="8" spans="2:4" ht="12.75" customHeight="1" x14ac:dyDescent="0.25">
      <c r="B8" s="291">
        <v>22107070</v>
      </c>
      <c r="C8">
        <v>12.444000000000001</v>
      </c>
      <c r="D8" t="str">
        <f>VLOOKUP(B8,'Notes écrit'!$A$3:$B$734,2,FALSE)</f>
        <v>OTTINGER</v>
      </c>
    </row>
    <row r="9" spans="2:4" ht="12.75" customHeight="1" x14ac:dyDescent="0.25">
      <c r="B9" s="291">
        <v>22112087</v>
      </c>
      <c r="C9">
        <v>9.3330000000000002</v>
      </c>
      <c r="D9" t="str">
        <f>VLOOKUP(B9,'Notes écrit'!$A$3:$B$734,2,FALSE)</f>
        <v>WIRCKEL</v>
      </c>
    </row>
    <row r="10" spans="2:4" ht="12.75" customHeight="1" x14ac:dyDescent="0.25">
      <c r="B10" s="291">
        <v>22110611</v>
      </c>
      <c r="C10">
        <v>9.3330000000000002</v>
      </c>
      <c r="D10" t="str">
        <f>VLOOKUP(B10,'Notes écrit'!$A$3:$B$734,2,FALSE)</f>
        <v>REIMINGER</v>
      </c>
    </row>
    <row r="11" spans="2:4" ht="12.75" customHeight="1" x14ac:dyDescent="0.25">
      <c r="B11" s="291">
        <v>22107627</v>
      </c>
      <c r="C11">
        <v>8.8889999999999993</v>
      </c>
      <c r="D11" t="str">
        <f>VLOOKUP(B11,'Notes écrit'!$A$3:$B$734,2,FALSE)</f>
        <v>RIVERA</v>
      </c>
    </row>
    <row r="12" spans="2:4" ht="12.75" customHeight="1" x14ac:dyDescent="0.25">
      <c r="B12" s="291">
        <v>22109660</v>
      </c>
      <c r="C12">
        <v>10.667</v>
      </c>
      <c r="D12" t="str">
        <f>VLOOKUP(B12,'Notes écrit'!$A$3:$B$734,2,FALSE)</f>
        <v>STIRLING</v>
      </c>
    </row>
    <row r="13" spans="2:4" ht="12.75" customHeight="1" x14ac:dyDescent="0.25">
      <c r="B13" s="291">
        <v>22117694</v>
      </c>
      <c r="C13">
        <v>7.1109999999999998</v>
      </c>
      <c r="D13" t="str">
        <f>VLOOKUP(B13,'Notes écrit'!$A$3:$B$734,2,FALSE)</f>
        <v>SELLIER</v>
      </c>
    </row>
    <row r="14" spans="2:4" ht="12.75" customHeight="1" x14ac:dyDescent="0.25">
      <c r="B14" s="291">
        <v>22107539</v>
      </c>
      <c r="C14">
        <v>7.556</v>
      </c>
      <c r="D14" t="str">
        <f>VLOOKUP(B14,'Notes écrit'!$A$3:$B$734,2,FALSE)</f>
        <v>STEINBRUNN</v>
      </c>
    </row>
    <row r="15" spans="2:4" ht="12.75" customHeight="1" x14ac:dyDescent="0.25">
      <c r="B15" s="291">
        <v>22005569</v>
      </c>
      <c r="C15">
        <v>8</v>
      </c>
      <c r="D15" t="str">
        <f>VLOOKUP(B15,'Notes écrit'!$A$3:$B$734,2,FALSE)</f>
        <v>SCHMID</v>
      </c>
    </row>
    <row r="16" spans="2:4" ht="12.75" customHeight="1" x14ac:dyDescent="0.25">
      <c r="B16" s="291">
        <v>22117150</v>
      </c>
      <c r="C16">
        <v>6.6669999999999998</v>
      </c>
      <c r="D16" t="str">
        <f>VLOOKUP(B16,'Notes écrit'!$A$3:$B$734,2,FALSE)</f>
        <v>WEISS</v>
      </c>
    </row>
    <row r="17" spans="2:4" ht="12.75" customHeight="1" x14ac:dyDescent="0.25">
      <c r="B17" s="291">
        <v>22015397</v>
      </c>
      <c r="C17">
        <v>5.7779999999999996</v>
      </c>
      <c r="D17" t="str">
        <f>VLOOKUP(B17,'Notes écrit'!$A$3:$B$734,2,FALSE)</f>
        <v>PECHIN</v>
      </c>
    </row>
    <row r="18" spans="2:4" ht="12.75" customHeight="1" x14ac:dyDescent="0.25">
      <c r="B18" s="291">
        <v>22112942</v>
      </c>
      <c r="C18">
        <v>4.8890000000000002</v>
      </c>
      <c r="D18" t="str">
        <f>VLOOKUP(B18,'Notes écrit'!$A$3:$B$734,2,FALSE)</f>
        <v>TOURKI</v>
      </c>
    </row>
    <row r="19" spans="2:4" ht="12.75" customHeight="1" x14ac:dyDescent="0.25">
      <c r="B19" s="291">
        <v>22110450</v>
      </c>
      <c r="C19">
        <v>8</v>
      </c>
      <c r="D19" t="str">
        <f>VLOOKUP(B19,'Notes écrit'!$A$3:$B$734,2,FALSE)</f>
        <v>SCHMITT</v>
      </c>
    </row>
    <row r="20" spans="2:4" ht="12.75" customHeight="1" x14ac:dyDescent="0.25">
      <c r="B20" s="291">
        <v>22006231</v>
      </c>
      <c r="C20">
        <v>9.3330000000000002</v>
      </c>
      <c r="D20" t="str">
        <f>VLOOKUP(B20,'Notes écrit'!$A$3:$B$734,2,FALSE)</f>
        <v>SCHMITT</v>
      </c>
    </row>
    <row r="21" spans="2:4" ht="12.75" customHeight="1" x14ac:dyDescent="0.25">
      <c r="B21" s="291">
        <v>22119606</v>
      </c>
      <c r="C21">
        <v>8</v>
      </c>
      <c r="D21" t="str">
        <f>VLOOKUP(B21,'Notes écrit'!$A$3:$B$734,2,FALSE)</f>
        <v>SIMON</v>
      </c>
    </row>
    <row r="22" spans="2:4" ht="12.75" customHeight="1" x14ac:dyDescent="0.25">
      <c r="B22" s="291">
        <v>22113581</v>
      </c>
      <c r="C22">
        <v>7.1109999999999998</v>
      </c>
      <c r="D22" t="str">
        <f>VLOOKUP(B22,'Notes écrit'!$A$3:$B$734,2,FALSE)</f>
        <v>STEPHAN</v>
      </c>
    </row>
    <row r="23" spans="2:4" ht="12.75" customHeight="1" x14ac:dyDescent="0.25">
      <c r="B23" s="291">
        <v>22105128</v>
      </c>
      <c r="C23">
        <v>8.4440000000000008</v>
      </c>
      <c r="D23" t="str">
        <f>VLOOKUP(B23,'Notes écrit'!$A$3:$B$734,2,FALSE)</f>
        <v>OSTERMANN</v>
      </c>
    </row>
    <row r="24" spans="2:4" ht="12.75" customHeight="1" x14ac:dyDescent="0.25">
      <c r="B24" s="290">
        <v>22017022</v>
      </c>
      <c r="C24">
        <v>2.222</v>
      </c>
      <c r="D24" t="str">
        <f>VLOOKUP(B24,'Notes écrit'!$A$3:$B$734,2,FALSE)</f>
        <v>RAZEM</v>
      </c>
    </row>
    <row r="25" spans="2:4" ht="12.75" customHeight="1" x14ac:dyDescent="0.25">
      <c r="B25" s="291">
        <v>21910242</v>
      </c>
      <c r="C25">
        <v>7.1109999999999998</v>
      </c>
      <c r="D25" t="str">
        <f>VLOOKUP(B25,'Notes écrit'!$A$3:$B$734,2,FALSE)</f>
        <v>SASORITH</v>
      </c>
    </row>
    <row r="26" spans="2:4" ht="12.75" customHeight="1" x14ac:dyDescent="0.25">
      <c r="B26" s="291">
        <v>22105551</v>
      </c>
      <c r="C26">
        <v>10.222</v>
      </c>
      <c r="D26" t="str">
        <f>VLOOKUP(B26,'Notes écrit'!$A$3:$B$734,2,FALSE)</f>
        <v>ZIMMERMANN</v>
      </c>
    </row>
    <row r="27" spans="2:4" ht="12.75" customHeight="1" x14ac:dyDescent="0.25">
      <c r="B27" s="291">
        <v>22002432</v>
      </c>
      <c r="C27">
        <v>8.4440000000000008</v>
      </c>
      <c r="D27" t="str">
        <f>VLOOKUP(B27,'Notes écrit'!$A$3:$B$734,2,FALSE)</f>
        <v>REICHEL</v>
      </c>
    </row>
    <row r="28" spans="2:4" ht="12.75" customHeight="1" x14ac:dyDescent="0.25">
      <c r="B28" s="291">
        <v>22109340</v>
      </c>
      <c r="C28">
        <v>7.1109999999999998</v>
      </c>
      <c r="D28" t="str">
        <f>VLOOKUP(B28,'Notes écrit'!$A$3:$B$734,2,FALSE)</f>
        <v>OUEDRAOGO--SEILLY</v>
      </c>
    </row>
    <row r="29" spans="2:4" ht="12.75" customHeight="1" x14ac:dyDescent="0.25">
      <c r="B29" s="291">
        <v>22009118</v>
      </c>
      <c r="C29">
        <v>12.888999999999999</v>
      </c>
      <c r="D29" t="str">
        <f>VLOOKUP(B29,'Notes écrit'!$A$3:$B$734,2,FALSE)</f>
        <v>SCHEUER</v>
      </c>
    </row>
    <row r="30" spans="2:4" ht="12.75" customHeight="1" x14ac:dyDescent="0.25">
      <c r="B30" s="291">
        <v>22117906</v>
      </c>
      <c r="C30">
        <v>8.8889999999999993</v>
      </c>
      <c r="D30" t="str">
        <f>VLOOKUP(B30,'Notes écrit'!$A$3:$B$734,2,FALSE)</f>
        <v>SADIKI</v>
      </c>
    </row>
    <row r="31" spans="2:4" ht="12.75" customHeight="1" x14ac:dyDescent="0.25">
      <c r="B31" s="291">
        <v>22106800</v>
      </c>
      <c r="C31">
        <v>8</v>
      </c>
      <c r="D31" t="str">
        <f>VLOOKUP(B31,'Notes écrit'!$A$3:$B$734,2,FALSE)</f>
        <v>ROTH</v>
      </c>
    </row>
    <row r="32" spans="2:4" ht="12.75" customHeight="1" x14ac:dyDescent="0.25">
      <c r="B32" s="291">
        <v>22100223</v>
      </c>
      <c r="C32">
        <v>11.111000000000001</v>
      </c>
      <c r="D32" t="str">
        <f>VLOOKUP(B32,'Notes écrit'!$A$3:$B$734,2,FALSE)</f>
        <v>RODIER</v>
      </c>
    </row>
    <row r="33" spans="2:4" ht="12.75" customHeight="1" x14ac:dyDescent="0.25">
      <c r="B33" s="291">
        <v>22109789</v>
      </c>
      <c r="C33">
        <v>7.1109999999999998</v>
      </c>
      <c r="D33" t="str">
        <f>VLOOKUP(B33,'Notes écrit'!$A$3:$B$734,2,FALSE)</f>
        <v>TAHRIOUI</v>
      </c>
    </row>
    <row r="34" spans="2:4" ht="12.75" customHeight="1" x14ac:dyDescent="0.25">
      <c r="B34" s="291">
        <v>22005264</v>
      </c>
      <c r="C34">
        <v>7.1109999999999998</v>
      </c>
      <c r="D34" t="str">
        <f>VLOOKUP(B34,'Notes écrit'!$A$3:$B$734,2,FALSE)</f>
        <v>RAMBOARISON-LALAO</v>
      </c>
    </row>
    <row r="35" spans="2:4" ht="12.75" customHeight="1" x14ac:dyDescent="0.25">
      <c r="B35" s="291">
        <v>22105333</v>
      </c>
      <c r="C35">
        <v>8.8889999999999993</v>
      </c>
      <c r="D35" t="str">
        <f>VLOOKUP(B35,'Notes écrit'!$A$3:$B$734,2,FALSE)</f>
        <v>SCHENHERR</v>
      </c>
    </row>
    <row r="36" spans="2:4" ht="12.75" customHeight="1" x14ac:dyDescent="0.25">
      <c r="B36" s="291">
        <v>22002955</v>
      </c>
      <c r="C36">
        <v>6.6669999999999998</v>
      </c>
      <c r="D36" t="str">
        <f>VLOOKUP(B36,'Notes écrit'!$A$3:$B$734,2,FALSE)</f>
        <v>WOELFL</v>
      </c>
    </row>
    <row r="37" spans="2:4" ht="12.75" customHeight="1" x14ac:dyDescent="0.25">
      <c r="B37" s="291">
        <v>22100150</v>
      </c>
      <c r="C37">
        <v>5.3330000000000002</v>
      </c>
      <c r="D37" t="str">
        <f>VLOOKUP(B37,'Notes écrit'!$A$3:$B$734,2,FALSE)</f>
        <v>VACANT</v>
      </c>
    </row>
    <row r="38" spans="2:4" ht="12.75" customHeight="1" x14ac:dyDescent="0.25">
      <c r="B38" s="291">
        <v>22106209</v>
      </c>
      <c r="C38">
        <v>8.4440000000000008</v>
      </c>
      <c r="D38" t="str">
        <f>VLOOKUP(B38,'Notes écrit'!$A$3:$B$734,2,FALSE)</f>
        <v>STEINMETZ</v>
      </c>
    </row>
    <row r="39" spans="2:4" ht="12.75" customHeight="1" x14ac:dyDescent="0.25">
      <c r="B39" s="291">
        <v>22110637</v>
      </c>
      <c r="C39">
        <v>8</v>
      </c>
      <c r="D39" t="str">
        <f>VLOOKUP(B39,'Notes écrit'!$A$3:$B$734,2,FALSE)</f>
        <v>STIEFEL</v>
      </c>
    </row>
    <row r="40" spans="2:4" ht="12.75" customHeight="1" x14ac:dyDescent="0.25">
      <c r="B40" s="291">
        <v>22116375</v>
      </c>
      <c r="C40">
        <v>8.4440000000000008</v>
      </c>
      <c r="D40" t="str">
        <f>VLOOKUP(B40,'Notes écrit'!$A$3:$B$734,2,FALSE)</f>
        <v>TONELLI</v>
      </c>
    </row>
    <row r="41" spans="2:4" ht="12.75" customHeight="1" x14ac:dyDescent="0.25">
      <c r="B41" s="291">
        <v>22108875</v>
      </c>
      <c r="C41">
        <v>9.3330000000000002</v>
      </c>
      <c r="D41" t="str">
        <f>VLOOKUP(B41,'Notes écrit'!$A$3:$B$734,2,FALSE)</f>
        <v>SIMON</v>
      </c>
    </row>
    <row r="42" spans="2:4" ht="12.75" customHeight="1" x14ac:dyDescent="0.25">
      <c r="B42" s="291">
        <v>21904341</v>
      </c>
      <c r="C42">
        <v>12.444000000000001</v>
      </c>
      <c r="D42" t="str">
        <f>VLOOKUP(B42,'Notes écrit'!$A$3:$B$734,2,FALSE)</f>
        <v>SHARIFI TAFRESHI</v>
      </c>
    </row>
    <row r="43" spans="2:4" ht="12.75" customHeight="1" x14ac:dyDescent="0.25">
      <c r="B43" s="291">
        <v>22007234</v>
      </c>
      <c r="C43">
        <v>8.4440000000000008</v>
      </c>
      <c r="D43" t="str">
        <f>VLOOKUP(B43,'Notes écrit'!$A$3:$B$734,2,FALSE)</f>
        <v>PARQUIER</v>
      </c>
    </row>
    <row r="44" spans="2:4" ht="12.75" customHeight="1" x14ac:dyDescent="0.25">
      <c r="B44" s="291">
        <v>22111445</v>
      </c>
      <c r="C44">
        <v>9.7780000000000005</v>
      </c>
      <c r="D44" t="str">
        <f>VLOOKUP(B44,'Notes écrit'!$A$3:$B$734,2,FALSE)</f>
        <v>STAALI</v>
      </c>
    </row>
    <row r="45" spans="2:4" ht="12.75" customHeight="1" x14ac:dyDescent="0.25">
      <c r="B45" s="291">
        <v>22112317</v>
      </c>
      <c r="C45">
        <v>12.888999999999999</v>
      </c>
      <c r="D45" t="str">
        <f>VLOOKUP(B45,'Notes écrit'!$A$3:$B$734,2,FALSE)</f>
        <v>QUENAULT</v>
      </c>
    </row>
    <row r="46" spans="2:4" ht="12.75" customHeight="1" x14ac:dyDescent="0.25">
      <c r="B46" s="291">
        <v>22110712</v>
      </c>
      <c r="C46">
        <v>10.222</v>
      </c>
      <c r="D46" t="str">
        <f>VLOOKUP(B46,'Notes écrit'!$A$3:$B$734,2,FALSE)</f>
        <v>PELKA</v>
      </c>
    </row>
    <row r="47" spans="2:4" ht="12.75" customHeight="1" x14ac:dyDescent="0.25">
      <c r="B47" s="291">
        <v>50200386</v>
      </c>
      <c r="C47">
        <v>12.888999999999999</v>
      </c>
      <c r="D47" t="str">
        <f>VLOOKUP(B47,'Notes écrit'!$A$3:$B$734,2,FALSE)</f>
        <v>VOGEL</v>
      </c>
    </row>
    <row r="48" spans="2:4" ht="12.75" customHeight="1" x14ac:dyDescent="0.25">
      <c r="B48" s="291">
        <v>22109241</v>
      </c>
      <c r="C48">
        <v>9.7780000000000005</v>
      </c>
      <c r="D48" t="str">
        <f>VLOOKUP(B48,'Notes écrit'!$A$3:$B$734,2,FALSE)</f>
        <v>SADERI</v>
      </c>
    </row>
    <row r="49" spans="2:4" ht="12.75" customHeight="1" x14ac:dyDescent="0.25">
      <c r="B49" s="291">
        <v>22105468</v>
      </c>
      <c r="C49">
        <v>8</v>
      </c>
      <c r="D49" t="str">
        <f>VLOOKUP(B49,'Notes écrit'!$A$3:$B$734,2,FALSE)</f>
        <v>SITTLER</v>
      </c>
    </row>
    <row r="50" spans="2:4" ht="12.75" customHeight="1" x14ac:dyDescent="0.25">
      <c r="B50" s="291">
        <v>22006058</v>
      </c>
      <c r="C50">
        <v>7.556</v>
      </c>
      <c r="D50" t="str">
        <f>VLOOKUP(B50,'Notes écrit'!$A$3:$B$734,2,FALSE)</f>
        <v>VALIBOUZE</v>
      </c>
    </row>
    <row r="51" spans="2:4" ht="12.75" customHeight="1" x14ac:dyDescent="0.25">
      <c r="B51" s="291">
        <v>22108557</v>
      </c>
      <c r="C51">
        <v>12.444000000000001</v>
      </c>
      <c r="D51" t="str">
        <f>VLOOKUP(B51,'Notes écrit'!$A$3:$B$734,2,FALSE)</f>
        <v>SAID</v>
      </c>
    </row>
    <row r="52" spans="2:4" ht="12.75" customHeight="1" x14ac:dyDescent="0.25">
      <c r="B52" s="291">
        <v>22108271</v>
      </c>
      <c r="C52">
        <v>8.4440000000000008</v>
      </c>
      <c r="D52" t="str">
        <f>VLOOKUP(B52,'Notes écrit'!$A$3:$B$734,2,FALSE)</f>
        <v>WAGNER</v>
      </c>
    </row>
    <row r="53" spans="2:4" ht="12.75" customHeight="1" x14ac:dyDescent="0.25">
      <c r="B53" s="291">
        <v>22111380</v>
      </c>
      <c r="C53">
        <v>10.222</v>
      </c>
      <c r="D53" t="str">
        <f>VLOOKUP(B53,'Notes écrit'!$A$3:$B$734,2,FALSE)</f>
        <v>PAMART</v>
      </c>
    </row>
    <row r="54" spans="2:4" ht="12.75" customHeight="1" x14ac:dyDescent="0.25">
      <c r="B54" s="291">
        <v>22011544</v>
      </c>
      <c r="C54">
        <v>11.111000000000001</v>
      </c>
      <c r="D54" t="str">
        <f>VLOOKUP(B54,'Notes écrit'!$A$3:$B$734,2,FALSE)</f>
        <v>BERGÉ</v>
      </c>
    </row>
    <row r="55" spans="2:4" ht="12.75" customHeight="1" x14ac:dyDescent="0.25">
      <c r="B55" s="291">
        <v>22110685</v>
      </c>
      <c r="C55">
        <v>6.6669999999999998</v>
      </c>
      <c r="D55" t="str">
        <f>VLOOKUP(B55,'Notes écrit'!$A$3:$B$734,2,FALSE)</f>
        <v>DIALLO</v>
      </c>
    </row>
    <row r="56" spans="2:4" ht="12.75" customHeight="1" x14ac:dyDescent="0.25">
      <c r="B56" s="291">
        <v>22112013</v>
      </c>
      <c r="C56">
        <v>8</v>
      </c>
      <c r="D56" t="str">
        <f>VLOOKUP(B56,'Notes écrit'!$A$3:$B$734,2,FALSE)</f>
        <v>DZIGAL</v>
      </c>
    </row>
    <row r="57" spans="2:4" ht="12.75" customHeight="1" x14ac:dyDescent="0.25">
      <c r="B57" s="291">
        <v>22105259</v>
      </c>
      <c r="C57">
        <v>9.3330000000000002</v>
      </c>
      <c r="D57" t="str">
        <f>VLOOKUP(B57,'Notes écrit'!$A$3:$B$734,2,FALSE)</f>
        <v>DA FONSECA</v>
      </c>
    </row>
    <row r="58" spans="2:4" ht="12.75" customHeight="1" x14ac:dyDescent="0.25">
      <c r="B58" s="291">
        <v>22110696</v>
      </c>
      <c r="C58">
        <v>10.222</v>
      </c>
      <c r="D58" t="str">
        <f>VLOOKUP(B58,'Notes écrit'!$A$3:$B$734,2,FALSE)</f>
        <v>GOETZ</v>
      </c>
    </row>
    <row r="59" spans="2:4" ht="12.75" customHeight="1" x14ac:dyDescent="0.25">
      <c r="B59" s="291">
        <v>22105494</v>
      </c>
      <c r="C59">
        <v>8.4440000000000008</v>
      </c>
      <c r="D59" t="str">
        <f>VLOOKUP(B59,'Notes écrit'!$A$3:$B$734,2,FALSE)</f>
        <v>COLLARD</v>
      </c>
    </row>
    <row r="60" spans="2:4" ht="12.75" customHeight="1" x14ac:dyDescent="0.25">
      <c r="B60" s="291">
        <v>22114999</v>
      </c>
      <c r="C60">
        <v>8.8889999999999993</v>
      </c>
      <c r="D60" t="str">
        <f>VLOOKUP(B60,'Notes écrit'!$A$3:$B$734,2,FALSE)</f>
        <v>GIRARDOT</v>
      </c>
    </row>
    <row r="61" spans="2:4" ht="12.75" customHeight="1" x14ac:dyDescent="0.25">
      <c r="B61" s="291">
        <v>22105308</v>
      </c>
      <c r="C61">
        <v>7.1109999999999998</v>
      </c>
      <c r="D61" t="str">
        <f>VLOOKUP(B61,'Notes écrit'!$A$3:$B$734,2,FALSE)</f>
        <v>GRAILLOT--BUNING</v>
      </c>
    </row>
    <row r="62" spans="2:4" ht="12.75" customHeight="1" x14ac:dyDescent="0.25">
      <c r="B62" s="291">
        <v>22007311</v>
      </c>
      <c r="C62">
        <v>10.667</v>
      </c>
      <c r="D62" t="str">
        <f>VLOOKUP(B62,'Notes écrit'!$A$3:$B$734,2,FALSE)</f>
        <v>BOUSSIF</v>
      </c>
    </row>
    <row r="63" spans="2:4" ht="12.75" customHeight="1" x14ac:dyDescent="0.25">
      <c r="B63" s="291">
        <v>22105696</v>
      </c>
      <c r="C63">
        <v>8.4440000000000008</v>
      </c>
      <c r="D63" t="str">
        <f>VLOOKUP(B63,'Notes écrit'!$A$3:$B$734,2,FALSE)</f>
        <v>AFFENBERGER</v>
      </c>
    </row>
    <row r="64" spans="2:4" ht="12.75" customHeight="1" x14ac:dyDescent="0.25">
      <c r="B64" s="291">
        <v>22112562</v>
      </c>
      <c r="C64">
        <v>5.3330000000000002</v>
      </c>
      <c r="D64" t="str">
        <f>VLOOKUP(B64,'Notes écrit'!$A$3:$B$734,2,FALSE)</f>
        <v>ENNIH</v>
      </c>
    </row>
    <row r="65" spans="2:4" ht="12.75" customHeight="1" x14ac:dyDescent="0.25">
      <c r="B65" s="291">
        <v>22104542</v>
      </c>
      <c r="C65">
        <v>6.6669999999999998</v>
      </c>
      <c r="D65" t="str">
        <f>VLOOKUP(B65,'Notes écrit'!$A$3:$B$734,2,FALSE)</f>
        <v>GEOFFROY</v>
      </c>
    </row>
    <row r="66" spans="2:4" ht="12.75" customHeight="1" x14ac:dyDescent="0.25">
      <c r="B66" s="291">
        <v>22008798</v>
      </c>
      <c r="C66">
        <v>12</v>
      </c>
      <c r="D66" t="str">
        <f>VLOOKUP(B66,'Notes écrit'!$A$3:$B$734,2,FALSE)</f>
        <v>BEAUDOING</v>
      </c>
    </row>
    <row r="67" spans="2:4" ht="12.75" customHeight="1" x14ac:dyDescent="0.25">
      <c r="B67" s="291">
        <v>22006465</v>
      </c>
      <c r="C67">
        <v>12</v>
      </c>
      <c r="D67" t="str">
        <f>VLOOKUP(B67,'Notes écrit'!$A$3:$B$734,2,FALSE)</f>
        <v>FUCHS</v>
      </c>
    </row>
    <row r="68" spans="2:4" ht="12.75" customHeight="1" x14ac:dyDescent="0.25">
      <c r="B68" s="291">
        <v>22105638</v>
      </c>
      <c r="C68">
        <v>8.8889999999999993</v>
      </c>
      <c r="D68" t="str">
        <f>VLOOKUP(B68,'Notes écrit'!$A$3:$B$734,2,FALSE)</f>
        <v>GLESS</v>
      </c>
    </row>
    <row r="69" spans="2:4" ht="12.75" customHeight="1" x14ac:dyDescent="0.25">
      <c r="B69" s="291">
        <v>22113295</v>
      </c>
      <c r="C69">
        <v>10.222</v>
      </c>
      <c r="D69" t="str">
        <f>VLOOKUP(B69,'Notes écrit'!$A$3:$B$734,2,FALSE)</f>
        <v>BOUNOUA</v>
      </c>
    </row>
    <row r="70" spans="2:4" ht="12.75" customHeight="1" x14ac:dyDescent="0.25">
      <c r="B70" s="291">
        <v>22105851</v>
      </c>
      <c r="C70">
        <v>5.7779999999999996</v>
      </c>
      <c r="D70" t="str">
        <f>VLOOKUP(B70,'Notes écrit'!$A$3:$B$734,2,FALSE)</f>
        <v>AJENOE</v>
      </c>
    </row>
    <row r="71" spans="2:4" ht="12.75" customHeight="1" x14ac:dyDescent="0.25">
      <c r="B71" s="291">
        <v>22110402</v>
      </c>
      <c r="C71">
        <v>10.222</v>
      </c>
      <c r="D71" t="str">
        <f>VLOOKUP(B71,'Notes écrit'!$A$3:$B$734,2,FALSE)</f>
        <v>DEGRAS</v>
      </c>
    </row>
    <row r="72" spans="2:4" ht="12.75" customHeight="1" x14ac:dyDescent="0.25">
      <c r="B72" s="291">
        <v>22113762</v>
      </c>
      <c r="C72">
        <v>7.556</v>
      </c>
      <c r="D72" t="str">
        <f>VLOOKUP(B72,'Notes écrit'!$A$3:$B$734,2,FALSE)</f>
        <v>FORTES GOMES</v>
      </c>
    </row>
    <row r="73" spans="2:4" ht="12.75" customHeight="1" x14ac:dyDescent="0.25">
      <c r="B73" s="291">
        <v>22108691</v>
      </c>
      <c r="C73">
        <v>7.1109999999999998</v>
      </c>
      <c r="D73" t="str">
        <f>VLOOKUP(B73,'Notes écrit'!$A$3:$B$734,2,FALSE)</f>
        <v>GUTH</v>
      </c>
    </row>
    <row r="74" spans="2:4" ht="12.75" customHeight="1" x14ac:dyDescent="0.25">
      <c r="B74" s="290">
        <v>22123367</v>
      </c>
      <c r="C74">
        <v>8</v>
      </c>
      <c r="D74" t="str">
        <f>VLOOKUP(B74,'Notes écrit'!$A$3:$B$734,2,FALSE)</f>
        <v>BLOUIN</v>
      </c>
    </row>
    <row r="75" spans="2:4" ht="12.75" customHeight="1" x14ac:dyDescent="0.25">
      <c r="B75" s="291">
        <v>22006991</v>
      </c>
      <c r="C75">
        <v>11.111000000000001</v>
      </c>
      <c r="D75" t="str">
        <f>VLOOKUP(B75,'Notes écrit'!$A$3:$B$734,2,FALSE)</f>
        <v>BAUMLIN</v>
      </c>
    </row>
    <row r="76" spans="2:4" ht="12.75" customHeight="1" x14ac:dyDescent="0.25">
      <c r="B76" s="291">
        <v>22010830</v>
      </c>
      <c r="C76">
        <v>7.556</v>
      </c>
      <c r="D76" t="str">
        <f>VLOOKUP(B76,'Notes écrit'!$A$3:$B$734,2,FALSE)</f>
        <v>DURANTON-KATCHAVENDA</v>
      </c>
    </row>
    <row r="77" spans="2:4" ht="12.75" customHeight="1" x14ac:dyDescent="0.25">
      <c r="B77" s="291">
        <v>22007199</v>
      </c>
      <c r="C77">
        <v>8</v>
      </c>
      <c r="D77" t="str">
        <f>VLOOKUP(B77,'Notes écrit'!$A$3:$B$734,2,FALSE)</f>
        <v>BOLLINGER</v>
      </c>
    </row>
    <row r="78" spans="2:4" ht="12.75" customHeight="1" x14ac:dyDescent="0.25">
      <c r="B78" s="291">
        <v>22106942</v>
      </c>
      <c r="C78">
        <v>11.555999999999999</v>
      </c>
      <c r="D78" t="str">
        <f>VLOOKUP(B78,'Notes écrit'!$A$3:$B$734,2,FALSE)</f>
        <v>FALGON</v>
      </c>
    </row>
    <row r="79" spans="2:4" ht="12.75" customHeight="1" x14ac:dyDescent="0.25">
      <c r="B79" s="291">
        <v>22104407</v>
      </c>
      <c r="C79">
        <v>11.111000000000001</v>
      </c>
      <c r="D79" t="str">
        <f>VLOOKUP(B79,'Notes écrit'!$A$3:$B$734,2,FALSE)</f>
        <v>FABRE</v>
      </c>
    </row>
    <row r="80" spans="2:4" ht="12.75" customHeight="1" x14ac:dyDescent="0.25">
      <c r="B80" s="291">
        <v>22106811</v>
      </c>
      <c r="C80">
        <v>11.111000000000001</v>
      </c>
      <c r="D80" t="str">
        <f>VLOOKUP(B80,'Notes écrit'!$A$3:$B$734,2,FALSE)</f>
        <v>BOCK</v>
      </c>
    </row>
    <row r="81" spans="2:6" ht="12.75" customHeight="1" x14ac:dyDescent="0.25">
      <c r="B81" s="291">
        <v>22110748</v>
      </c>
      <c r="C81">
        <v>12.444000000000001</v>
      </c>
      <c r="D81" t="str">
        <f>VLOOKUP(B81,'Notes écrit'!$A$3:$B$734,2,FALSE)</f>
        <v>CAVALIER</v>
      </c>
    </row>
    <row r="82" spans="2:6" ht="12.75" customHeight="1" x14ac:dyDescent="0.25">
      <c r="B82" s="291">
        <v>22106633</v>
      </c>
      <c r="C82">
        <v>9.3330000000000002</v>
      </c>
      <c r="D82" t="str">
        <f>VLOOKUP(B82,'Notes écrit'!$A$3:$B$734,2,FALSE)</f>
        <v>ÇIL</v>
      </c>
    </row>
    <row r="83" spans="2:6" ht="12.75" customHeight="1" x14ac:dyDescent="0.25">
      <c r="B83" s="291">
        <v>22013896</v>
      </c>
      <c r="C83">
        <v>12.888999999999999</v>
      </c>
      <c r="D83" t="str">
        <f>VLOOKUP(B83,'Notes écrit'!$A$3:$B$734,2,FALSE)</f>
        <v>DIEBOLD</v>
      </c>
    </row>
    <row r="84" spans="2:6" ht="12.75" customHeight="1" x14ac:dyDescent="0.25">
      <c r="B84" s="291">
        <v>22117883</v>
      </c>
      <c r="C84">
        <v>8</v>
      </c>
      <c r="D84" t="str">
        <f>VLOOKUP(B84,'Notes écrit'!$A$3:$B$734,2,FALSE)</f>
        <v>GERVAIS</v>
      </c>
    </row>
    <row r="85" spans="2:6" ht="12.75" customHeight="1" x14ac:dyDescent="0.25">
      <c r="B85" s="291">
        <v>22015623</v>
      </c>
      <c r="C85">
        <v>11.555999999999999</v>
      </c>
      <c r="D85" t="str">
        <f>VLOOKUP(B85,'Notes écrit'!$A$3:$B$734,2,FALSE)</f>
        <v>ESTIOT</v>
      </c>
    </row>
    <row r="86" spans="2:6" ht="12.75" customHeight="1" x14ac:dyDescent="0.25">
      <c r="B86" s="291">
        <v>22115288</v>
      </c>
      <c r="C86">
        <v>0</v>
      </c>
      <c r="D86" t="str">
        <f>VLOOKUP(B86,'Notes écrit'!$A$3:$B$734,2,FALSE)</f>
        <v>GERHARD</v>
      </c>
      <c r="E86">
        <v>1.333</v>
      </c>
      <c r="F86" s="263" t="s">
        <v>1218</v>
      </c>
    </row>
    <row r="87" spans="2:6" ht="12.75" customHeight="1" x14ac:dyDescent="0.25">
      <c r="B87" s="291">
        <v>22113420</v>
      </c>
      <c r="C87">
        <v>10.667</v>
      </c>
      <c r="D87" t="str">
        <f>VLOOKUP(B87,'Notes écrit'!$A$3:$B$734,2,FALSE)</f>
        <v>GUIRA</v>
      </c>
    </row>
    <row r="88" spans="2:6" ht="12.75" customHeight="1" x14ac:dyDescent="0.25">
      <c r="B88" s="291">
        <v>22111566</v>
      </c>
      <c r="C88">
        <v>5.3330000000000002</v>
      </c>
      <c r="D88" t="str">
        <f>VLOOKUP(B88,'Notes écrit'!$A$3:$B$734,2,FALSE)</f>
        <v>CHANCEL</v>
      </c>
    </row>
    <row r="89" spans="2:6" ht="12.75" customHeight="1" x14ac:dyDescent="0.25">
      <c r="B89" s="291">
        <v>22108836</v>
      </c>
      <c r="C89">
        <v>9.3330000000000002</v>
      </c>
      <c r="D89" t="str">
        <f>VLOOKUP(B89,'Notes écrit'!$A$3:$B$734,2,FALSE)</f>
        <v>DIARRA</v>
      </c>
    </row>
    <row r="90" spans="2:6" ht="12.75" customHeight="1" x14ac:dyDescent="0.25">
      <c r="B90" s="291">
        <v>22103793</v>
      </c>
      <c r="C90">
        <v>7.556</v>
      </c>
      <c r="D90" t="str">
        <f>VLOOKUP(B90,'Notes écrit'!$A$3:$B$734,2,FALSE)</f>
        <v>BENAZAIZ</v>
      </c>
    </row>
    <row r="91" spans="2:6" ht="12.75" customHeight="1" x14ac:dyDescent="0.25">
      <c r="B91" s="291">
        <v>22108570</v>
      </c>
      <c r="C91">
        <v>8</v>
      </c>
      <c r="D91" t="str">
        <f>VLOOKUP(B91,'Notes écrit'!$A$3:$B$734,2,FALSE)</f>
        <v>CHAIB</v>
      </c>
    </row>
    <row r="92" spans="2:6" ht="12.75" customHeight="1" x14ac:dyDescent="0.25">
      <c r="B92" s="291">
        <v>22107974</v>
      </c>
      <c r="C92">
        <v>12.444000000000001</v>
      </c>
      <c r="D92" t="str">
        <f>VLOOKUP(B92,'Notes écrit'!$A$3:$B$734,2,FALSE)</f>
        <v>ANDRÉ</v>
      </c>
    </row>
    <row r="93" spans="2:6" ht="12.75" customHeight="1" x14ac:dyDescent="0.25">
      <c r="B93" s="291">
        <v>22107414</v>
      </c>
      <c r="C93">
        <v>10.222</v>
      </c>
      <c r="D93" t="str">
        <f>VLOOKUP(B93,'Notes écrit'!$A$3:$B$734,2,FALSE)</f>
        <v>ALLAND</v>
      </c>
    </row>
    <row r="94" spans="2:6" ht="12.75" customHeight="1" x14ac:dyDescent="0.25">
      <c r="B94" s="291">
        <v>22108552</v>
      </c>
      <c r="C94">
        <v>10.222</v>
      </c>
      <c r="D94" t="str">
        <f>VLOOKUP(B94,'Notes écrit'!$A$3:$B$734,2,FALSE)</f>
        <v>GESLIN</v>
      </c>
    </row>
    <row r="95" spans="2:6" ht="12.75" customHeight="1" x14ac:dyDescent="0.25">
      <c r="B95" s="291">
        <v>22109075</v>
      </c>
      <c r="C95">
        <v>8.8889999999999993</v>
      </c>
      <c r="D95" t="str">
        <f>VLOOKUP(B95,'Notes écrit'!$A$3:$B$734,2,FALSE)</f>
        <v>BURIG</v>
      </c>
    </row>
    <row r="96" spans="2:6" ht="12.75" customHeight="1" x14ac:dyDescent="0.25">
      <c r="B96" s="291">
        <v>22105352</v>
      </c>
      <c r="C96">
        <v>7.556</v>
      </c>
      <c r="D96" t="str">
        <f>VLOOKUP(B96,'Notes écrit'!$A$3:$B$734,2,FALSE)</f>
        <v>DESCLOS</v>
      </c>
    </row>
    <row r="97" spans="2:4" ht="12.75" customHeight="1" x14ac:dyDescent="0.25">
      <c r="B97" s="291">
        <v>21806458</v>
      </c>
      <c r="C97">
        <v>8.8889999999999993</v>
      </c>
      <c r="D97" t="str">
        <f>VLOOKUP(B97,'Notes écrit'!$A$3:$B$734,2,FALSE)</f>
        <v>CIFT</v>
      </c>
    </row>
    <row r="98" spans="2:4" ht="12.75" customHeight="1" x14ac:dyDescent="0.25">
      <c r="B98" s="291">
        <v>22109998</v>
      </c>
      <c r="C98">
        <v>11.555999999999999</v>
      </c>
      <c r="D98" t="str">
        <f>VLOOKUP(B98,'Notes écrit'!$A$3:$B$734,2,FALSE)</f>
        <v>CLAUDEL</v>
      </c>
    </row>
    <row r="99" spans="2:4" ht="12.75" customHeight="1" x14ac:dyDescent="0.25">
      <c r="B99" s="291">
        <v>21912101</v>
      </c>
      <c r="C99">
        <v>9.3330000000000002</v>
      </c>
      <c r="D99" t="str">
        <f>VLOOKUP(B99,'Notes écrit'!$A$3:$B$734,2,FALSE)</f>
        <v>BENAALI</v>
      </c>
    </row>
    <row r="100" spans="2:4" ht="12.75" customHeight="1" x14ac:dyDescent="0.25">
      <c r="B100" s="291">
        <v>22109909</v>
      </c>
      <c r="C100">
        <v>10.667</v>
      </c>
      <c r="D100" t="str">
        <f>VLOOKUP(B100,'Notes écrit'!$A$3:$B$734,2,FALSE)</f>
        <v>BORNI</v>
      </c>
    </row>
    <row r="101" spans="2:4" ht="12.75" customHeight="1" x14ac:dyDescent="0.25">
      <c r="B101" s="291">
        <v>22110151</v>
      </c>
      <c r="C101">
        <v>8</v>
      </c>
      <c r="D101" t="str">
        <f>VLOOKUP(B101,'Notes écrit'!$A$3:$B$734,2,FALSE)</f>
        <v>CORA</v>
      </c>
    </row>
    <row r="102" spans="2:4" ht="12.75" customHeight="1" x14ac:dyDescent="0.25">
      <c r="B102" s="291">
        <v>22105712</v>
      </c>
      <c r="C102">
        <v>8.4440000000000008</v>
      </c>
      <c r="D102" t="str">
        <f>VLOOKUP(B102,'Notes écrit'!$A$3:$B$734,2,FALSE)</f>
        <v>FICHTER</v>
      </c>
    </row>
    <row r="103" spans="2:4" ht="12.75" customHeight="1" x14ac:dyDescent="0.25">
      <c r="B103" s="291">
        <v>22120003</v>
      </c>
      <c r="C103">
        <v>6.6669999999999998</v>
      </c>
      <c r="D103" t="str">
        <f>VLOOKUP(B103,'Notes écrit'!$A$3:$B$734,2,FALSE)</f>
        <v>DI-MEGLIO</v>
      </c>
    </row>
    <row r="104" spans="2:4" ht="12.75" customHeight="1" x14ac:dyDescent="0.25">
      <c r="B104" s="291">
        <v>22103812</v>
      </c>
      <c r="C104">
        <v>7.1109999999999998</v>
      </c>
      <c r="D104" t="str">
        <f>VLOOKUP(B104,'Notes écrit'!$A$3:$B$734,2,FALSE)</f>
        <v>DE CARVALHO</v>
      </c>
    </row>
    <row r="105" spans="2:4" ht="12.75" customHeight="1" x14ac:dyDescent="0.25">
      <c r="B105" s="291">
        <v>22107182</v>
      </c>
      <c r="C105">
        <v>9.3330000000000002</v>
      </c>
      <c r="D105" t="str">
        <f>VLOOKUP(B105,'Notes écrit'!$A$3:$B$734,2,FALSE)</f>
        <v>BOUCLET</v>
      </c>
    </row>
    <row r="106" spans="2:4" ht="12.75" customHeight="1" x14ac:dyDescent="0.25">
      <c r="B106" s="291">
        <v>22117909</v>
      </c>
      <c r="C106">
        <v>8.8889999999999993</v>
      </c>
      <c r="D106" t="str">
        <f>VLOOKUP(B106,'Notes écrit'!$A$3:$B$734,2,FALSE)</f>
        <v>BISCHOPFF</v>
      </c>
    </row>
    <row r="107" spans="2:4" ht="12.75" customHeight="1" x14ac:dyDescent="0.25">
      <c r="B107" s="291">
        <v>22010734</v>
      </c>
      <c r="C107">
        <v>9.3330000000000002</v>
      </c>
      <c r="D107" t="str">
        <f>VLOOKUP(B107,'Notes écrit'!$A$3:$B$734,2,FALSE)</f>
        <v>DOLIS</v>
      </c>
    </row>
    <row r="108" spans="2:4" ht="12.75" customHeight="1" x14ac:dyDescent="0.25">
      <c r="B108" s="291">
        <v>22110172</v>
      </c>
      <c r="C108">
        <v>10.222</v>
      </c>
      <c r="D108" t="str">
        <f>VLOOKUP(B108,'Notes écrit'!$A$3:$B$734,2,FALSE)</f>
        <v>DANDURAND</v>
      </c>
    </row>
    <row r="109" spans="2:4" ht="12.75" customHeight="1" x14ac:dyDescent="0.25">
      <c r="B109" s="291">
        <v>22107617</v>
      </c>
      <c r="C109">
        <v>8.8889999999999993</v>
      </c>
      <c r="D109" t="str">
        <f>VLOOKUP(B109,'Notes écrit'!$A$3:$B$734,2,FALSE)</f>
        <v>GIORDANO</v>
      </c>
    </row>
    <row r="110" spans="2:4" ht="12.75" customHeight="1" x14ac:dyDescent="0.25">
      <c r="B110" s="291">
        <v>22113521</v>
      </c>
      <c r="C110">
        <v>8.4440000000000008</v>
      </c>
      <c r="D110" t="str">
        <f>VLOOKUP(B110,'Notes écrit'!$A$3:$B$734,2,FALSE)</f>
        <v>ARNOLD</v>
      </c>
    </row>
    <row r="111" spans="2:4" ht="12.75" customHeight="1" x14ac:dyDescent="0.25">
      <c r="B111" s="291">
        <v>22104014</v>
      </c>
      <c r="C111">
        <v>8.4440000000000008</v>
      </c>
      <c r="D111" t="str">
        <f>VLOOKUP(B111,'Notes écrit'!$A$3:$B$734,2,FALSE)</f>
        <v>CHERNINE</v>
      </c>
    </row>
    <row r="112" spans="2:4" ht="12.75" customHeight="1" x14ac:dyDescent="0.25">
      <c r="B112" s="291">
        <v>22111220</v>
      </c>
      <c r="C112">
        <v>5.3330000000000002</v>
      </c>
      <c r="D112" t="str">
        <f>VLOOKUP(B112,'Notes écrit'!$A$3:$B$734,2,FALSE)</f>
        <v>BRANCO RODRIGUES</v>
      </c>
    </row>
    <row r="113" spans="2:4" ht="12.75" customHeight="1" x14ac:dyDescent="0.25">
      <c r="B113" s="291">
        <v>22104399</v>
      </c>
      <c r="C113">
        <v>7.1109999999999998</v>
      </c>
      <c r="D113" t="str">
        <f>VLOOKUP(B113,'Notes écrit'!$A$3:$B$734,2,FALSE)</f>
        <v>GROS</v>
      </c>
    </row>
    <row r="114" spans="2:4" ht="12.75" customHeight="1" x14ac:dyDescent="0.25">
      <c r="B114" s="291">
        <v>22111547</v>
      </c>
      <c r="C114">
        <v>6.2220000000000004</v>
      </c>
      <c r="D114" t="str">
        <f>VLOOKUP(B114,'Notes écrit'!$A$3:$B$734,2,FALSE)</f>
        <v>BOURTALE</v>
      </c>
    </row>
    <row r="115" spans="2:4" ht="12.75" customHeight="1" x14ac:dyDescent="0.25">
      <c r="B115" s="291">
        <v>22015504</v>
      </c>
      <c r="C115">
        <v>10.667</v>
      </c>
      <c r="D115" t="str">
        <f>VLOOKUP(B115,'Notes écrit'!$A$3:$B$734,2,FALSE)</f>
        <v>GABOR</v>
      </c>
    </row>
    <row r="116" spans="2:4" ht="12.75" customHeight="1" x14ac:dyDescent="0.25">
      <c r="B116" s="291">
        <v>22112401</v>
      </c>
      <c r="C116">
        <v>8.4440000000000008</v>
      </c>
      <c r="D116" t="str">
        <f>VLOOKUP(B116,'Notes écrit'!$A$3:$B$734,2,FALSE)</f>
        <v>DIDIER</v>
      </c>
    </row>
    <row r="117" spans="2:4" ht="12.75" customHeight="1" x14ac:dyDescent="0.25">
      <c r="B117" s="291">
        <v>22118802</v>
      </c>
      <c r="C117">
        <v>7.556</v>
      </c>
      <c r="D117" t="str">
        <f>VLOOKUP(B117,'Notes écrit'!$A$3:$B$734,2,FALSE)</f>
        <v>BERGER</v>
      </c>
    </row>
    <row r="118" spans="2:4" ht="12.75" customHeight="1" x14ac:dyDescent="0.25">
      <c r="B118" s="291">
        <v>22116504</v>
      </c>
      <c r="C118">
        <v>10.667</v>
      </c>
      <c r="D118" t="str">
        <f>VLOOKUP(B118,'Notes écrit'!$A$3:$B$734,2,FALSE)</f>
        <v>DAO</v>
      </c>
    </row>
    <row r="119" spans="2:4" ht="12.75" customHeight="1" x14ac:dyDescent="0.25">
      <c r="B119" s="291">
        <v>22108661</v>
      </c>
      <c r="C119">
        <v>9.7780000000000005</v>
      </c>
      <c r="D119" t="str">
        <f>VLOOKUP(B119,'Notes écrit'!$A$3:$B$734,2,FALSE)</f>
        <v>GASPARRI</v>
      </c>
    </row>
    <row r="120" spans="2:4" ht="12.75" customHeight="1" x14ac:dyDescent="0.25">
      <c r="B120" s="291">
        <v>22109208</v>
      </c>
      <c r="C120">
        <v>11.555999999999999</v>
      </c>
      <c r="D120" t="str">
        <f>VLOOKUP(B120,'Notes écrit'!$A$3:$B$734,2,FALSE)</f>
        <v>FELMY</v>
      </c>
    </row>
    <row r="121" spans="2:4" ht="12.75" customHeight="1" x14ac:dyDescent="0.25">
      <c r="B121" s="291">
        <v>22007464</v>
      </c>
      <c r="C121">
        <v>12.888999999999999</v>
      </c>
      <c r="D121" t="str">
        <f>VLOOKUP(B121,'Notes écrit'!$A$3:$B$734,2,FALSE)</f>
        <v>EHSAN ZIAH</v>
      </c>
    </row>
    <row r="122" spans="2:4" ht="12.75" customHeight="1" x14ac:dyDescent="0.25">
      <c r="B122" s="291">
        <v>22112237</v>
      </c>
      <c r="C122">
        <v>8</v>
      </c>
      <c r="D122" t="str">
        <f>VLOOKUP(B122,'Notes écrit'!$A$3:$B$734,2,FALSE)</f>
        <v>DUDEZAC</v>
      </c>
    </row>
    <row r="123" spans="2:4" ht="12.75" customHeight="1" x14ac:dyDescent="0.25">
      <c r="B123" s="291">
        <v>22005114</v>
      </c>
      <c r="C123">
        <v>8.4440000000000008</v>
      </c>
      <c r="D123" t="str">
        <f>VLOOKUP(B123,'Notes écrit'!$A$3:$B$734,2,FALSE)</f>
        <v>ASLAN</v>
      </c>
    </row>
    <row r="124" spans="2:4" ht="12.75" customHeight="1" x14ac:dyDescent="0.25">
      <c r="B124" s="291">
        <v>22104735</v>
      </c>
      <c r="C124">
        <v>9.7780000000000005</v>
      </c>
      <c r="D124" t="str">
        <f>VLOOKUP(B124,'Notes écrit'!$A$3:$B$734,2,FALSE)</f>
        <v>BECKER</v>
      </c>
    </row>
    <row r="125" spans="2:4" ht="12.75" customHeight="1" x14ac:dyDescent="0.25">
      <c r="B125" s="291">
        <v>22012704</v>
      </c>
      <c r="C125">
        <v>7.1109999999999998</v>
      </c>
      <c r="D125" t="str">
        <f>VLOOKUP(B125,'Notes écrit'!$A$3:$B$734,2,FALSE)</f>
        <v>LY</v>
      </c>
    </row>
    <row r="126" spans="2:4" ht="12.75" customHeight="1" x14ac:dyDescent="0.25">
      <c r="B126" s="291">
        <v>22112409</v>
      </c>
      <c r="C126">
        <v>4.8890000000000002</v>
      </c>
      <c r="D126" t="str">
        <f>VLOOKUP(B126,'Notes écrit'!$A$3:$B$734,2,FALSE)</f>
        <v>MULENDA</v>
      </c>
    </row>
    <row r="127" spans="2:4" ht="12.75" customHeight="1" x14ac:dyDescent="0.25">
      <c r="B127" s="290">
        <v>22112389</v>
      </c>
      <c r="C127">
        <v>5.3330000000000002</v>
      </c>
      <c r="D127" t="str">
        <f>VLOOKUP(B127,'Notes écrit'!$A$3:$B$734,2,FALSE)</f>
        <v>LONGCHAMP</v>
      </c>
    </row>
    <row r="128" spans="2:4" ht="12.75" customHeight="1" x14ac:dyDescent="0.25">
      <c r="B128" s="291">
        <v>22112677</v>
      </c>
      <c r="C128">
        <v>7.556</v>
      </c>
      <c r="D128" t="str">
        <f>VLOOKUP(B128,'Notes écrit'!$A$3:$B$734,2,FALSE)</f>
        <v>MATHERN</v>
      </c>
    </row>
    <row r="129" spans="2:4" ht="12.75" customHeight="1" x14ac:dyDescent="0.25">
      <c r="B129" s="291">
        <v>22106440</v>
      </c>
      <c r="C129">
        <v>7.1109999999999998</v>
      </c>
      <c r="D129" t="str">
        <f>VLOOKUP(B129,'Notes écrit'!$A$3:$B$734,2,FALSE)</f>
        <v>HARIDI</v>
      </c>
    </row>
    <row r="130" spans="2:4" ht="12.75" customHeight="1" x14ac:dyDescent="0.25">
      <c r="B130" s="291">
        <v>22111770</v>
      </c>
      <c r="C130">
        <v>0.88900000000000001</v>
      </c>
      <c r="D130" t="str">
        <f>VLOOKUP(B130,'Notes écrit'!$A$3:$B$734,2,FALSE)</f>
        <v>KHELLAF</v>
      </c>
    </row>
    <row r="131" spans="2:4" ht="12.75" customHeight="1" x14ac:dyDescent="0.25">
      <c r="B131" s="291">
        <v>22103538</v>
      </c>
      <c r="C131">
        <v>6.6669999999999998</v>
      </c>
      <c r="D131" t="str">
        <f>VLOOKUP(B131,'Notes écrit'!$A$3:$B$734,2,FALSE)</f>
        <v>MERCIER</v>
      </c>
    </row>
    <row r="132" spans="2:4" ht="12.75" customHeight="1" x14ac:dyDescent="0.25">
      <c r="B132" s="291">
        <v>22107839</v>
      </c>
      <c r="C132">
        <v>4</v>
      </c>
      <c r="D132" t="str">
        <f>VLOOKUP(B132,'Notes écrit'!$A$3:$B$734,2,FALSE)</f>
        <v>IBRAGIMOV</v>
      </c>
    </row>
    <row r="133" spans="2:4" ht="12.75" customHeight="1" x14ac:dyDescent="0.25">
      <c r="B133" s="291">
        <v>22111578</v>
      </c>
      <c r="C133">
        <v>10.667</v>
      </c>
      <c r="D133" t="str">
        <f>VLOOKUP(B133,'Notes écrit'!$A$3:$B$734,2,FALSE)</f>
        <v>LA FERRARA</v>
      </c>
    </row>
    <row r="134" spans="2:4" ht="12.75" customHeight="1" x14ac:dyDescent="0.25">
      <c r="B134" s="291">
        <v>22009622</v>
      </c>
      <c r="C134">
        <v>8.4440000000000008</v>
      </c>
      <c r="D134" t="str">
        <f>VLOOKUP(B134,'Notes écrit'!$A$3:$B$734,2,FALSE)</f>
        <v>KOENIG</v>
      </c>
    </row>
    <row r="135" spans="2:4" ht="12.75" customHeight="1" x14ac:dyDescent="0.25">
      <c r="B135" s="291">
        <v>22118566</v>
      </c>
      <c r="C135">
        <v>4.8890000000000002</v>
      </c>
      <c r="D135" t="str">
        <f>VLOOKUP(B135,'Notes écrit'!$A$3:$B$734,2,FALSE)</f>
        <v>LAMBONI</v>
      </c>
    </row>
    <row r="136" spans="2:4" ht="12.75" customHeight="1" x14ac:dyDescent="0.25">
      <c r="B136" s="291">
        <v>22102375</v>
      </c>
      <c r="C136">
        <v>10.667</v>
      </c>
      <c r="D136" t="str">
        <f>VLOOKUP(B136,'Notes écrit'!$A$3:$B$734,2,FALSE)</f>
        <v>KRIER</v>
      </c>
    </row>
    <row r="137" spans="2:4" ht="12.75" customHeight="1" x14ac:dyDescent="0.25">
      <c r="B137" s="291">
        <v>22114866</v>
      </c>
      <c r="C137">
        <v>7.1109999999999998</v>
      </c>
      <c r="D137" t="str">
        <f>VLOOKUP(B137,'Notes écrit'!$A$3:$B$734,2,FALSE)</f>
        <v>JOECKLE</v>
      </c>
    </row>
    <row r="138" spans="2:4" ht="12.75" customHeight="1" x14ac:dyDescent="0.25">
      <c r="B138" s="291">
        <v>22104638</v>
      </c>
      <c r="C138">
        <v>10.222</v>
      </c>
      <c r="D138" t="str">
        <f>VLOOKUP(B138,'Notes écrit'!$A$3:$B$734,2,FALSE)</f>
        <v>HERTRICH</v>
      </c>
    </row>
    <row r="139" spans="2:4" ht="12.75" customHeight="1" x14ac:dyDescent="0.25">
      <c r="B139" s="291">
        <v>22106734</v>
      </c>
      <c r="C139">
        <v>5.3330000000000002</v>
      </c>
      <c r="D139" t="str">
        <f>VLOOKUP(B139,'Notes écrit'!$A$3:$B$734,2,FALSE)</f>
        <v>MECKERT</v>
      </c>
    </row>
    <row r="140" spans="2:4" ht="12.75" customHeight="1" x14ac:dyDescent="0.25">
      <c r="B140" s="290">
        <v>22009343</v>
      </c>
      <c r="C140">
        <v>8</v>
      </c>
      <c r="D140" t="str">
        <f>VLOOKUP(B140,'Notes écrit'!$A$3:$B$734,2,FALSE)</f>
        <v>LAZRAQUE</v>
      </c>
    </row>
    <row r="141" spans="2:4" ht="12.75" customHeight="1" x14ac:dyDescent="0.25">
      <c r="B141" s="291">
        <v>22111464</v>
      </c>
      <c r="C141">
        <v>10.667</v>
      </c>
      <c r="D141" t="str">
        <f>VLOOKUP(B141,'Notes écrit'!$A$3:$B$734,2,FALSE)</f>
        <v>MULLENBACH</v>
      </c>
    </row>
    <row r="142" spans="2:4" ht="12.75" customHeight="1" x14ac:dyDescent="0.25">
      <c r="B142" s="291">
        <v>22105635</v>
      </c>
      <c r="C142">
        <v>11.111000000000001</v>
      </c>
      <c r="D142" t="str">
        <f>VLOOKUP(B142,'Notes écrit'!$A$3:$B$734,2,FALSE)</f>
        <v>LACK</v>
      </c>
    </row>
    <row r="143" spans="2:4" ht="12.75" customHeight="1" x14ac:dyDescent="0.25">
      <c r="B143" s="291">
        <v>22004416</v>
      </c>
      <c r="C143">
        <v>7.1109999999999998</v>
      </c>
      <c r="D143" t="str">
        <f>VLOOKUP(B143,'Notes écrit'!$A$3:$B$734,2,FALSE)</f>
        <v>HUVÉ</v>
      </c>
    </row>
    <row r="144" spans="2:4" ht="12.75" customHeight="1" x14ac:dyDescent="0.25">
      <c r="B144" s="291">
        <v>22120237</v>
      </c>
      <c r="C144">
        <v>8.4440000000000008</v>
      </c>
      <c r="D144" t="str">
        <f>VLOOKUP(B144,'Notes écrit'!$A$3:$B$734,2,FALSE)</f>
        <v>LOURENCO</v>
      </c>
    </row>
    <row r="145" spans="2:4" ht="12.75" customHeight="1" x14ac:dyDescent="0.25">
      <c r="B145" s="291">
        <v>22113050</v>
      </c>
      <c r="C145">
        <v>8.4440000000000008</v>
      </c>
      <c r="D145" t="str">
        <f>VLOOKUP(B145,'Notes écrit'!$A$3:$B$734,2,FALSE)</f>
        <v>IMHOFF</v>
      </c>
    </row>
    <row r="146" spans="2:4" ht="12.75" customHeight="1" x14ac:dyDescent="0.25">
      <c r="B146" s="291">
        <v>22001847</v>
      </c>
      <c r="C146">
        <v>7.1109999999999998</v>
      </c>
      <c r="D146" t="str">
        <f>VLOOKUP(B146,'Notes écrit'!$A$3:$B$734,2,FALSE)</f>
        <v>HARB</v>
      </c>
    </row>
    <row r="147" spans="2:4" ht="12.75" customHeight="1" x14ac:dyDescent="0.25">
      <c r="B147" s="291">
        <v>22100199</v>
      </c>
      <c r="C147">
        <v>8.4440000000000008</v>
      </c>
      <c r="D147" t="str">
        <f>VLOOKUP(B147,'Notes écrit'!$A$3:$B$734,2,FALSE)</f>
        <v>LAKIS</v>
      </c>
    </row>
    <row r="148" spans="2:4" ht="12.75" customHeight="1" x14ac:dyDescent="0.25">
      <c r="B148" s="291">
        <v>22107185</v>
      </c>
      <c r="C148">
        <v>8</v>
      </c>
      <c r="D148" t="str">
        <f>VLOOKUP(B148,'Notes écrit'!$A$3:$B$734,2,FALSE)</f>
        <v>HATTENBERGER</v>
      </c>
    </row>
    <row r="149" spans="2:4" ht="12.75" customHeight="1" x14ac:dyDescent="0.25">
      <c r="B149" s="291">
        <v>22111111</v>
      </c>
      <c r="C149">
        <v>10.222</v>
      </c>
      <c r="D149" t="str">
        <f>VLOOKUP(B149,'Notes écrit'!$A$3:$B$734,2,FALSE)</f>
        <v>BERTAPELLE</v>
      </c>
    </row>
    <row r="150" spans="2:4" ht="12.75" customHeight="1" x14ac:dyDescent="0.25">
      <c r="B150" s="291">
        <v>22013728</v>
      </c>
      <c r="C150">
        <v>6.6669999999999998</v>
      </c>
      <c r="D150" t="str">
        <f>VLOOKUP(B150,'Notes écrit'!$A$3:$B$734,2,FALSE)</f>
        <v>LIROT</v>
      </c>
    </row>
    <row r="151" spans="2:4" ht="12.75" customHeight="1" x14ac:dyDescent="0.25">
      <c r="B151" s="291">
        <v>22117637</v>
      </c>
      <c r="C151">
        <v>1.778</v>
      </c>
      <c r="D151" t="str">
        <f>VLOOKUP(B151,'Notes écrit'!$A$3:$B$734,2,FALSE)</f>
        <v>IBANAY</v>
      </c>
    </row>
    <row r="152" spans="2:4" ht="12.75" customHeight="1" x14ac:dyDescent="0.25">
      <c r="B152" s="291">
        <v>22107990</v>
      </c>
      <c r="C152">
        <v>10.667</v>
      </c>
      <c r="D152" t="str">
        <f>VLOOKUP(B152,'Notes écrit'!$A$3:$B$734,2,FALSE)</f>
        <v>HERTZOG</v>
      </c>
    </row>
    <row r="153" spans="2:4" ht="12.75" customHeight="1" x14ac:dyDescent="0.25">
      <c r="B153" s="291">
        <v>22106506</v>
      </c>
      <c r="C153">
        <v>14.222</v>
      </c>
      <c r="D153" t="str">
        <f>VLOOKUP(B153,'Notes écrit'!$A$3:$B$734,2,FALSE)</f>
        <v>LEDRU</v>
      </c>
    </row>
    <row r="154" spans="2:4" ht="12.75" customHeight="1" x14ac:dyDescent="0.25">
      <c r="B154" s="291">
        <v>22005623</v>
      </c>
      <c r="C154">
        <v>6.6669999999999998</v>
      </c>
      <c r="D154" t="str">
        <f>VLOOKUP(B154,'Notes écrit'!$A$3:$B$734,2,FALSE)</f>
        <v>KNOPPERS</v>
      </c>
    </row>
    <row r="155" spans="2:4" ht="12.75" customHeight="1" x14ac:dyDescent="0.25">
      <c r="B155" s="291">
        <v>22104175</v>
      </c>
      <c r="C155">
        <v>6.2220000000000004</v>
      </c>
      <c r="D155" t="str">
        <f>VLOOKUP(B155,'Notes écrit'!$A$3:$B$734,2,FALSE)</f>
        <v>LASAK</v>
      </c>
    </row>
    <row r="156" spans="2:4" ht="12.75" customHeight="1" x14ac:dyDescent="0.25">
      <c r="B156" s="291">
        <v>22014146</v>
      </c>
      <c r="C156">
        <v>8.4440000000000008</v>
      </c>
      <c r="D156" t="str">
        <f>VLOOKUP(B156,'Notes écrit'!$A$3:$B$734,2,FALSE)</f>
        <v>HAUMESSER</v>
      </c>
    </row>
    <row r="157" spans="2:4" ht="12.75" customHeight="1" x14ac:dyDescent="0.25">
      <c r="B157" s="291">
        <v>22106843</v>
      </c>
      <c r="C157">
        <v>6.6669999999999998</v>
      </c>
      <c r="D157" t="str">
        <f>VLOOKUP(B157,'Notes écrit'!$A$3:$B$734,2,FALSE)</f>
        <v>MULLER</v>
      </c>
    </row>
    <row r="158" spans="2:4" ht="12.75" customHeight="1" x14ac:dyDescent="0.25">
      <c r="B158" s="291">
        <v>22001092</v>
      </c>
      <c r="C158">
        <v>10.667</v>
      </c>
      <c r="D158" t="str">
        <f>VLOOKUP(B158,'Notes écrit'!$A$3:$B$734,2,FALSE)</f>
        <v>LA LOGGIA</v>
      </c>
    </row>
    <row r="159" spans="2:4" ht="12.75" customHeight="1" x14ac:dyDescent="0.25">
      <c r="B159" s="291">
        <v>22106331</v>
      </c>
      <c r="C159">
        <v>5.3330000000000002</v>
      </c>
      <c r="D159" t="str">
        <f>VLOOKUP(B159,'Notes écrit'!$A$3:$B$734,2,FALSE)</f>
        <v>HARTMANN</v>
      </c>
    </row>
    <row r="160" spans="2:4" ht="12.75" customHeight="1" x14ac:dyDescent="0.25">
      <c r="B160" s="291">
        <v>22111580</v>
      </c>
      <c r="C160">
        <v>8.4440000000000008</v>
      </c>
      <c r="D160" t="str">
        <f>VLOOKUP(B160,'Notes écrit'!$A$3:$B$734,2,FALSE)</f>
        <v>LAYMAND</v>
      </c>
    </row>
    <row r="161" spans="2:4" ht="12.75" customHeight="1" x14ac:dyDescent="0.25">
      <c r="B161" s="291">
        <v>22114471</v>
      </c>
      <c r="C161">
        <v>7.556</v>
      </c>
      <c r="D161" t="str">
        <f>VLOOKUP(B161,'Notes écrit'!$A$3:$B$734,2,FALSE)</f>
        <v>NEGRE</v>
      </c>
    </row>
    <row r="162" spans="2:4" ht="12.75" customHeight="1" x14ac:dyDescent="0.25">
      <c r="B162" s="290">
        <v>22013263</v>
      </c>
      <c r="C162">
        <v>7.556</v>
      </c>
      <c r="D162" t="str">
        <f>VLOOKUP(B162,'Notes écrit'!$A$3:$B$734,2,FALSE)</f>
        <v>LECCE</v>
      </c>
    </row>
    <row r="163" spans="2:4" ht="12.75" customHeight="1" x14ac:dyDescent="0.25">
      <c r="B163" s="291">
        <v>22009745</v>
      </c>
      <c r="C163">
        <v>8</v>
      </c>
      <c r="D163" t="str">
        <f>VLOOKUP(B163,'Notes écrit'!$A$3:$B$734,2,FALSE)</f>
        <v>MICHEL--LEBLOIS</v>
      </c>
    </row>
    <row r="164" spans="2:4" ht="12.75" customHeight="1" x14ac:dyDescent="0.25">
      <c r="B164" s="291">
        <v>22115358</v>
      </c>
      <c r="C164">
        <v>10.667</v>
      </c>
      <c r="D164" t="str">
        <f>VLOOKUP(B164,'Notes écrit'!$A$3:$B$734,2,FALSE)</f>
        <v>NICKLER</v>
      </c>
    </row>
    <row r="165" spans="2:4" ht="12.75" customHeight="1" x14ac:dyDescent="0.25">
      <c r="B165" s="291">
        <v>22107703</v>
      </c>
      <c r="C165">
        <v>7.556</v>
      </c>
      <c r="D165" t="str">
        <f>VLOOKUP(B165,'Notes écrit'!$A$3:$B$734,2,FALSE)</f>
        <v>MOUTH</v>
      </c>
    </row>
    <row r="166" spans="2:4" ht="12.75" customHeight="1" x14ac:dyDescent="0.25">
      <c r="B166" s="291">
        <v>22106196</v>
      </c>
      <c r="C166">
        <v>8</v>
      </c>
      <c r="D166" t="str">
        <f>VLOOKUP(B166,'Notes écrit'!$A$3:$B$734,2,FALSE)</f>
        <v>MARCHANDISE</v>
      </c>
    </row>
    <row r="167" spans="2:4" ht="12.75" customHeight="1" x14ac:dyDescent="0.25">
      <c r="B167" s="291">
        <v>22109131</v>
      </c>
      <c r="C167">
        <v>10.222</v>
      </c>
      <c r="D167" t="str">
        <f>VLOOKUP(B167,'Notes écrit'!$A$3:$B$734,2,FALSE)</f>
        <v>LANG</v>
      </c>
    </row>
    <row r="168" spans="2:4" ht="12.75" customHeight="1" x14ac:dyDescent="0.25">
      <c r="B168" s="291">
        <v>22116030</v>
      </c>
      <c r="C168">
        <v>6.2220000000000004</v>
      </c>
      <c r="D168" t="str">
        <f>VLOOKUP(B168,'Notes écrit'!$A$3:$B$734,2,FALSE)</f>
        <v>MONTIEL</v>
      </c>
    </row>
    <row r="169" spans="2:4" ht="12.75" customHeight="1" x14ac:dyDescent="0.25">
      <c r="B169" s="291">
        <v>22107011</v>
      </c>
      <c r="C169">
        <v>8</v>
      </c>
      <c r="D169" t="str">
        <f>VLOOKUP(B169,'Notes écrit'!$A$3:$B$734,2,FALSE)</f>
        <v>MAIGNANT</v>
      </c>
    </row>
    <row r="170" spans="2:4" ht="12.75" customHeight="1" x14ac:dyDescent="0.25">
      <c r="B170" s="291">
        <v>22017548</v>
      </c>
      <c r="C170">
        <v>8.8889999999999993</v>
      </c>
      <c r="D170" t="str">
        <f>VLOOKUP(B170,'Notes écrit'!$A$3:$B$734,2,FALSE)</f>
        <v>KILIC</v>
      </c>
    </row>
    <row r="171" spans="2:4" ht="12.75" customHeight="1" x14ac:dyDescent="0.25">
      <c r="B171" s="291">
        <v>22105901</v>
      </c>
      <c r="C171">
        <v>9.7780000000000005</v>
      </c>
      <c r="D171" t="str">
        <f>VLOOKUP(B171,'Notes écrit'!$A$3:$B$734,2,FALSE)</f>
        <v>MULLER</v>
      </c>
    </row>
    <row r="172" spans="2:4" ht="12.75" customHeight="1" x14ac:dyDescent="0.25">
      <c r="B172" s="291">
        <v>22107191</v>
      </c>
      <c r="C172">
        <v>9.7780000000000005</v>
      </c>
      <c r="D172" t="str">
        <f>VLOOKUP(B172,'Notes écrit'!$A$3:$B$734,2,FALSE)</f>
        <v>NARTH</v>
      </c>
    </row>
    <row r="173" spans="2:4" ht="12.75" customHeight="1" x14ac:dyDescent="0.25">
      <c r="B173" s="291">
        <v>22107442</v>
      </c>
      <c r="C173">
        <v>8.8889999999999993</v>
      </c>
      <c r="D173" t="str">
        <f>VLOOKUP(B173,'Notes écrit'!$A$3:$B$734,2,FALSE)</f>
        <v>MAËS</v>
      </c>
    </row>
    <row r="174" spans="2:4" ht="12.75" customHeight="1" x14ac:dyDescent="0.25">
      <c r="B174" s="291">
        <v>22110444</v>
      </c>
      <c r="C174">
        <v>10.222</v>
      </c>
      <c r="D174" t="str">
        <f>VLOOKUP(B174,'Notes écrit'!$A$3:$B$734,2,FALSE)</f>
        <v>KAMPER</v>
      </c>
    </row>
    <row r="175" spans="2:4" ht="12.75" customHeight="1" x14ac:dyDescent="0.25">
      <c r="B175" s="291">
        <v>22105266</v>
      </c>
      <c r="C175">
        <v>5.3330000000000002</v>
      </c>
      <c r="D175" t="str">
        <f>VLOOKUP(B175,'Notes écrit'!$A$3:$B$734,2,FALSE)</f>
        <v>LÉA</v>
      </c>
    </row>
    <row r="176" spans="2:4" ht="12.75" customHeight="1" x14ac:dyDescent="0.25">
      <c r="B176" s="291">
        <v>22118214</v>
      </c>
      <c r="C176">
        <v>8.4440000000000008</v>
      </c>
      <c r="D176" t="str">
        <f>VLOOKUP(B176,'Notes écrit'!$A$3:$B$734,2,FALSE)</f>
        <v>MONTES-TERVILLOT</v>
      </c>
    </row>
    <row r="177" spans="2:4" ht="12.75" customHeight="1" x14ac:dyDescent="0.25">
      <c r="B177" s="291">
        <v>22107550</v>
      </c>
      <c r="C177">
        <v>9.7780000000000005</v>
      </c>
      <c r="D177" t="str">
        <f>VLOOKUP(B177,'Notes écrit'!$A$3:$B$734,2,FALSE)</f>
        <v>LESCOUT</v>
      </c>
    </row>
    <row r="178" spans="2:4" ht="12.75" customHeight="1" x14ac:dyDescent="0.25">
      <c r="B178" s="291">
        <v>22107417</v>
      </c>
      <c r="C178">
        <v>9.3330000000000002</v>
      </c>
      <c r="D178" t="str">
        <f>VLOOKUP(B178,'Notes écrit'!$A$3:$B$734,2,FALSE)</f>
        <v>LEMPEREUR</v>
      </c>
    </row>
    <row r="179" spans="2:4" ht="12.75" customHeight="1" x14ac:dyDescent="0.25">
      <c r="B179" s="291">
        <v>22118447</v>
      </c>
      <c r="C179">
        <v>8.4440000000000008</v>
      </c>
      <c r="D179" t="str">
        <f>VLOOKUP(B179,'Notes écrit'!$A$3:$B$734,2,FALSE)</f>
        <v>MARTIN</v>
      </c>
    </row>
    <row r="180" spans="2:4" ht="12.75" customHeight="1" x14ac:dyDescent="0.25">
      <c r="B180" s="291">
        <v>22104520</v>
      </c>
      <c r="C180">
        <v>9.7780000000000005</v>
      </c>
      <c r="D180" t="str">
        <f>VLOOKUP(B180,'Notes écrit'!$A$3:$B$734,2,FALSE)</f>
        <v>HUCK</v>
      </c>
    </row>
    <row r="181" spans="2:4" ht="12.75" customHeight="1" x14ac:dyDescent="0.25">
      <c r="B181" s="291">
        <v>22105075</v>
      </c>
      <c r="C181">
        <v>10.667</v>
      </c>
      <c r="D181" t="str">
        <f>VLOOKUP(B181,'Notes écrit'!$A$3:$B$734,2,FALSE)</f>
        <v>HELL</v>
      </c>
    </row>
    <row r="182" spans="2:4" ht="12.75" customHeight="1" x14ac:dyDescent="0.25">
      <c r="B182" s="291">
        <v>22107259</v>
      </c>
      <c r="C182">
        <v>7.1109999999999998</v>
      </c>
      <c r="D182" t="str">
        <f>VLOOKUP(B182,'Notes écrit'!$A$3:$B$734,2,FALSE)</f>
        <v>MORI</v>
      </c>
    </row>
    <row r="183" spans="2:4" ht="12.75" customHeight="1" x14ac:dyDescent="0.25">
      <c r="B183" s="291">
        <v>22103144</v>
      </c>
      <c r="C183">
        <v>14.667</v>
      </c>
      <c r="D183" t="str">
        <f>VLOOKUP(B183,'Notes écrit'!$A$3:$B$734,2,FALSE)</f>
        <v>MATHERY</v>
      </c>
    </row>
    <row r="184" spans="2:4" ht="12.75" customHeight="1" x14ac:dyDescent="0.25">
      <c r="B184" s="291">
        <v>22110891</v>
      </c>
      <c r="C184">
        <v>11.555999999999999</v>
      </c>
      <c r="D184" t="str">
        <f>VLOOKUP(B184,'Notes écrit'!$A$3:$B$734,2,FALSE)</f>
        <v>LY</v>
      </c>
    </row>
    <row r="185" spans="2:4" ht="12.75" customHeight="1" x14ac:dyDescent="0.25">
      <c r="B185" s="291">
        <v>22120233</v>
      </c>
      <c r="C185">
        <v>7.1109999999999998</v>
      </c>
      <c r="D185" t="str">
        <f>VLOOKUP(B185,'Notes écrit'!$A$3:$B$734,2,FALSE)</f>
        <v>MUKOKA</v>
      </c>
    </row>
    <row r="186" spans="2:4" ht="12.75" customHeight="1" x14ac:dyDescent="0.25">
      <c r="B186" s="291">
        <v>22113852</v>
      </c>
      <c r="C186">
        <v>6.2220000000000004</v>
      </c>
      <c r="D186" t="str">
        <f>VLOOKUP(B186,'Notes écrit'!$A$3:$B$734,2,FALSE)</f>
        <v>MUSAEV</v>
      </c>
    </row>
    <row r="187" spans="2:4" ht="12.75" customHeight="1" x14ac:dyDescent="0.25">
      <c r="B187" s="291">
        <v>22119635</v>
      </c>
      <c r="C187">
        <v>11.555999999999999</v>
      </c>
      <c r="D187" t="str">
        <f>VLOOKUP(B187,'Notes écrit'!$A$3:$B$734,2,FALSE)</f>
        <v>KIPPELEN</v>
      </c>
    </row>
    <row r="188" spans="2:4" ht="12.75" customHeight="1" x14ac:dyDescent="0.25">
      <c r="B188" s="291">
        <v>22004047</v>
      </c>
      <c r="C188">
        <v>6.6669999999999998</v>
      </c>
      <c r="D188" t="str">
        <f>VLOOKUP(B188,'Notes écrit'!$A$3:$B$734,2,FALSE)</f>
        <v>HESSMANN</v>
      </c>
    </row>
    <row r="189" spans="2:4" ht="12.75" customHeight="1" x14ac:dyDescent="0.25">
      <c r="B189" s="291">
        <v>22108619</v>
      </c>
      <c r="C189">
        <v>7.1109999999999998</v>
      </c>
      <c r="D189" t="str">
        <f>VLOOKUP(B189,'Notes écrit'!$A$3:$B$734,2,FALSE)</f>
        <v>JULIARD</v>
      </c>
    </row>
    <row r="190" spans="2:4" ht="12.75" customHeight="1" x14ac:dyDescent="0.25">
      <c r="B190" s="291">
        <v>22111706</v>
      </c>
      <c r="C190">
        <v>7.1109999999999998</v>
      </c>
      <c r="D190" t="str">
        <f>VLOOKUP(B190,'Notes écrit'!$A$3:$B$734,2,FALSE)</f>
        <v>KUMULIA</v>
      </c>
    </row>
    <row r="191" spans="2:4" ht="12.75" customHeight="1" x14ac:dyDescent="0.25">
      <c r="B191" s="291">
        <v>22007847</v>
      </c>
      <c r="C191">
        <v>9.7780000000000005</v>
      </c>
      <c r="D191" t="str">
        <f>VLOOKUP(B191,'Notes écrit'!$A$3:$B$734,2,FALSE)</f>
        <v>HAMZA</v>
      </c>
    </row>
    <row r="192" spans="2:4" ht="12.75" customHeight="1" x14ac:dyDescent="0.25">
      <c r="B192" s="291">
        <v>22106918</v>
      </c>
      <c r="C192">
        <v>15.111000000000001</v>
      </c>
      <c r="D192" t="str">
        <f>VLOOKUP(B192,'Notes écrit'!$A$3:$B$734,2,FALSE)</f>
        <v>MASSELOT</v>
      </c>
    </row>
    <row r="193" spans="2:4" ht="12.75" customHeight="1" x14ac:dyDescent="0.25">
      <c r="B193" s="291">
        <v>21902474</v>
      </c>
      <c r="C193">
        <v>8.4440000000000008</v>
      </c>
      <c r="D193" t="str">
        <f>VLOOKUP(B193,'Notes écrit'!$A$3:$B$734,2,FALSE)</f>
        <v>LOEHR</v>
      </c>
    </row>
    <row r="194" spans="2:4" ht="12.75" customHeight="1" x14ac:dyDescent="0.25">
      <c r="B194" s="291">
        <v>22001122</v>
      </c>
      <c r="C194">
        <v>6.6669999999999998</v>
      </c>
      <c r="D194" t="str">
        <f>VLOOKUP(B194,'Notes écrit'!$A$3:$B$734,2,FALSE)</f>
        <v>KIEFFER</v>
      </c>
    </row>
    <row r="195" spans="2:4" ht="12.75" customHeight="1" x14ac:dyDescent="0.25">
      <c r="B195" s="291">
        <v>22109855</v>
      </c>
      <c r="C195">
        <v>9.7780000000000005</v>
      </c>
      <c r="D195" t="str">
        <f>VLOOKUP(B195,'Notes écrit'!$A$3:$B$734,2,FALSE)</f>
        <v>JULIEN</v>
      </c>
    </row>
    <row r="196" spans="2:4" ht="12.75" customHeight="1" x14ac:dyDescent="0.25">
      <c r="B196" s="291">
        <v>22109570</v>
      </c>
      <c r="C196">
        <v>11.555999999999999</v>
      </c>
      <c r="D196" t="str">
        <f>VLOOKUP(B196,'Notes écrit'!$A$3:$B$734,2,FALSE)</f>
        <v>KELLER</v>
      </c>
    </row>
    <row r="197" spans="2:4" ht="12.75" customHeight="1" x14ac:dyDescent="0.25">
      <c r="B197" s="291">
        <v>22103391</v>
      </c>
      <c r="C197">
        <v>5.7779999999999996</v>
      </c>
      <c r="D197" t="str">
        <f>VLOOKUP(B197,'Notes écrit'!$A$3:$B$734,2,FALSE)</f>
        <v>HEILIG</v>
      </c>
    </row>
    <row r="198" spans="2:4" ht="12.75" customHeight="1" x14ac:dyDescent="0.25">
      <c r="B198" s="291">
        <v>21913775</v>
      </c>
      <c r="C198">
        <v>9.3330000000000002</v>
      </c>
      <c r="D198" t="str">
        <f>VLOOKUP(B198,'Notes écrit'!$A$3:$B$734,2,FALSE)</f>
        <v>LIDIN</v>
      </c>
    </row>
    <row r="199" spans="2:4" ht="12.75" customHeight="1" x14ac:dyDescent="0.25">
      <c r="B199" s="291">
        <v>22002602</v>
      </c>
      <c r="C199">
        <v>4.8890000000000002</v>
      </c>
      <c r="D199" t="str">
        <f>VLOOKUP(B199,'Notes écrit'!$A$3:$B$734,2,FALSE)</f>
        <v>KARA</v>
      </c>
    </row>
    <row r="200" spans="2:4" ht="12.75" customHeight="1" x14ac:dyDescent="0.25">
      <c r="B200" s="291">
        <v>22112459</v>
      </c>
      <c r="C200">
        <v>7.556</v>
      </c>
      <c r="D200" t="str">
        <f>VLOOKUP(B200,'Notes écrit'!$A$3:$B$734,2,FALSE)</f>
        <v>JAVOIS</v>
      </c>
    </row>
    <row r="201" spans="2:4" ht="12.75" customHeight="1" x14ac:dyDescent="0.25">
      <c r="B201" s="290">
        <v>22111919</v>
      </c>
      <c r="C201">
        <v>8.8889999999999993</v>
      </c>
      <c r="D201" t="str">
        <f>VLOOKUP(B201,'Notes écrit'!$A$3:$B$734,2,FALSE)</f>
        <v>NAGEL</v>
      </c>
    </row>
    <row r="202" spans="2:4" ht="12.75" customHeight="1" x14ac:dyDescent="0.25">
      <c r="B202" s="291">
        <v>22109001</v>
      </c>
      <c r="C202">
        <v>8.4440000000000008</v>
      </c>
      <c r="D202" t="str">
        <f>VLOOKUP(B202,'Notes écrit'!$A$3:$B$734,2,FALSE)</f>
        <v>NOEL</v>
      </c>
    </row>
    <row r="203" spans="2:4" ht="12.75" customHeight="1" x14ac:dyDescent="0.25">
      <c r="B203" s="291">
        <v>22103727</v>
      </c>
      <c r="C203">
        <v>7.556</v>
      </c>
      <c r="D203" t="str">
        <f>VLOOKUP(B203,'Notes écrit'!$A$3:$B$734,2,FALSE)</f>
        <v>MEYER</v>
      </c>
    </row>
    <row r="204" spans="2:4" ht="12.75" customHeight="1" x14ac:dyDescent="0.2">
      <c r="B204" s="264">
        <v>22107678</v>
      </c>
      <c r="C204">
        <v>8.4440000000000008</v>
      </c>
      <c r="D204" t="str">
        <f>VLOOKUP(B204,'Notes écrit'!$A$3:$B$734,2,FALSE)</f>
        <v>SCHNEIDER</v>
      </c>
    </row>
    <row r="205" spans="2:4" ht="12.75" customHeight="1" x14ac:dyDescent="0.2">
      <c r="B205" s="264">
        <v>22102067</v>
      </c>
      <c r="C205">
        <v>11.111000000000001</v>
      </c>
      <c r="D205" t="str">
        <f>VLOOKUP(B205,'Notes écrit'!$A$3:$B$734,2,FALSE)</f>
        <v>STEIMER</v>
      </c>
    </row>
    <row r="206" spans="2:4" ht="12.75" customHeight="1" x14ac:dyDescent="0.2">
      <c r="B206" s="264">
        <v>22110453</v>
      </c>
      <c r="C206">
        <v>7.556</v>
      </c>
      <c r="D206" t="str">
        <f>VLOOKUP(B206,'Notes écrit'!$A$3:$B$734,2,FALSE)</f>
        <v>STRIEBIG</v>
      </c>
    </row>
    <row r="207" spans="2:4" ht="12.75" customHeight="1" x14ac:dyDescent="0.2">
      <c r="B207" s="264">
        <v>22105268</v>
      </c>
      <c r="C207">
        <v>10.222</v>
      </c>
      <c r="D207" t="str">
        <f>VLOOKUP(B207,'Notes écrit'!$A$3:$B$734,2,FALSE)</f>
        <v>PIAZZON</v>
      </c>
    </row>
    <row r="208" spans="2:4" ht="12.75" customHeight="1" x14ac:dyDescent="0.2">
      <c r="B208" s="264">
        <v>22111083</v>
      </c>
      <c r="C208">
        <v>9.3330000000000002</v>
      </c>
      <c r="D208" t="str">
        <f>VLOOKUP(B208,'Notes écrit'!$A$3:$B$734,2,FALSE)</f>
        <v>STEGER</v>
      </c>
    </row>
    <row r="209" spans="2:4" ht="12.75" customHeight="1" x14ac:dyDescent="0.2">
      <c r="B209" s="264">
        <v>22104912</v>
      </c>
      <c r="C209">
        <v>14.222</v>
      </c>
      <c r="D209" t="str">
        <f>VLOOKUP(B209,'Notes écrit'!$A$3:$B$734,2,FALSE)</f>
        <v>SPIESER</v>
      </c>
    </row>
    <row r="210" spans="2:4" ht="12.75" customHeight="1" x14ac:dyDescent="0.2">
      <c r="B210" s="264">
        <v>22109161</v>
      </c>
      <c r="C210">
        <v>10.667</v>
      </c>
      <c r="D210" t="str">
        <f>VLOOKUP(B210,'Notes écrit'!$A$3:$B$734,2,FALSE)</f>
        <v>WETZEL-KALTENBRUN</v>
      </c>
    </row>
    <row r="211" spans="2:4" ht="12.75" customHeight="1" x14ac:dyDescent="0.2">
      <c r="B211" s="264">
        <v>22014861</v>
      </c>
      <c r="C211">
        <v>7.556</v>
      </c>
      <c r="D211" t="str">
        <f>VLOOKUP(B211,'Notes écrit'!$A$3:$B$734,2,FALSE)</f>
        <v>STALLER</v>
      </c>
    </row>
    <row r="212" spans="2:4" ht="12.75" customHeight="1" x14ac:dyDescent="0.2">
      <c r="B212" s="264">
        <v>22108104</v>
      </c>
      <c r="C212">
        <v>8</v>
      </c>
      <c r="D212" t="str">
        <f>VLOOKUP(B212,'Notes écrit'!$A$3:$B$734,2,FALSE)</f>
        <v>WOLFF</v>
      </c>
    </row>
    <row r="213" spans="2:4" ht="12.75" customHeight="1" x14ac:dyDescent="0.2">
      <c r="B213" s="264">
        <v>22013767</v>
      </c>
      <c r="C213">
        <v>6.6669999999999998</v>
      </c>
      <c r="D213" t="str">
        <f>VLOOKUP(B213,'Notes écrit'!$A$3:$B$734,2,FALSE)</f>
        <v>SONNTAG</v>
      </c>
    </row>
    <row r="214" spans="2:4" ht="12.75" customHeight="1" x14ac:dyDescent="0.2">
      <c r="B214" s="264">
        <v>22108513</v>
      </c>
      <c r="C214">
        <v>10.667</v>
      </c>
      <c r="D214" t="str">
        <f>VLOOKUP(B214,'Notes écrit'!$A$3:$B$734,2,FALSE)</f>
        <v>RIVIERE</v>
      </c>
    </row>
    <row r="215" spans="2:4" ht="12.75" customHeight="1" x14ac:dyDescent="0.2">
      <c r="B215" s="264">
        <v>22112497</v>
      </c>
      <c r="C215">
        <v>10.667</v>
      </c>
      <c r="D215" t="str">
        <f>VLOOKUP(B215,'Notes écrit'!$A$3:$B$734,2,FALSE)</f>
        <v>TROG</v>
      </c>
    </row>
    <row r="216" spans="2:4" ht="12.75" customHeight="1" x14ac:dyDescent="0.2">
      <c r="B216" s="264">
        <v>22010980</v>
      </c>
      <c r="C216">
        <v>10.222</v>
      </c>
      <c r="D216" t="str">
        <f>VLOOKUP(B216,'Notes écrit'!$A$3:$B$734,2,FALSE)</f>
        <v>SCHICKEL</v>
      </c>
    </row>
    <row r="217" spans="2:4" ht="12.75" customHeight="1" x14ac:dyDescent="0.2">
      <c r="B217" s="264">
        <v>22122644</v>
      </c>
      <c r="C217">
        <v>6.2220000000000004</v>
      </c>
      <c r="D217" t="str">
        <f>VLOOKUP(B217,'Notes écrit'!$A$3:$B$734,2,FALSE)</f>
        <v>YERN</v>
      </c>
    </row>
    <row r="218" spans="2:4" ht="12.75" customHeight="1" x14ac:dyDescent="0.2">
      <c r="B218" s="264">
        <v>22111101</v>
      </c>
      <c r="C218">
        <v>7.1109999999999998</v>
      </c>
      <c r="D218" t="str">
        <f>VLOOKUP(B218,'Notes écrit'!$A$3:$B$734,2,FALSE)</f>
        <v>TABARANT</v>
      </c>
    </row>
    <row r="219" spans="2:4" ht="12.75" customHeight="1" x14ac:dyDescent="0.2">
      <c r="B219" s="264">
        <v>22106302</v>
      </c>
      <c r="C219">
        <v>3.556</v>
      </c>
      <c r="D219" t="str">
        <f>VLOOKUP(B219,'Notes écrit'!$A$3:$B$734,2,FALSE)</f>
        <v>OUDET</v>
      </c>
    </row>
    <row r="220" spans="2:4" ht="12.75" customHeight="1" x14ac:dyDescent="0.2">
      <c r="B220">
        <v>22109168</v>
      </c>
      <c r="C220">
        <v>13.778</v>
      </c>
      <c r="D220" t="str">
        <f>VLOOKUP(B220,'Notes écrit'!$A$3:$B$734,2,FALSE)</f>
        <v>SCHWARTZ</v>
      </c>
    </row>
    <row r="221" spans="2:4" ht="12.75" customHeight="1" x14ac:dyDescent="0.2">
      <c r="B221" s="264">
        <v>22112368</v>
      </c>
      <c r="C221">
        <v>10.222</v>
      </c>
      <c r="D221" t="str">
        <f>VLOOKUP(B221,'Notes écrit'!$A$3:$B$734,2,FALSE)</f>
        <v>WACK</v>
      </c>
    </row>
    <row r="222" spans="2:4" ht="12.75" customHeight="1" x14ac:dyDescent="0.2">
      <c r="B222" s="264">
        <v>22000641</v>
      </c>
      <c r="C222">
        <v>12</v>
      </c>
      <c r="D222" t="str">
        <f>VLOOKUP(B222,'Notes écrit'!$A$3:$B$734,2,FALSE)</f>
        <v>ROSENBERG</v>
      </c>
    </row>
    <row r="223" spans="2:4" ht="12.75" customHeight="1" x14ac:dyDescent="0.2">
      <c r="B223" s="264">
        <v>22104211</v>
      </c>
      <c r="C223">
        <v>12</v>
      </c>
      <c r="D223" t="str">
        <f>VLOOKUP(B223,'Notes écrit'!$A$3:$B$734,2,FALSE)</f>
        <v>TSCHEDERNIG</v>
      </c>
    </row>
    <row r="224" spans="2:4" ht="12.75" customHeight="1" x14ac:dyDescent="0.2">
      <c r="B224" s="264">
        <v>22000279</v>
      </c>
      <c r="C224">
        <v>9.3330000000000002</v>
      </c>
      <c r="D224" t="str">
        <f>VLOOKUP(B224,'Notes écrit'!$A$3:$B$734,2,FALSE)</f>
        <v>ROMANO</v>
      </c>
    </row>
    <row r="225" spans="2:4" ht="12.75" customHeight="1" x14ac:dyDescent="0.2">
      <c r="B225" s="264">
        <v>22108149</v>
      </c>
      <c r="C225">
        <v>8</v>
      </c>
      <c r="D225" t="str">
        <f>VLOOKUP(B225,'Notes écrit'!$A$3:$B$734,2,FALSE)</f>
        <v>OBERTIN</v>
      </c>
    </row>
    <row r="226" spans="2:4" ht="12.75" customHeight="1" x14ac:dyDescent="0.2">
      <c r="B226" s="264">
        <v>22108773</v>
      </c>
      <c r="C226">
        <v>11.111000000000001</v>
      </c>
      <c r="D226" t="str">
        <f>VLOOKUP(B226,'Notes écrit'!$A$3:$B$734,2,FALSE)</f>
        <v>STUCK</v>
      </c>
    </row>
    <row r="227" spans="2:4" ht="12.75" customHeight="1" x14ac:dyDescent="0.2">
      <c r="B227" s="264">
        <v>22002388</v>
      </c>
      <c r="C227">
        <v>8</v>
      </c>
      <c r="D227" t="str">
        <f>VLOOKUP(B227,'Notes écrit'!$A$3:$B$734,2,FALSE)</f>
        <v>SARAFALY</v>
      </c>
    </row>
    <row r="228" spans="2:4" ht="12.75" customHeight="1" x14ac:dyDescent="0.2">
      <c r="B228" s="264">
        <v>22113742</v>
      </c>
      <c r="C228">
        <v>7.556</v>
      </c>
      <c r="D228" t="str">
        <f>VLOOKUP(B228,'Notes écrit'!$A$3:$B$734,2,FALSE)</f>
        <v>TSCHAN</v>
      </c>
    </row>
    <row r="229" spans="2:4" ht="12.75" customHeight="1" x14ac:dyDescent="0.2">
      <c r="B229" s="264">
        <v>22103880</v>
      </c>
      <c r="C229">
        <v>10.222</v>
      </c>
      <c r="D229" t="str">
        <f>VLOOKUP(B229,'Notes écrit'!$A$3:$B$734,2,FALSE)</f>
        <v>SCHUMACHER</v>
      </c>
    </row>
    <row r="230" spans="2:4" ht="12.75" customHeight="1" x14ac:dyDescent="0.2">
      <c r="B230">
        <v>22109794</v>
      </c>
      <c r="C230">
        <v>12</v>
      </c>
      <c r="D230" t="str">
        <f>VLOOKUP(B230,'Notes écrit'!$A$3:$B$734,2,FALSE)</f>
        <v>WEINZAEPFLEN</v>
      </c>
    </row>
    <row r="231" spans="2:4" ht="12.75" customHeight="1" x14ac:dyDescent="0.2">
      <c r="B231" s="264">
        <v>22106796</v>
      </c>
      <c r="C231">
        <v>12</v>
      </c>
      <c r="D231" t="str">
        <f>VLOOKUP(B231,'Notes écrit'!$A$3:$B$734,2,FALSE)</f>
        <v>ZIMMER</v>
      </c>
    </row>
    <row r="232" spans="2:4" ht="12.75" customHeight="1" x14ac:dyDescent="0.2">
      <c r="B232" s="264">
        <v>22109908</v>
      </c>
      <c r="C232">
        <v>8.8889999999999993</v>
      </c>
      <c r="D232" t="str">
        <f>VLOOKUP(B232,'Notes écrit'!$A$3:$B$734,2,FALSE)</f>
        <v>VAGNER</v>
      </c>
    </row>
    <row r="233" spans="2:4" ht="12.75" customHeight="1" x14ac:dyDescent="0.2">
      <c r="B233" s="264">
        <v>22109973</v>
      </c>
      <c r="C233">
        <v>8.4440000000000008</v>
      </c>
      <c r="D233" t="str">
        <f>VLOOKUP(B233,'Notes écrit'!$A$3:$B$734,2,FALSE)</f>
        <v>TALARICO</v>
      </c>
    </row>
    <row r="234" spans="2:4" ht="12.75" customHeight="1" x14ac:dyDescent="0.2">
      <c r="B234" s="264">
        <v>22003883</v>
      </c>
      <c r="C234">
        <v>8</v>
      </c>
      <c r="D234" t="str">
        <f>VLOOKUP(B234,'Notes écrit'!$A$3:$B$734,2,FALSE)</f>
        <v>WITTMER</v>
      </c>
    </row>
    <row r="235" spans="2:4" ht="12.75" customHeight="1" x14ac:dyDescent="0.2">
      <c r="B235" s="264">
        <v>22013113</v>
      </c>
      <c r="C235">
        <v>6.6669999999999998</v>
      </c>
      <c r="D235" t="str">
        <f>VLOOKUP(B235,'Notes écrit'!$A$3:$B$734,2,FALSE)</f>
        <v>OBRY</v>
      </c>
    </row>
    <row r="236" spans="2:4" ht="12.75" customHeight="1" x14ac:dyDescent="0.2">
      <c r="B236" s="264">
        <v>22103564</v>
      </c>
      <c r="C236">
        <v>12</v>
      </c>
      <c r="D236" t="str">
        <f>VLOOKUP(B236,'Notes écrit'!$A$3:$B$734,2,FALSE)</f>
        <v>RUCH</v>
      </c>
    </row>
    <row r="237" spans="2:4" ht="12.75" customHeight="1" x14ac:dyDescent="0.2">
      <c r="B237" s="264">
        <v>22111832</v>
      </c>
      <c r="C237">
        <v>5.7779999999999996</v>
      </c>
      <c r="D237" t="str">
        <f>VLOOKUP(B237,'Notes écrit'!$A$3:$B$734,2,FALSE)</f>
        <v>RATTIER</v>
      </c>
    </row>
    <row r="238" spans="2:4" ht="12.75" customHeight="1" x14ac:dyDescent="0.2">
      <c r="B238" s="264">
        <v>22111792</v>
      </c>
      <c r="C238">
        <v>7.1109999999999998</v>
      </c>
      <c r="D238" t="str">
        <f>VLOOKUP(B238,'Notes écrit'!$A$3:$B$734,2,FALSE)</f>
        <v>PANSA</v>
      </c>
    </row>
    <row r="239" spans="2:4" ht="12.75" customHeight="1" x14ac:dyDescent="0.2">
      <c r="B239" s="264">
        <v>22011389</v>
      </c>
      <c r="C239">
        <v>9.3330000000000002</v>
      </c>
      <c r="D239" t="str">
        <f>VLOOKUP(B239,'Notes écrit'!$A$3:$B$734,2,FALSE)</f>
        <v>SIMON</v>
      </c>
    </row>
    <row r="240" spans="2:4" ht="12.75" customHeight="1" x14ac:dyDescent="0.2">
      <c r="B240">
        <v>22108294</v>
      </c>
      <c r="C240">
        <v>8</v>
      </c>
      <c r="D240" t="str">
        <f>VLOOKUP(B240,'Notes écrit'!$A$3:$B$734,2,FALSE)</f>
        <v>RINCKEL</v>
      </c>
    </row>
    <row r="241" spans="2:4" ht="12.75" customHeight="1" x14ac:dyDescent="0.2">
      <c r="B241" s="264">
        <v>22109462</v>
      </c>
      <c r="C241">
        <v>6.6669999999999998</v>
      </c>
      <c r="D241" t="str">
        <f>VLOOKUP(B241,'Notes écrit'!$A$3:$B$734,2,FALSE)</f>
        <v>TABAKOVIC</v>
      </c>
    </row>
    <row r="242" spans="2:4" ht="12.75" customHeight="1" x14ac:dyDescent="0.2">
      <c r="B242" s="264">
        <v>22107014</v>
      </c>
      <c r="C242">
        <v>8.8889999999999993</v>
      </c>
      <c r="D242" t="str">
        <f>VLOOKUP(B242,'Notes écrit'!$A$3:$B$734,2,FALSE)</f>
        <v>ZIEGLER</v>
      </c>
    </row>
    <row r="243" spans="2:4" ht="12.75" customHeight="1" x14ac:dyDescent="0.2">
      <c r="B243" s="264">
        <v>22111091</v>
      </c>
      <c r="C243">
        <v>7.556</v>
      </c>
      <c r="D243" t="str">
        <f>VLOOKUP(B243,'Notes écrit'!$A$3:$B$734,2,FALSE)</f>
        <v>PAGGIN</v>
      </c>
    </row>
    <row r="244" spans="2:4" ht="12.75" customHeight="1" x14ac:dyDescent="0.2">
      <c r="B244" s="264">
        <v>22111418</v>
      </c>
      <c r="C244">
        <v>6.6669999999999998</v>
      </c>
      <c r="D244" t="str">
        <f>VLOOKUP(B244,'Notes écrit'!$A$3:$B$734,2,FALSE)</f>
        <v>PERINET</v>
      </c>
    </row>
    <row r="245" spans="2:4" ht="12.75" customHeight="1" x14ac:dyDescent="0.2">
      <c r="B245" s="264">
        <v>22014390</v>
      </c>
      <c r="C245">
        <v>6.2220000000000004</v>
      </c>
      <c r="D245" t="str">
        <f>VLOOKUP(B245,'Notes écrit'!$A$3:$B$734,2,FALSE)</f>
        <v>OUALDKADI</v>
      </c>
    </row>
    <row r="246" spans="2:4" ht="12.75" customHeight="1" x14ac:dyDescent="0.2">
      <c r="B246" s="264">
        <v>21905808</v>
      </c>
      <c r="C246">
        <v>12</v>
      </c>
      <c r="D246" t="str">
        <f>VLOOKUP(B246,'Notes écrit'!$A$3:$B$734,2,FALSE)</f>
        <v>ROOS</v>
      </c>
    </row>
    <row r="247" spans="2:4" ht="12.75" customHeight="1" x14ac:dyDescent="0.2">
      <c r="B247" s="264">
        <v>22104708</v>
      </c>
      <c r="C247">
        <v>7.556</v>
      </c>
      <c r="D247" t="str">
        <f>VLOOKUP(B247,'Notes écrit'!$A$3:$B$734,2,FALSE)</f>
        <v>WILHELM</v>
      </c>
    </row>
    <row r="248" spans="2:4" ht="12.75" customHeight="1" x14ac:dyDescent="0.2">
      <c r="B248" s="264">
        <v>22107310</v>
      </c>
      <c r="C248">
        <v>7.556</v>
      </c>
      <c r="D248" t="str">
        <f>VLOOKUP(B248,'Notes écrit'!$A$3:$B$734,2,FALSE)</f>
        <v>SPINDLER</v>
      </c>
    </row>
    <row r="249" spans="2:4" ht="12.75" customHeight="1" x14ac:dyDescent="0.2">
      <c r="B249" s="264">
        <v>22018168</v>
      </c>
      <c r="C249">
        <v>10.222</v>
      </c>
      <c r="D249" t="str">
        <f>VLOOKUP(B249,'Notes écrit'!$A$3:$B$734,2,FALSE)</f>
        <v>TRAORE</v>
      </c>
    </row>
    <row r="250" spans="2:4" ht="12.75" customHeight="1" x14ac:dyDescent="0.2">
      <c r="B250" s="264">
        <v>22008848</v>
      </c>
      <c r="C250">
        <v>9.7780000000000005</v>
      </c>
      <c r="D250" t="str">
        <f>VLOOKUP(B250,'Notes écrit'!$A$3:$B$734,2,FALSE)</f>
        <v>TAVERNARO</v>
      </c>
    </row>
    <row r="251" spans="2:4" ht="12.75" customHeight="1" x14ac:dyDescent="0.2">
      <c r="B251" s="264">
        <v>22105834</v>
      </c>
      <c r="C251">
        <v>11.111000000000001</v>
      </c>
      <c r="D251" t="str">
        <f>VLOOKUP(B251,'Notes écrit'!$A$3:$B$734,2,FALSE)</f>
        <v>TANCELIN</v>
      </c>
    </row>
    <row r="252" spans="2:4" ht="12.75" customHeight="1" x14ac:dyDescent="0.2">
      <c r="B252" s="264">
        <v>22015109</v>
      </c>
      <c r="C252">
        <v>5.7779999999999996</v>
      </c>
      <c r="D252" t="str">
        <f>VLOOKUP(B252,'Notes écrit'!$A$3:$B$734,2,FALSE)</f>
        <v>ROGOL</v>
      </c>
    </row>
    <row r="253" spans="2:4" ht="12.75" customHeight="1" x14ac:dyDescent="0.2">
      <c r="B253" s="264">
        <v>22109191</v>
      </c>
      <c r="C253">
        <v>9.3330000000000002</v>
      </c>
      <c r="D253" t="str">
        <f>VLOOKUP(B253,'Notes écrit'!$A$3:$B$734,2,FALSE)</f>
        <v>SISSOKO</v>
      </c>
    </row>
    <row r="254" spans="2:4" ht="12.75" customHeight="1" x14ac:dyDescent="0.2">
      <c r="B254">
        <v>22107652</v>
      </c>
      <c r="C254">
        <v>9.3330000000000002</v>
      </c>
      <c r="D254" t="str">
        <f>VLOOKUP(B254,'Notes écrit'!$A$3:$B$734,2,FALSE)</f>
        <v>PLOTZE</v>
      </c>
    </row>
    <row r="255" spans="2:4" ht="12.75" customHeight="1" x14ac:dyDescent="0.2">
      <c r="B255" s="264">
        <v>22002365</v>
      </c>
      <c r="C255">
        <v>7.556</v>
      </c>
      <c r="D255" t="str">
        <f>VLOOKUP(B255,'Notes écrit'!$A$3:$B$734,2,FALSE)</f>
        <v>SCHINDELMEYER</v>
      </c>
    </row>
    <row r="256" spans="2:4" ht="12.75" customHeight="1" x14ac:dyDescent="0.2">
      <c r="B256" s="264">
        <v>22011330</v>
      </c>
      <c r="C256">
        <v>8</v>
      </c>
      <c r="D256" t="str">
        <f>VLOOKUP(B256,'Notes écrit'!$A$3:$B$734,2,FALSE)</f>
        <v>SANTORO</v>
      </c>
    </row>
    <row r="257" spans="2:4" ht="12.75" customHeight="1" x14ac:dyDescent="0.2">
      <c r="B257" s="264">
        <v>22015482</v>
      </c>
      <c r="C257">
        <v>10.222</v>
      </c>
      <c r="D257" t="str">
        <f>VLOOKUP(B257,'Notes écrit'!$A$3:$B$734,2,FALSE)</f>
        <v>PERNOT</v>
      </c>
    </row>
    <row r="258" spans="2:4" ht="12.75" customHeight="1" x14ac:dyDescent="0.2">
      <c r="B258" s="264">
        <v>22108340</v>
      </c>
      <c r="C258">
        <v>10.667</v>
      </c>
      <c r="D258" t="str">
        <f>VLOOKUP(B258,'Notes écrit'!$A$3:$B$734,2,FALSE)</f>
        <v>WABARTHA</v>
      </c>
    </row>
    <row r="259" spans="2:4" ht="12.75" customHeight="1" x14ac:dyDescent="0.2">
      <c r="B259" s="264">
        <v>22105317</v>
      </c>
      <c r="C259">
        <v>8.4440000000000008</v>
      </c>
      <c r="D259" t="str">
        <f>VLOOKUP(B259,'Notes écrit'!$A$3:$B$734,2,FALSE)</f>
        <v>SÉRY</v>
      </c>
    </row>
    <row r="260" spans="2:4" ht="12.75" customHeight="1" x14ac:dyDescent="0.2">
      <c r="B260" s="264">
        <v>22106861</v>
      </c>
      <c r="C260">
        <v>12</v>
      </c>
      <c r="D260" t="str">
        <f>VLOOKUP(B260,'Notes écrit'!$A$3:$B$734,2,FALSE)</f>
        <v>SCHOEPFER</v>
      </c>
    </row>
    <row r="261" spans="2:4" ht="12.75" customHeight="1" x14ac:dyDescent="0.2">
      <c r="B261" s="264">
        <v>22111428</v>
      </c>
      <c r="C261">
        <v>9.7780000000000005</v>
      </c>
      <c r="D261" t="str">
        <f>VLOOKUP(B261,'Notes écrit'!$A$3:$B$734,2,FALSE)</f>
        <v>GHEMET</v>
      </c>
    </row>
    <row r="262" spans="2:4" ht="12.75" customHeight="1" x14ac:dyDescent="0.2">
      <c r="B262" s="264">
        <v>22109710</v>
      </c>
      <c r="C262">
        <v>13.778</v>
      </c>
      <c r="D262" t="str">
        <f>VLOOKUP(B262,'Notes écrit'!$A$3:$B$734,2,FALSE)</f>
        <v>GROB</v>
      </c>
    </row>
    <row r="263" spans="2:4" ht="12.75" customHeight="1" x14ac:dyDescent="0.2">
      <c r="B263" s="264">
        <v>22108128</v>
      </c>
      <c r="C263">
        <v>9.7780000000000005</v>
      </c>
      <c r="D263" t="str">
        <f>VLOOKUP(B263,'Notes écrit'!$A$3:$B$734,2,FALSE)</f>
        <v>DA COSTA</v>
      </c>
    </row>
    <row r="264" spans="2:4" ht="12.75" customHeight="1" x14ac:dyDescent="0.2">
      <c r="B264" s="264">
        <v>22007122</v>
      </c>
      <c r="C264">
        <v>11.555999999999999</v>
      </c>
      <c r="D264" t="str">
        <f>VLOOKUP(B264,'Notes écrit'!$A$3:$B$734,2,FALSE)</f>
        <v>DUSSART</v>
      </c>
    </row>
    <row r="265" spans="2:4" ht="12.75" customHeight="1" x14ac:dyDescent="0.2">
      <c r="B265" s="264">
        <v>22118865</v>
      </c>
      <c r="C265">
        <v>7.556</v>
      </c>
      <c r="D265" t="str">
        <f>VLOOKUP(B265,'Notes écrit'!$A$3:$B$734,2,FALSE)</f>
        <v>BRAND</v>
      </c>
    </row>
    <row r="266" spans="2:4" ht="12.75" customHeight="1" x14ac:dyDescent="0.2">
      <c r="B266" s="264">
        <v>22117525</v>
      </c>
      <c r="C266">
        <v>8.4440000000000008</v>
      </c>
      <c r="D266" t="str">
        <f>VLOOKUP(B266,'Notes écrit'!$A$3:$B$734,2,FALSE)</f>
        <v>COLSON</v>
      </c>
    </row>
    <row r="267" spans="2:4" ht="12.75" customHeight="1" x14ac:dyDescent="0.2">
      <c r="B267" s="264">
        <v>22102043</v>
      </c>
      <c r="C267">
        <v>8.8889999999999993</v>
      </c>
      <c r="D267" t="str">
        <f>VLOOKUP(B267,'Notes écrit'!$A$3:$B$734,2,FALSE)</f>
        <v>GARCIA</v>
      </c>
    </row>
    <row r="268" spans="2:4" ht="12.75" customHeight="1" x14ac:dyDescent="0.2">
      <c r="B268" s="264">
        <v>22007265</v>
      </c>
      <c r="C268">
        <v>8.8889999999999993</v>
      </c>
      <c r="D268" t="str">
        <f>VLOOKUP(B268,'Notes écrit'!$A$3:$B$734,2,FALSE)</f>
        <v>EL IDRISSI</v>
      </c>
    </row>
    <row r="269" spans="2:4" ht="12.75" customHeight="1" x14ac:dyDescent="0.2">
      <c r="B269" s="264">
        <v>22115139</v>
      </c>
      <c r="C269">
        <v>10.667</v>
      </c>
      <c r="D269" t="str">
        <f>VLOOKUP(B269,'Notes écrit'!$A$3:$B$734,2,FALSE)</f>
        <v>BERTOLI</v>
      </c>
    </row>
    <row r="270" spans="2:4" ht="12.75" customHeight="1" x14ac:dyDescent="0.2">
      <c r="B270" s="264">
        <v>22012782</v>
      </c>
      <c r="C270">
        <v>6.6669999999999998</v>
      </c>
      <c r="D270" t="str">
        <f>VLOOKUP(B270,'Notes écrit'!$A$3:$B$734,2,FALSE)</f>
        <v>BOUFFAY</v>
      </c>
    </row>
    <row r="271" spans="2:4" ht="12.75" customHeight="1" x14ac:dyDescent="0.2">
      <c r="B271" s="264">
        <v>22122426</v>
      </c>
      <c r="C271">
        <v>8.4440000000000008</v>
      </c>
      <c r="D271" t="str">
        <f>VLOOKUP(B271,'Notes écrit'!$A$3:$B$734,2,FALSE)</f>
        <v>AMRANI</v>
      </c>
    </row>
    <row r="272" spans="2:4" ht="12.75" customHeight="1" x14ac:dyDescent="0.2">
      <c r="B272" s="264">
        <v>22107525</v>
      </c>
      <c r="C272">
        <v>6.6669999999999998</v>
      </c>
      <c r="D272" t="str">
        <f>VLOOKUP(B272,'Notes écrit'!$A$3:$B$734,2,FALSE)</f>
        <v>DUPREY</v>
      </c>
    </row>
    <row r="273" spans="2:4" ht="12.75" customHeight="1" x14ac:dyDescent="0.2">
      <c r="B273" s="264">
        <v>22112036</v>
      </c>
      <c r="C273">
        <v>11.555999999999999</v>
      </c>
      <c r="D273" t="str">
        <f>VLOOKUP(B273,'Notes écrit'!$A$3:$B$734,2,FALSE)</f>
        <v>FOURIER</v>
      </c>
    </row>
    <row r="274" spans="2:4" ht="12.75" customHeight="1" x14ac:dyDescent="0.2">
      <c r="B274" s="264">
        <v>22017391</v>
      </c>
      <c r="C274">
        <v>5.3330000000000002</v>
      </c>
      <c r="D274" t="str">
        <f>VLOOKUP(B274,'Notes écrit'!$A$3:$B$734,2,FALSE)</f>
        <v>BOUDJEMA</v>
      </c>
    </row>
    <row r="275" spans="2:4" ht="12.75" customHeight="1" x14ac:dyDescent="0.2">
      <c r="B275" s="264">
        <v>22108010</v>
      </c>
      <c r="C275">
        <v>12</v>
      </c>
      <c r="D275" t="str">
        <f>VLOOKUP(B275,'Notes écrit'!$A$3:$B$734,2,FALSE)</f>
        <v>GIECK</v>
      </c>
    </row>
    <row r="276" spans="2:4" ht="12.75" customHeight="1" x14ac:dyDescent="0.2">
      <c r="B276" s="264">
        <v>22012236</v>
      </c>
      <c r="C276">
        <v>9.7780000000000005</v>
      </c>
      <c r="D276" t="str">
        <f>VLOOKUP(B276,'Notes écrit'!$A$3:$B$734,2,FALSE)</f>
        <v>BELLAHCENE</v>
      </c>
    </row>
    <row r="277" spans="2:4" ht="12.75" customHeight="1" x14ac:dyDescent="0.2">
      <c r="B277" s="264">
        <v>22114469</v>
      </c>
      <c r="C277">
        <v>10.222</v>
      </c>
      <c r="D277" t="str">
        <f>VLOOKUP(B277,'Notes écrit'!$A$3:$B$734,2,FALSE)</f>
        <v>ETTWILLER</v>
      </c>
    </row>
    <row r="278" spans="2:4" ht="12.75" customHeight="1" x14ac:dyDescent="0.2">
      <c r="B278" s="264">
        <v>22008064</v>
      </c>
      <c r="C278">
        <v>11.111000000000001</v>
      </c>
      <c r="D278" t="str">
        <f>VLOOKUP(B278,'Notes écrit'!$A$3:$B$734,2,FALSE)</f>
        <v>COLLE</v>
      </c>
    </row>
    <row r="279" spans="2:4" ht="12.75" customHeight="1" x14ac:dyDescent="0.2">
      <c r="B279" s="264">
        <v>22117574</v>
      </c>
      <c r="C279">
        <v>8.4440000000000008</v>
      </c>
      <c r="D279" t="str">
        <f>VLOOKUP(B279,'Notes écrit'!$A$3:$B$734,2,FALSE)</f>
        <v>CIESLIK</v>
      </c>
    </row>
    <row r="280" spans="2:4" ht="12.75" customHeight="1" x14ac:dyDescent="0.2">
      <c r="B280" s="264">
        <v>22114073</v>
      </c>
      <c r="C280">
        <v>7.1109999999999998</v>
      </c>
      <c r="D280" t="str">
        <f>VLOOKUP(B280,'Notes écrit'!$A$3:$B$734,2,FALSE)</f>
        <v>BOUAZIZ</v>
      </c>
    </row>
    <row r="281" spans="2:4" ht="12.75" customHeight="1" x14ac:dyDescent="0.2">
      <c r="B281" s="264">
        <v>22101971</v>
      </c>
      <c r="C281">
        <v>7.556</v>
      </c>
      <c r="D281" t="str">
        <f>VLOOKUP(B281,'Notes écrit'!$A$3:$B$734,2,FALSE)</f>
        <v>GINTER</v>
      </c>
    </row>
    <row r="282" spans="2:4" ht="12.75" customHeight="1" x14ac:dyDescent="0.2">
      <c r="B282" s="264">
        <v>22120139</v>
      </c>
      <c r="C282">
        <v>9.3330000000000002</v>
      </c>
      <c r="D282" t="str">
        <f>VLOOKUP(B282,'Notes écrit'!$A$3:$B$734,2,FALSE)</f>
        <v>FRANCOIS</v>
      </c>
    </row>
    <row r="283" spans="2:4" ht="12.75" customHeight="1" x14ac:dyDescent="0.2">
      <c r="B283" s="264">
        <v>22109543</v>
      </c>
      <c r="C283">
        <v>4.8890000000000002</v>
      </c>
      <c r="D283" t="str">
        <f>VLOOKUP(B283,'Notes écrit'!$A$3:$B$734,2,FALSE)</f>
        <v>CUISINIER</v>
      </c>
    </row>
    <row r="284" spans="2:4" ht="12.75" customHeight="1" x14ac:dyDescent="0.2">
      <c r="B284" s="264">
        <v>22107212</v>
      </c>
      <c r="C284">
        <v>6.2220000000000004</v>
      </c>
      <c r="D284" t="str">
        <f>VLOOKUP(B284,'Notes écrit'!$A$3:$B$734,2,FALSE)</f>
        <v>GRAW</v>
      </c>
    </row>
    <row r="285" spans="2:4" ht="12.75" customHeight="1" x14ac:dyDescent="0.2">
      <c r="B285" s="264">
        <v>22005967</v>
      </c>
      <c r="C285">
        <v>9.7780000000000005</v>
      </c>
      <c r="D285" t="str">
        <f>VLOOKUP(B285,'Notes écrit'!$A$3:$B$734,2,FALSE)</f>
        <v>BIOT</v>
      </c>
    </row>
    <row r="286" spans="2:4" ht="12.75" customHeight="1" x14ac:dyDescent="0.2">
      <c r="B286" s="264">
        <v>22110924</v>
      </c>
      <c r="C286">
        <v>4</v>
      </c>
      <c r="D286" t="str">
        <f>VLOOKUP(B286,'Notes écrit'!$A$3:$B$734,2,FALSE)</f>
        <v>CHEKATT</v>
      </c>
    </row>
    <row r="287" spans="2:4" ht="12.75" customHeight="1" x14ac:dyDescent="0.2">
      <c r="B287" s="264">
        <v>22107396</v>
      </c>
      <c r="C287">
        <v>7.556</v>
      </c>
      <c r="D287" t="str">
        <f>VLOOKUP(B287,'Notes écrit'!$A$3:$B$734,2,FALSE)</f>
        <v>DONES</v>
      </c>
    </row>
    <row r="288" spans="2:4" ht="12.75" customHeight="1" x14ac:dyDescent="0.2">
      <c r="B288" s="264">
        <v>22110970</v>
      </c>
      <c r="C288">
        <v>8</v>
      </c>
      <c r="D288" t="str">
        <f>VLOOKUP(B288,'Notes écrit'!$A$3:$B$734,2,FALSE)</f>
        <v>BELKAHLA</v>
      </c>
    </row>
    <row r="289" spans="2:6" ht="12.75" customHeight="1" x14ac:dyDescent="0.2">
      <c r="B289" s="264">
        <v>22102681</v>
      </c>
      <c r="C289">
        <v>8</v>
      </c>
      <c r="D289" t="str">
        <f>VLOOKUP(B289,'Notes écrit'!$A$3:$B$734,2,FALSE)</f>
        <v>BOUTS</v>
      </c>
    </row>
    <row r="290" spans="2:6" ht="12.75" customHeight="1" x14ac:dyDescent="0.2">
      <c r="B290" s="264">
        <v>22113662</v>
      </c>
      <c r="C290">
        <v>9.7780000000000005</v>
      </c>
      <c r="D290" t="str">
        <f>VLOOKUP(B290,'Notes écrit'!$A$3:$B$734,2,FALSE)</f>
        <v>GIROLD</v>
      </c>
    </row>
    <row r="291" spans="2:6" ht="12.75" customHeight="1" x14ac:dyDescent="0.2">
      <c r="B291" s="264">
        <v>22016086</v>
      </c>
      <c r="C291">
        <v>13.333</v>
      </c>
      <c r="D291" t="str">
        <f>VLOOKUP(B291,'Notes écrit'!$A$3:$B$734,2,FALSE)</f>
        <v>COURTEAU</v>
      </c>
    </row>
    <row r="292" spans="2:6" ht="12.75" customHeight="1" x14ac:dyDescent="0.2">
      <c r="B292" s="264">
        <v>22105065</v>
      </c>
      <c r="C292">
        <v>8.8889999999999993</v>
      </c>
      <c r="D292" t="str">
        <f>VLOOKUP(B292,'Notes écrit'!$A$3:$B$734,2,FALSE)</f>
        <v>DUPREZ</v>
      </c>
    </row>
    <row r="293" spans="2:6" ht="12.75" customHeight="1" x14ac:dyDescent="0.2">
      <c r="B293" s="264">
        <v>21903666</v>
      </c>
      <c r="C293">
        <v>10.222</v>
      </c>
      <c r="D293" t="str">
        <f>VLOOKUP(B293,'Notes écrit'!$A$3:$B$734,2,FALSE)</f>
        <v>CAMBON</v>
      </c>
    </row>
    <row r="294" spans="2:6" ht="12.75" customHeight="1" x14ac:dyDescent="0.2">
      <c r="B294" s="264">
        <v>22115288</v>
      </c>
      <c r="C294">
        <v>0</v>
      </c>
      <c r="D294" t="str">
        <f>VLOOKUP(B294,'Notes écrit'!$A$3:$B$734,2,FALSE)</f>
        <v>GERHARD</v>
      </c>
      <c r="E294">
        <v>9.7780000000000005</v>
      </c>
      <c r="F294" s="263" t="s">
        <v>1220</v>
      </c>
    </row>
    <row r="295" spans="2:6" ht="12.75" customHeight="1" x14ac:dyDescent="0.2">
      <c r="B295" s="264">
        <v>22110121</v>
      </c>
      <c r="C295">
        <v>9.3330000000000002</v>
      </c>
      <c r="D295" t="str">
        <f>VLOOKUP(B295,'Notes écrit'!$A$3:$B$734,2,FALSE)</f>
        <v>GOMES</v>
      </c>
    </row>
    <row r="296" spans="2:6" ht="12.75" customHeight="1" x14ac:dyDescent="0.2">
      <c r="B296" s="264">
        <v>22119613</v>
      </c>
      <c r="C296">
        <v>9.7780000000000005</v>
      </c>
      <c r="D296" t="str">
        <f>VLOOKUP(B296,'Notes écrit'!$A$3:$B$734,2,FALSE)</f>
        <v>BALTZER</v>
      </c>
    </row>
    <row r="297" spans="2:6" ht="12.75" customHeight="1" x14ac:dyDescent="0.2">
      <c r="B297" s="264">
        <v>22107611</v>
      </c>
      <c r="C297">
        <v>6.6669999999999998</v>
      </c>
      <c r="D297" t="str">
        <f>VLOOKUP(B297,'Notes écrit'!$A$3:$B$734,2,FALSE)</f>
        <v>BAKARI</v>
      </c>
    </row>
    <row r="298" spans="2:6" ht="12.75" customHeight="1" x14ac:dyDescent="0.2">
      <c r="B298" s="264">
        <v>22009690</v>
      </c>
      <c r="C298">
        <v>6.6669999999999998</v>
      </c>
      <c r="D298" t="str">
        <f>VLOOKUP(B298,'Notes écrit'!$A$3:$B$734,2,FALSE)</f>
        <v>CHÉNILCO</v>
      </c>
    </row>
    <row r="299" spans="2:6" ht="12.75" customHeight="1" x14ac:dyDescent="0.2">
      <c r="B299" s="264">
        <v>22111172</v>
      </c>
      <c r="C299">
        <v>1.778</v>
      </c>
      <c r="D299" t="str">
        <f>VLOOKUP(B299,'Notes écrit'!$A$3:$B$734,2,FALSE)</f>
        <v>ALJAF</v>
      </c>
    </row>
    <row r="300" spans="2:6" ht="12.75" customHeight="1" x14ac:dyDescent="0.2">
      <c r="B300" s="264">
        <v>22112812</v>
      </c>
      <c r="C300">
        <v>5.3330000000000002</v>
      </c>
      <c r="D300" t="str">
        <f>VLOOKUP(B300,'Notes écrit'!$A$3:$B$734,2,FALSE)</f>
        <v>ANDRES</v>
      </c>
    </row>
    <row r="301" spans="2:6" ht="12.75" customHeight="1" x14ac:dyDescent="0.2">
      <c r="B301" s="264">
        <v>22102896</v>
      </c>
      <c r="C301">
        <v>7.556</v>
      </c>
      <c r="D301" t="str">
        <f>VLOOKUP(B301,'Notes écrit'!$A$3:$B$734,2,FALSE)</f>
        <v>CACHEUX</v>
      </c>
    </row>
    <row r="302" spans="2:6" ht="12.75" customHeight="1" x14ac:dyDescent="0.2">
      <c r="B302" s="264">
        <v>22111185</v>
      </c>
      <c r="C302">
        <v>8</v>
      </c>
      <c r="D302" t="str">
        <f>VLOOKUP(B302,'Notes écrit'!$A$3:$B$734,2,FALSE)</f>
        <v>EL HANA</v>
      </c>
    </row>
    <row r="303" spans="2:6" ht="12.75" customHeight="1" x14ac:dyDescent="0.2">
      <c r="B303" s="264">
        <v>22118263</v>
      </c>
      <c r="C303">
        <v>7.556</v>
      </c>
      <c r="D303" t="str">
        <f>VLOOKUP(B303,'Notes écrit'!$A$3:$B$734,2,FALSE)</f>
        <v>BRIAND</v>
      </c>
    </row>
    <row r="304" spans="2:6" ht="12.75" customHeight="1" x14ac:dyDescent="0.2">
      <c r="B304" s="264">
        <v>22109831</v>
      </c>
      <c r="C304">
        <v>7.1109999999999998</v>
      </c>
      <c r="D304" t="str">
        <f>VLOOKUP(B304,'Notes écrit'!$A$3:$B$734,2,FALSE)</f>
        <v>CHIESA</v>
      </c>
    </row>
    <row r="305" spans="2:4" ht="12.75" customHeight="1" x14ac:dyDescent="0.2">
      <c r="B305" s="264">
        <v>22102895</v>
      </c>
      <c r="C305">
        <v>10.667</v>
      </c>
      <c r="D305" t="str">
        <f>VLOOKUP(B305,'Notes écrit'!$A$3:$B$734,2,FALSE)</f>
        <v>ESCHBACH</v>
      </c>
    </row>
    <row r="306" spans="2:4" ht="12.75" customHeight="1" x14ac:dyDescent="0.2">
      <c r="B306" s="264">
        <v>22110487</v>
      </c>
      <c r="C306">
        <v>10.222</v>
      </c>
      <c r="D306" t="str">
        <f>VLOOKUP(B306,'Notes écrit'!$A$3:$B$734,2,FALSE)</f>
        <v>COUÉ</v>
      </c>
    </row>
    <row r="307" spans="2:4" ht="12.75" customHeight="1" x14ac:dyDescent="0.2">
      <c r="B307" s="264">
        <v>22000556</v>
      </c>
      <c r="C307">
        <v>7.1109999999999998</v>
      </c>
      <c r="D307" t="str">
        <f>VLOOKUP(B307,'Notes écrit'!$A$3:$B$734,2,FALSE)</f>
        <v>CARON</v>
      </c>
    </row>
    <row r="308" spans="2:4" ht="12.75" customHeight="1" x14ac:dyDescent="0.2">
      <c r="B308" s="264">
        <v>22007447</v>
      </c>
      <c r="C308">
        <v>8.4440000000000008</v>
      </c>
      <c r="D308" t="str">
        <f>VLOOKUP(B308,'Notes écrit'!$A$3:$B$734,2,FALSE)</f>
        <v>CENGIZ</v>
      </c>
    </row>
    <row r="309" spans="2:4" ht="12.75" customHeight="1" x14ac:dyDescent="0.2">
      <c r="B309" s="264">
        <v>22106935</v>
      </c>
      <c r="C309">
        <v>12</v>
      </c>
      <c r="D309" t="str">
        <f>VLOOKUP(B309,'Notes écrit'!$A$3:$B$734,2,FALSE)</f>
        <v>BECKER</v>
      </c>
    </row>
    <row r="310" spans="2:4" ht="12.75" customHeight="1" x14ac:dyDescent="0.2">
      <c r="B310" s="264">
        <v>22105632</v>
      </c>
      <c r="C310">
        <v>8.4440000000000008</v>
      </c>
      <c r="D310" t="str">
        <f>VLOOKUP(B310,'Notes écrit'!$A$3:$B$734,2,FALSE)</f>
        <v>GRIMMER</v>
      </c>
    </row>
    <row r="311" spans="2:4" ht="12.75" customHeight="1" x14ac:dyDescent="0.2">
      <c r="B311" s="264">
        <v>22120090</v>
      </c>
      <c r="C311">
        <v>8.8889999999999993</v>
      </c>
      <c r="D311" t="str">
        <f>VLOOKUP(B311,'Notes écrit'!$A$3:$B$734,2,FALSE)</f>
        <v>FERNANDEZ</v>
      </c>
    </row>
    <row r="312" spans="2:4" ht="12.75" customHeight="1" x14ac:dyDescent="0.2">
      <c r="B312" s="264">
        <v>22106200</v>
      </c>
      <c r="C312">
        <v>9.7780000000000005</v>
      </c>
      <c r="D312" t="str">
        <f>VLOOKUP(B312,'Notes écrit'!$A$3:$B$734,2,FALSE)</f>
        <v>FARNER--STOLL</v>
      </c>
    </row>
    <row r="313" spans="2:4" ht="12.75" customHeight="1" x14ac:dyDescent="0.2">
      <c r="B313" s="264">
        <v>22108667</v>
      </c>
      <c r="C313">
        <v>6.2220000000000004</v>
      </c>
      <c r="D313" t="str">
        <f>VLOOKUP(B313,'Notes écrit'!$A$3:$B$734,2,FALSE)</f>
        <v>FUTSCHIK</v>
      </c>
    </row>
    <row r="314" spans="2:4" ht="12.75" customHeight="1" x14ac:dyDescent="0.2">
      <c r="B314" s="264">
        <v>22113147</v>
      </c>
      <c r="C314">
        <v>7.556</v>
      </c>
      <c r="D314" t="str">
        <f>VLOOKUP(B314,'Notes écrit'!$A$3:$B$734,2,FALSE)</f>
        <v>BOUZEKRI</v>
      </c>
    </row>
    <row r="315" spans="2:4" ht="12.75" customHeight="1" x14ac:dyDescent="0.2">
      <c r="B315" s="264">
        <v>22003939</v>
      </c>
      <c r="C315">
        <v>4.8890000000000002</v>
      </c>
      <c r="D315" t="str">
        <f>VLOOKUP(B315,'Notes écrit'!$A$3:$B$734,2,FALSE)</f>
        <v>CROS--FABRE</v>
      </c>
    </row>
    <row r="316" spans="2:4" ht="12.75" customHeight="1" x14ac:dyDescent="0.2">
      <c r="B316" s="264">
        <v>22102602</v>
      </c>
      <c r="C316">
        <v>8.4440000000000008</v>
      </c>
      <c r="D316" t="str">
        <f>VLOOKUP(B316,'Notes écrit'!$A$3:$B$734,2,FALSE)</f>
        <v>FAUFAU</v>
      </c>
    </row>
    <row r="317" spans="2:4" ht="12.75" customHeight="1" x14ac:dyDescent="0.2">
      <c r="B317" s="264">
        <v>22107659</v>
      </c>
      <c r="C317">
        <v>5.7779999999999996</v>
      </c>
      <c r="D317" t="str">
        <f>VLOOKUP(B317,'Notes écrit'!$A$3:$B$734,2,FALSE)</f>
        <v>FIX</v>
      </c>
    </row>
    <row r="318" spans="2:4" ht="12.75" customHeight="1" x14ac:dyDescent="0.2">
      <c r="B318" s="264">
        <v>22103342</v>
      </c>
      <c r="C318">
        <v>10.222</v>
      </c>
      <c r="D318" t="str">
        <f>VLOOKUP(B318,'Notes écrit'!$A$3:$B$734,2,FALSE)</f>
        <v>AUBUT</v>
      </c>
    </row>
    <row r="319" spans="2:4" ht="12.75" customHeight="1" x14ac:dyDescent="0.2">
      <c r="B319" s="264">
        <v>21909462</v>
      </c>
      <c r="C319">
        <v>9.3330000000000002</v>
      </c>
      <c r="D319" t="str">
        <f>VLOOKUP(B319,'Notes écrit'!$A$3:$B$734,2,FALSE)</f>
        <v>BASTIER</v>
      </c>
    </row>
    <row r="320" spans="2:4" ht="12.75" customHeight="1" x14ac:dyDescent="0.2">
      <c r="B320" s="264">
        <v>22103676</v>
      </c>
      <c r="C320">
        <v>10.667</v>
      </c>
      <c r="D320" t="str">
        <f>VLOOKUP(B320,'Notes écrit'!$A$3:$B$734,2,FALSE)</f>
        <v>FUCHS</v>
      </c>
    </row>
    <row r="321" spans="2:4" ht="12.75" customHeight="1" x14ac:dyDescent="0.2">
      <c r="B321" s="264">
        <v>22106493</v>
      </c>
      <c r="C321">
        <v>8.8889999999999993</v>
      </c>
      <c r="D321" t="str">
        <f>VLOOKUP(B321,'Notes écrit'!$A$3:$B$734,2,FALSE)</f>
        <v>FOND</v>
      </c>
    </row>
    <row r="322" spans="2:4" ht="12.75" customHeight="1" x14ac:dyDescent="0.2">
      <c r="B322" s="264">
        <v>22107397</v>
      </c>
      <c r="C322">
        <v>6.2220000000000004</v>
      </c>
      <c r="D322" t="str">
        <f>VLOOKUP(B322,'Notes écrit'!$A$3:$B$734,2,FALSE)</f>
        <v>FITTERER</v>
      </c>
    </row>
    <row r="323" spans="2:4" ht="12.75" customHeight="1" x14ac:dyDescent="0.2">
      <c r="B323" s="264">
        <v>22110148</v>
      </c>
      <c r="C323">
        <v>6.6669999999999998</v>
      </c>
      <c r="D323" t="str">
        <f>VLOOKUP(B323,'Notes écrit'!$A$3:$B$734,2,FALSE)</f>
        <v>BUSSER</v>
      </c>
    </row>
    <row r="324" spans="2:4" ht="12.75" customHeight="1" x14ac:dyDescent="0.2">
      <c r="B324" s="264">
        <v>22109728</v>
      </c>
      <c r="C324">
        <v>4.8890000000000002</v>
      </c>
      <c r="D324" t="str">
        <f>VLOOKUP(B324,'Notes écrit'!$A$3:$B$734,2,FALSE)</f>
        <v>GUTH</v>
      </c>
    </row>
    <row r="325" spans="2:4" ht="12.75" customHeight="1" x14ac:dyDescent="0.2">
      <c r="B325" s="264">
        <v>22105346</v>
      </c>
      <c r="C325">
        <v>8</v>
      </c>
      <c r="D325" t="str">
        <f>VLOOKUP(B325,'Notes écrit'!$A$3:$B$734,2,FALSE)</f>
        <v>EHRHARD</v>
      </c>
    </row>
    <row r="326" spans="2:4" ht="12.75" customHeight="1" x14ac:dyDescent="0.2">
      <c r="B326" s="264">
        <v>21710237</v>
      </c>
      <c r="C326">
        <v>11.555999999999999</v>
      </c>
      <c r="D326" t="str">
        <f>VLOOKUP(B326,'Notes écrit'!$A$3:$B$734,2,FALSE)</f>
        <v>DAOUDI</v>
      </c>
    </row>
    <row r="327" spans="2:4" ht="12.75" customHeight="1" x14ac:dyDescent="0.2">
      <c r="B327" s="264">
        <v>22110662</v>
      </c>
      <c r="C327">
        <v>13.778</v>
      </c>
      <c r="D327" t="str">
        <f>VLOOKUP(B327,'Notes écrit'!$A$3:$B$734,2,FALSE)</f>
        <v>BERTIN</v>
      </c>
    </row>
    <row r="328" spans="2:4" ht="12.75" customHeight="1" x14ac:dyDescent="0.2">
      <c r="B328" s="264">
        <v>22121589</v>
      </c>
      <c r="C328">
        <v>8.8889999999999993</v>
      </c>
      <c r="D328" t="str">
        <f>VLOOKUP(B328,'Notes écrit'!$A$3:$B$734,2,FALSE)</f>
        <v>AMBOS</v>
      </c>
    </row>
    <row r="329" spans="2:4" ht="12.75" customHeight="1" x14ac:dyDescent="0.2">
      <c r="B329" s="264">
        <v>22102676</v>
      </c>
      <c r="C329">
        <v>8</v>
      </c>
      <c r="D329" t="str">
        <f>VLOOKUP(B329,'Notes écrit'!$A$3:$B$734,2,FALSE)</f>
        <v>COHONER</v>
      </c>
    </row>
    <row r="330" spans="2:4" ht="12.75" customHeight="1" x14ac:dyDescent="0.2">
      <c r="B330" s="264">
        <v>22107838</v>
      </c>
      <c r="C330">
        <v>11.555999999999999</v>
      </c>
      <c r="D330" t="str">
        <f>VLOOKUP(B330,'Notes écrit'!$A$3:$B$734,2,FALSE)</f>
        <v>FRITZ</v>
      </c>
    </row>
    <row r="331" spans="2:4" ht="12.75" customHeight="1" x14ac:dyDescent="0.2">
      <c r="B331" s="264">
        <v>22104704</v>
      </c>
      <c r="C331">
        <v>7.556</v>
      </c>
      <c r="D331" t="str">
        <f>VLOOKUP(B331,'Notes écrit'!$A$3:$B$734,2,FALSE)</f>
        <v>GROSCLAUDE</v>
      </c>
    </row>
    <row r="332" spans="2:4" ht="12.75" customHeight="1" x14ac:dyDescent="0.2">
      <c r="B332" s="264">
        <v>22109975</v>
      </c>
      <c r="C332">
        <v>9.3330000000000002</v>
      </c>
      <c r="D332" t="str">
        <f>VLOOKUP(B332,'Notes écrit'!$A$3:$B$734,2,FALSE)</f>
        <v>CHEVAL</v>
      </c>
    </row>
    <row r="333" spans="2:4" ht="12.75" customHeight="1" x14ac:dyDescent="0.2">
      <c r="B333" s="264">
        <v>22005960</v>
      </c>
      <c r="C333">
        <v>10.667</v>
      </c>
      <c r="D333" t="str">
        <f>VLOOKUP(B333,'Notes écrit'!$A$3:$B$734,2,FALSE)</f>
        <v>ALRIC</v>
      </c>
    </row>
    <row r="334" spans="2:4" ht="12.75" customHeight="1" x14ac:dyDescent="0.2">
      <c r="B334" s="264">
        <v>22112516</v>
      </c>
      <c r="C334">
        <v>10.667</v>
      </c>
      <c r="D334" t="str">
        <f>VLOOKUP(B334,'Notes écrit'!$A$3:$B$734,2,FALSE)</f>
        <v>FERRY</v>
      </c>
    </row>
    <row r="335" spans="2:4" ht="12.75" customHeight="1" x14ac:dyDescent="0.2">
      <c r="B335" s="264">
        <v>22108774</v>
      </c>
      <c r="C335">
        <v>10.667</v>
      </c>
      <c r="D335" t="str">
        <f>VLOOKUP(B335,'Notes écrit'!$A$3:$B$734,2,FALSE)</f>
        <v>DEBES</v>
      </c>
    </row>
    <row r="336" spans="2:4" ht="12.75" customHeight="1" x14ac:dyDescent="0.2">
      <c r="B336" s="264">
        <v>22100234</v>
      </c>
      <c r="C336">
        <v>11.555999999999999</v>
      </c>
      <c r="D336" t="str">
        <f>VLOOKUP(B336,'Notes écrit'!$A$3:$B$734,2,FALSE)</f>
        <v>DE CARVALHO</v>
      </c>
    </row>
    <row r="337" spans="2:4" ht="12.75" customHeight="1" x14ac:dyDescent="0.2">
      <c r="B337" s="264">
        <v>22009293</v>
      </c>
      <c r="C337">
        <v>9.7780000000000005</v>
      </c>
      <c r="D337" t="str">
        <f>VLOOKUP(B337,'Notes écrit'!$A$3:$B$734,2,FALSE)</f>
        <v>ENDERLIN</v>
      </c>
    </row>
    <row r="338" spans="2:4" ht="12.75" customHeight="1" x14ac:dyDescent="0.2">
      <c r="B338" s="264">
        <v>22015056</v>
      </c>
      <c r="C338">
        <v>11.111000000000001</v>
      </c>
      <c r="D338" t="str">
        <f>VLOOKUP(B338,'Notes écrit'!$A$3:$B$734,2,FALSE)</f>
        <v>MAZELIN</v>
      </c>
    </row>
    <row r="339" spans="2:4" ht="12.75" customHeight="1" x14ac:dyDescent="0.2">
      <c r="B339" s="264">
        <v>22120613</v>
      </c>
      <c r="C339">
        <v>7.1109999999999998</v>
      </c>
      <c r="D339" t="str">
        <f>VLOOKUP(B339,'Notes écrit'!$A$3:$B$734,2,FALSE)</f>
        <v>NAJEM</v>
      </c>
    </row>
    <row r="340" spans="2:4" ht="12.75" customHeight="1" x14ac:dyDescent="0.2">
      <c r="B340" s="264">
        <v>22010605</v>
      </c>
      <c r="C340">
        <v>10.222</v>
      </c>
      <c r="D340" t="str">
        <f>VLOOKUP(B340,'Notes écrit'!$A$3:$B$734,2,FALSE)</f>
        <v>KAUFFMANN</v>
      </c>
    </row>
    <row r="341" spans="2:4" ht="12.75" customHeight="1" x14ac:dyDescent="0.2">
      <c r="B341" s="264">
        <v>22014202</v>
      </c>
      <c r="C341">
        <v>7.1109999999999998</v>
      </c>
      <c r="D341" t="str">
        <f>VLOOKUP(B341,'Notes écrit'!$A$3:$B$734,2,FALSE)</f>
        <v>NKODIA</v>
      </c>
    </row>
    <row r="342" spans="2:4" ht="12.75" customHeight="1" x14ac:dyDescent="0.2">
      <c r="B342">
        <v>22118189</v>
      </c>
      <c r="C342">
        <v>3.556</v>
      </c>
      <c r="D342" t="str">
        <f>VLOOKUP(B342,'Notes écrit'!$A$3:$B$734,2,FALSE)</f>
        <v>LAHRAOUI</v>
      </c>
    </row>
    <row r="343" spans="2:4" ht="12.75" customHeight="1" x14ac:dyDescent="0.2">
      <c r="B343" s="264">
        <v>22110966</v>
      </c>
      <c r="C343">
        <v>7.1109999999999998</v>
      </c>
      <c r="D343" t="str">
        <f>VLOOKUP(B343,'Notes écrit'!$A$3:$B$734,2,FALSE)</f>
        <v>KARTAL</v>
      </c>
    </row>
    <row r="344" spans="2:4" ht="12.75" customHeight="1" x14ac:dyDescent="0.2">
      <c r="B344" s="264">
        <v>22111162</v>
      </c>
      <c r="C344">
        <v>6.6669999999999998</v>
      </c>
      <c r="D344" t="str">
        <f>VLOOKUP(B344,'Notes écrit'!$A$3:$B$734,2,FALSE)</f>
        <v>HUET</v>
      </c>
    </row>
    <row r="345" spans="2:4" ht="12.75" customHeight="1" x14ac:dyDescent="0.2">
      <c r="B345" s="264">
        <v>22112357</v>
      </c>
      <c r="C345">
        <v>8.4440000000000008</v>
      </c>
      <c r="D345" t="str">
        <f>VLOOKUP(B345,'Notes écrit'!$A$3:$B$734,2,FALSE)</f>
        <v>KOKO</v>
      </c>
    </row>
    <row r="346" spans="2:4" ht="12.75" customHeight="1" x14ac:dyDescent="0.2">
      <c r="B346" s="264">
        <v>22109555</v>
      </c>
      <c r="C346">
        <v>8.8889999999999993</v>
      </c>
      <c r="D346" t="str">
        <f>VLOOKUP(B346,'Notes écrit'!$A$3:$B$734,2,FALSE)</f>
        <v>HADDAD</v>
      </c>
    </row>
    <row r="347" spans="2:4" ht="12.75" customHeight="1" x14ac:dyDescent="0.2">
      <c r="B347" s="264">
        <v>22111402</v>
      </c>
      <c r="C347">
        <v>9.3330000000000002</v>
      </c>
      <c r="D347" t="str">
        <f>VLOOKUP(B347,'Notes écrit'!$A$3:$B$734,2,FALSE)</f>
        <v>KAMMERER</v>
      </c>
    </row>
    <row r="348" spans="2:4" ht="12.75" customHeight="1" x14ac:dyDescent="0.2">
      <c r="B348" s="264">
        <v>21914334</v>
      </c>
      <c r="C348">
        <v>9.3330000000000002</v>
      </c>
      <c r="D348" t="str">
        <f>VLOOKUP(B348,'Notes écrit'!$A$3:$B$734,2,FALSE)</f>
        <v>MOATAMEDI</v>
      </c>
    </row>
    <row r="349" spans="2:4" ht="12.75" customHeight="1" x14ac:dyDescent="0.2">
      <c r="B349" s="264">
        <v>22103157</v>
      </c>
      <c r="C349">
        <v>9.7780000000000005</v>
      </c>
      <c r="D349" t="str">
        <f>VLOOKUP(B349,'Notes écrit'!$A$3:$B$734,2,FALSE)</f>
        <v>LIEBER</v>
      </c>
    </row>
    <row r="350" spans="2:4" ht="12.75" customHeight="1" x14ac:dyDescent="0.2">
      <c r="B350" s="264">
        <v>22111550</v>
      </c>
      <c r="C350">
        <v>9.3330000000000002</v>
      </c>
      <c r="D350" t="str">
        <f>VLOOKUP(B350,'Notes écrit'!$A$3:$B$734,2,FALSE)</f>
        <v>MEISTER</v>
      </c>
    </row>
    <row r="351" spans="2:4" ht="12.75" customHeight="1" x14ac:dyDescent="0.2">
      <c r="B351" s="264">
        <v>22002493</v>
      </c>
      <c r="C351">
        <v>8.8889999999999993</v>
      </c>
      <c r="D351" t="str">
        <f>VLOOKUP(B351,'Notes écrit'!$A$3:$B$734,2,FALSE)</f>
        <v>MERTZ</v>
      </c>
    </row>
    <row r="352" spans="2:4" ht="12.75" customHeight="1" x14ac:dyDescent="0.2">
      <c r="B352" s="264">
        <v>22108189</v>
      </c>
      <c r="C352">
        <v>8.4440000000000008</v>
      </c>
      <c r="D352" t="str">
        <f>VLOOKUP(B352,'Notes écrit'!$A$3:$B$734,2,FALSE)</f>
        <v>HÄUSSLER</v>
      </c>
    </row>
    <row r="353" spans="2:4" ht="12.75" customHeight="1" x14ac:dyDescent="0.2">
      <c r="B353" s="264">
        <v>22112958</v>
      </c>
      <c r="C353">
        <v>9.7780000000000005</v>
      </c>
      <c r="D353" t="str">
        <f>VLOOKUP(B353,'Notes écrit'!$A$3:$B$734,2,FALSE)</f>
        <v>KIEFER</v>
      </c>
    </row>
    <row r="354" spans="2:4" ht="12.75" customHeight="1" x14ac:dyDescent="0.2">
      <c r="B354" s="264">
        <v>22104853</v>
      </c>
      <c r="C354">
        <v>7.1109999999999998</v>
      </c>
      <c r="D354" t="str">
        <f>VLOOKUP(B354,'Notes écrit'!$A$3:$B$734,2,FALSE)</f>
        <v>MORGENTHALER</v>
      </c>
    </row>
    <row r="355" spans="2:4" ht="12.75" customHeight="1" x14ac:dyDescent="0.2">
      <c r="B355" s="264">
        <v>22005752</v>
      </c>
      <c r="C355">
        <v>8</v>
      </c>
      <c r="D355" t="str">
        <f>VLOOKUP(B355,'Notes écrit'!$A$3:$B$734,2,FALSE)</f>
        <v>LELIÈVRE</v>
      </c>
    </row>
    <row r="356" spans="2:4" ht="12.75" customHeight="1" x14ac:dyDescent="0.2">
      <c r="B356" s="264">
        <v>22108327</v>
      </c>
      <c r="C356">
        <v>10.222</v>
      </c>
      <c r="D356" t="str">
        <f>VLOOKUP(B356,'Notes écrit'!$A$3:$B$734,2,FALSE)</f>
        <v>MAGNE</v>
      </c>
    </row>
    <row r="357" spans="2:4" ht="12.75" customHeight="1" x14ac:dyDescent="0.2">
      <c r="B357" s="264">
        <v>22111846</v>
      </c>
      <c r="C357">
        <v>8.8889999999999993</v>
      </c>
      <c r="D357" t="str">
        <f>VLOOKUP(B357,'Notes écrit'!$A$3:$B$734,2,FALSE)</f>
        <v>LIENHARD</v>
      </c>
    </row>
    <row r="358" spans="2:4" ht="12.75" customHeight="1" x14ac:dyDescent="0.2">
      <c r="B358" s="264">
        <v>22118732</v>
      </c>
      <c r="C358">
        <v>12.444000000000001</v>
      </c>
      <c r="D358" t="str">
        <f>VLOOKUP(B358,'Notes écrit'!$A$3:$B$734,2,FALSE)</f>
        <v>MAILLIER</v>
      </c>
    </row>
    <row r="359" spans="2:4" ht="12.75" customHeight="1" x14ac:dyDescent="0.2">
      <c r="B359" s="264">
        <v>22013616</v>
      </c>
      <c r="C359">
        <v>8.4440000000000008</v>
      </c>
      <c r="D359" t="str">
        <f>VLOOKUP(B359,'Notes écrit'!$A$3:$B$734,2,FALSE)</f>
        <v>MARCHAIS</v>
      </c>
    </row>
    <row r="360" spans="2:4" ht="12.75" customHeight="1" x14ac:dyDescent="0.2">
      <c r="B360" s="264">
        <v>22014743</v>
      </c>
      <c r="C360">
        <v>9.7780000000000005</v>
      </c>
      <c r="D360" t="str">
        <f>VLOOKUP(B360,'Notes écrit'!$A$3:$B$734,2,FALSE)</f>
        <v>MEGNIN</v>
      </c>
    </row>
    <row r="361" spans="2:4" ht="12.75" customHeight="1" x14ac:dyDescent="0.2">
      <c r="B361" s="264">
        <v>22001927</v>
      </c>
      <c r="C361">
        <v>7.556</v>
      </c>
      <c r="D361" t="str">
        <f>VLOOKUP(B361,'Notes écrit'!$A$3:$B$734,2,FALSE)</f>
        <v>KEIFLIN</v>
      </c>
    </row>
    <row r="362" spans="2:4" ht="12.75" customHeight="1" x14ac:dyDescent="0.2">
      <c r="B362" s="264">
        <v>22114512</v>
      </c>
      <c r="C362">
        <v>11.111000000000001</v>
      </c>
      <c r="D362" t="str">
        <f>VLOOKUP(B362,'Notes écrit'!$A$3:$B$734,2,FALSE)</f>
        <v>LUX</v>
      </c>
    </row>
    <row r="363" spans="2:4" ht="12.75" customHeight="1" x14ac:dyDescent="0.2">
      <c r="B363" s="264">
        <v>22109554</v>
      </c>
      <c r="C363">
        <v>8.8889999999999993</v>
      </c>
      <c r="D363" t="str">
        <f>VLOOKUP(B363,'Notes écrit'!$A$3:$B$734,2,FALSE)</f>
        <v>LESCOUTE</v>
      </c>
    </row>
    <row r="364" spans="2:4" ht="12.75" customHeight="1" x14ac:dyDescent="0.2">
      <c r="B364" s="264">
        <v>21910833</v>
      </c>
      <c r="C364">
        <v>8.4440000000000008</v>
      </c>
      <c r="D364" t="str">
        <f>VLOOKUP(B364,'Notes écrit'!$A$3:$B$734,2,FALSE)</f>
        <v>MATOS SOUSA</v>
      </c>
    </row>
    <row r="365" spans="2:4" ht="12.75" customHeight="1" x14ac:dyDescent="0.2">
      <c r="B365" s="264">
        <v>22010640</v>
      </c>
      <c r="C365">
        <v>9.3330000000000002</v>
      </c>
      <c r="D365" t="str">
        <f>VLOOKUP(B365,'Notes écrit'!$A$3:$B$734,2,FALSE)</f>
        <v>JEAN DIT CADET</v>
      </c>
    </row>
    <row r="366" spans="2:4" ht="12.75" customHeight="1" x14ac:dyDescent="0.2">
      <c r="B366" s="264">
        <v>22109302</v>
      </c>
      <c r="C366">
        <v>10.667</v>
      </c>
      <c r="D366" t="str">
        <f>VLOOKUP(B366,'Notes écrit'!$A$3:$B$734,2,FALSE)</f>
        <v>IMENEZ</v>
      </c>
    </row>
    <row r="367" spans="2:4" ht="12.75" customHeight="1" x14ac:dyDescent="0.2">
      <c r="B367" s="264">
        <v>22011096</v>
      </c>
      <c r="C367">
        <v>7.1109999999999998</v>
      </c>
      <c r="D367" t="str">
        <f>VLOOKUP(B367,'Notes écrit'!$A$3:$B$734,2,FALSE)</f>
        <v>MARQUIS</v>
      </c>
    </row>
    <row r="368" spans="2:4" ht="12.75" customHeight="1" x14ac:dyDescent="0.2">
      <c r="B368" s="264">
        <v>22011646</v>
      </c>
      <c r="C368">
        <v>5.3330000000000002</v>
      </c>
      <c r="D368" t="str">
        <f>VLOOKUP(B368,'Notes écrit'!$A$3:$B$734,2,FALSE)</f>
        <v>MEHDI</v>
      </c>
    </row>
    <row r="369" spans="2:4" ht="12.75" customHeight="1" x14ac:dyDescent="0.2">
      <c r="B369" s="264">
        <v>22113430</v>
      </c>
      <c r="C369">
        <v>9.3330000000000002</v>
      </c>
      <c r="D369" t="str">
        <f>VLOOKUP(B369,'Notes écrit'!$A$3:$B$734,2,FALSE)</f>
        <v>MARDIROSSIAN</v>
      </c>
    </row>
    <row r="370" spans="2:4" ht="12.75" customHeight="1" x14ac:dyDescent="0.2">
      <c r="B370" s="264">
        <v>22108269</v>
      </c>
      <c r="C370">
        <v>8</v>
      </c>
      <c r="D370" t="str">
        <f>VLOOKUP(B370,'Notes écrit'!$A$3:$B$734,2,FALSE)</f>
        <v>MARSAL</v>
      </c>
    </row>
    <row r="371" spans="2:4" ht="12.75" customHeight="1" x14ac:dyDescent="0.2">
      <c r="B371" s="264">
        <v>22119629</v>
      </c>
      <c r="C371">
        <v>5.7779999999999996</v>
      </c>
      <c r="D371" t="str">
        <f>VLOOKUP(B371,'Notes écrit'!$A$3:$B$734,2,FALSE)</f>
        <v xml:space="preserve">HAMEL </v>
      </c>
    </row>
    <row r="372" spans="2:4" ht="12.75" customHeight="1" x14ac:dyDescent="0.2">
      <c r="B372" s="264">
        <v>22102117</v>
      </c>
      <c r="C372">
        <v>11.111000000000001</v>
      </c>
      <c r="D372" t="str">
        <f>VLOOKUP(B372,'Notes écrit'!$A$3:$B$734,2,FALSE)</f>
        <v>MAGNE</v>
      </c>
    </row>
    <row r="373" spans="2:4" ht="12.75" customHeight="1" x14ac:dyDescent="0.2">
      <c r="B373" s="264">
        <v>22109688</v>
      </c>
      <c r="C373">
        <v>12.444000000000001</v>
      </c>
      <c r="D373" t="str">
        <f>VLOOKUP(B373,'Notes écrit'!$A$3:$B$734,2,FALSE)</f>
        <v>HOUNGUEVOU ZOSSOU</v>
      </c>
    </row>
    <row r="374" spans="2:4" ht="12.75" customHeight="1" x14ac:dyDescent="0.2">
      <c r="B374" s="264">
        <v>22108053</v>
      </c>
      <c r="C374">
        <v>9.7780000000000005</v>
      </c>
      <c r="D374" t="str">
        <f>VLOOKUP(B374,'Notes écrit'!$A$3:$B$734,2,FALSE)</f>
        <v>HAMEL</v>
      </c>
    </row>
    <row r="375" spans="2:4" ht="12.75" customHeight="1" x14ac:dyDescent="0.2">
      <c r="B375" s="264">
        <v>22000655</v>
      </c>
      <c r="C375">
        <v>9.3330000000000002</v>
      </c>
      <c r="D375" t="str">
        <f>VLOOKUP(B375,'Notes écrit'!$A$3:$B$734,2,FALSE)</f>
        <v>HAOUAOUSSA</v>
      </c>
    </row>
    <row r="376" spans="2:4" ht="12.75" customHeight="1" x14ac:dyDescent="0.2">
      <c r="B376" s="264">
        <v>22104624</v>
      </c>
      <c r="C376">
        <v>8.4440000000000008</v>
      </c>
      <c r="D376" t="str">
        <f>VLOOKUP(B376,'Notes écrit'!$A$3:$B$734,2,FALSE)</f>
        <v>JOBERT</v>
      </c>
    </row>
    <row r="377" spans="2:4" ht="12.75" customHeight="1" x14ac:dyDescent="0.2">
      <c r="B377" s="264">
        <v>22112088</v>
      </c>
      <c r="C377">
        <v>8.8889999999999993</v>
      </c>
      <c r="D377" t="str">
        <f>VLOOKUP(B377,'Notes écrit'!$A$3:$B$734,2,FALSE)</f>
        <v>HBIB</v>
      </c>
    </row>
    <row r="378" spans="2:4" ht="12.75" customHeight="1" x14ac:dyDescent="0.2">
      <c r="B378" s="264">
        <v>22001627</v>
      </c>
      <c r="C378">
        <v>8.4440000000000008</v>
      </c>
      <c r="D378" t="str">
        <f>VLOOKUP(B378,'Notes écrit'!$A$3:$B$734,2,FALSE)</f>
        <v>KABAOGLU</v>
      </c>
    </row>
    <row r="379" spans="2:4" ht="12.75" customHeight="1" x14ac:dyDescent="0.2">
      <c r="B379" s="264">
        <v>22112718</v>
      </c>
      <c r="C379">
        <v>7.1109999999999998</v>
      </c>
      <c r="D379" t="str">
        <f>VLOOKUP(B379,'Notes écrit'!$A$3:$B$734,2,FALSE)</f>
        <v>LARCHE</v>
      </c>
    </row>
    <row r="380" spans="2:4" ht="12.75" customHeight="1" x14ac:dyDescent="0.2">
      <c r="B380" s="264">
        <v>22118061</v>
      </c>
      <c r="C380">
        <v>4.8890000000000002</v>
      </c>
      <c r="D380" t="str">
        <f>VLOOKUP(B380,'Notes écrit'!$A$3:$B$734,2,FALSE)</f>
        <v>MURER</v>
      </c>
    </row>
    <row r="381" spans="2:4" ht="12.75" customHeight="1" x14ac:dyDescent="0.2">
      <c r="B381" s="264">
        <v>22108485</v>
      </c>
      <c r="C381">
        <v>10.667</v>
      </c>
      <c r="D381" t="str">
        <f>VLOOKUP(B381,'Notes écrit'!$A$3:$B$734,2,FALSE)</f>
        <v>KRATZ</v>
      </c>
    </row>
    <row r="382" spans="2:4" ht="12.75" customHeight="1" x14ac:dyDescent="0.2">
      <c r="B382" s="264">
        <v>22109605</v>
      </c>
      <c r="C382">
        <v>5.7779999999999996</v>
      </c>
      <c r="D382" t="str">
        <f>VLOOKUP(B382,'Notes écrit'!$A$3:$B$734,2,FALSE)</f>
        <v>MACQUET-- BURGY</v>
      </c>
    </row>
    <row r="383" spans="2:4" ht="12.75" customHeight="1" x14ac:dyDescent="0.2">
      <c r="B383" s="264">
        <v>22106630</v>
      </c>
      <c r="C383">
        <v>8</v>
      </c>
      <c r="D383" t="str">
        <f>VLOOKUP(B383,'Notes écrit'!$A$3:$B$734,2,FALSE)</f>
        <v>HOEFS</v>
      </c>
    </row>
    <row r="384" spans="2:4" ht="12.75" customHeight="1" x14ac:dyDescent="0.2">
      <c r="B384" s="264">
        <v>22103003</v>
      </c>
      <c r="C384">
        <v>8.8889999999999993</v>
      </c>
      <c r="D384" t="str">
        <f>VLOOKUP(B384,'Notes écrit'!$A$3:$B$734,2,FALSE)</f>
        <v>HAGELBERGER</v>
      </c>
    </row>
    <row r="385" spans="2:4" ht="12.75" customHeight="1" x14ac:dyDescent="0.2">
      <c r="B385" s="264">
        <v>22011756</v>
      </c>
      <c r="C385">
        <v>8.4440000000000008</v>
      </c>
      <c r="D385" t="str">
        <f>VLOOKUP(B385,'Notes écrit'!$A$3:$B$734,2,FALSE)</f>
        <v>JAEGER</v>
      </c>
    </row>
    <row r="386" spans="2:4" ht="12.75" customHeight="1" x14ac:dyDescent="0.2">
      <c r="B386" s="264">
        <v>22109926</v>
      </c>
      <c r="C386">
        <v>6.6669999999999998</v>
      </c>
      <c r="D386" t="str">
        <f>VLOOKUP(B386,'Notes écrit'!$A$3:$B$734,2,FALSE)</f>
        <v>MAURER</v>
      </c>
    </row>
    <row r="387" spans="2:4" ht="12.75" customHeight="1" x14ac:dyDescent="0.2">
      <c r="B387" s="264">
        <v>22116601</v>
      </c>
      <c r="C387">
        <v>6.2220000000000004</v>
      </c>
      <c r="D387" t="str">
        <f>VLOOKUP(B387,'Notes écrit'!$A$3:$B$734,2,FALSE)</f>
        <v>NOE</v>
      </c>
    </row>
    <row r="388" spans="2:4" ht="12.75" customHeight="1" x14ac:dyDescent="0.2">
      <c r="B388" s="264">
        <v>22108057</v>
      </c>
      <c r="C388">
        <v>8.8889999999999993</v>
      </c>
      <c r="D388" t="str">
        <f>VLOOKUP(B388,'Notes écrit'!$A$3:$B$734,2,FALSE)</f>
        <v>MICHEL</v>
      </c>
    </row>
    <row r="389" spans="2:4" ht="12.75" customHeight="1" x14ac:dyDescent="0.2">
      <c r="B389" s="264">
        <v>22109061</v>
      </c>
      <c r="C389">
        <v>9.7780000000000005</v>
      </c>
      <c r="D389" t="str">
        <f>VLOOKUP(B389,'Notes écrit'!$A$3:$B$734,2,FALSE)</f>
        <v>JAECKER</v>
      </c>
    </row>
    <row r="390" spans="2:4" ht="12.75" customHeight="1" x14ac:dyDescent="0.2">
      <c r="B390" s="264">
        <v>22117804</v>
      </c>
      <c r="C390">
        <v>7.1109999999999998</v>
      </c>
      <c r="D390" t="str">
        <f>VLOOKUP(B390,'Notes écrit'!$A$3:$B$734,2,FALSE)</f>
        <v>NGUIAMBA</v>
      </c>
    </row>
    <row r="391" spans="2:4" ht="12.75" customHeight="1" x14ac:dyDescent="0.2">
      <c r="B391" s="264">
        <v>22014343</v>
      </c>
      <c r="C391">
        <v>11.111000000000001</v>
      </c>
      <c r="D391" t="str">
        <f>VLOOKUP(B391,'Notes écrit'!$A$3:$B$734,2,FALSE)</f>
        <v>MONTENERI</v>
      </c>
    </row>
    <row r="392" spans="2:4" ht="12.75" customHeight="1" x14ac:dyDescent="0.2">
      <c r="B392" s="264">
        <v>22121273</v>
      </c>
      <c r="C392">
        <v>5.3330000000000002</v>
      </c>
      <c r="D392" t="str">
        <f>VLOOKUP(B392,'Notes écrit'!$A$3:$B$734,2,FALSE)</f>
        <v>LOUX</v>
      </c>
    </row>
    <row r="393" spans="2:4" ht="12.75" customHeight="1" x14ac:dyDescent="0.2">
      <c r="B393" s="264">
        <v>22105644</v>
      </c>
      <c r="C393">
        <v>8.8889999999999993</v>
      </c>
      <c r="D393" t="str">
        <f>VLOOKUP(B393,'Notes écrit'!$A$3:$B$734,2,FALSE)</f>
        <v>N'DINGA</v>
      </c>
    </row>
    <row r="394" spans="2:4" ht="12.75" customHeight="1" x14ac:dyDescent="0.2">
      <c r="B394" s="264">
        <v>22110716</v>
      </c>
      <c r="C394">
        <v>8.8889999999999993</v>
      </c>
      <c r="D394" t="str">
        <f>VLOOKUP(B394,'Notes écrit'!$A$3:$B$734,2,FALSE)</f>
        <v>JAEGER</v>
      </c>
    </row>
    <row r="395" spans="2:4" ht="12.75" customHeight="1" x14ac:dyDescent="0.2">
      <c r="B395" s="264">
        <v>22105882</v>
      </c>
      <c r="C395">
        <v>12</v>
      </c>
      <c r="D395" t="str">
        <f>VLOOKUP(B395,'Notes écrit'!$A$3:$B$734,2,FALSE)</f>
        <v>HUET</v>
      </c>
    </row>
    <row r="396" spans="2:4" ht="12.75" customHeight="1" x14ac:dyDescent="0.2">
      <c r="B396" s="264">
        <v>22004751</v>
      </c>
      <c r="C396">
        <v>8</v>
      </c>
      <c r="D396" t="str">
        <f>VLOOKUP(B396,'Notes écrit'!$A$3:$B$734,2,FALSE)</f>
        <v>KLEINMANN</v>
      </c>
    </row>
    <row r="397" spans="2:4" ht="12.75" customHeight="1" x14ac:dyDescent="0.2">
      <c r="B397" s="264">
        <v>22005110</v>
      </c>
      <c r="C397">
        <v>8.8889999999999993</v>
      </c>
      <c r="D397" t="str">
        <f>VLOOKUP(B397,'Notes écrit'!$A$3:$B$734,2,FALSE)</f>
        <v>KOERCKEL</v>
      </c>
    </row>
    <row r="398" spans="2:4" ht="12.75" customHeight="1" x14ac:dyDescent="0.2">
      <c r="B398" s="264">
        <v>22111250</v>
      </c>
      <c r="C398">
        <v>7.1109999999999998</v>
      </c>
      <c r="D398" t="str">
        <f>VLOOKUP(B398,'Notes écrit'!$A$3:$B$734,2,FALSE)</f>
        <v>LUDWILLER</v>
      </c>
    </row>
    <row r="399" spans="2:4" ht="12.75" customHeight="1" x14ac:dyDescent="0.2">
      <c r="B399" s="264">
        <v>22105441</v>
      </c>
      <c r="C399">
        <v>9.3330000000000002</v>
      </c>
      <c r="D399" t="str">
        <f>VLOOKUP(B399,'Notes écrit'!$A$3:$B$734,2,FALSE)</f>
        <v>IUNG</v>
      </c>
    </row>
    <row r="400" spans="2:4" ht="12.75" customHeight="1" x14ac:dyDescent="0.2">
      <c r="B400" s="264">
        <v>22119492</v>
      </c>
      <c r="C400">
        <v>8</v>
      </c>
      <c r="D400" t="str">
        <f>VLOOKUP(B400,'Notes écrit'!$A$3:$B$734,2,FALSE)</f>
        <v>LAROCHELLE</v>
      </c>
    </row>
    <row r="401" spans="2:4" ht="12.75" customHeight="1" x14ac:dyDescent="0.2">
      <c r="B401" s="264">
        <v>22117917</v>
      </c>
      <c r="C401">
        <v>6.2220000000000004</v>
      </c>
      <c r="D401" t="str">
        <f>VLOOKUP(B401,'Notes écrit'!$A$3:$B$734,2,FALSE)</f>
        <v>MELO BOLANOS</v>
      </c>
    </row>
    <row r="402" spans="2:4" ht="12.75" customHeight="1" x14ac:dyDescent="0.2">
      <c r="B402" s="264">
        <v>22111673</v>
      </c>
      <c r="C402">
        <v>8</v>
      </c>
      <c r="D402" t="str">
        <f>VLOOKUP(B402,'Notes écrit'!$A$3:$B$734,2,FALSE)</f>
        <v>MEJIDOV</v>
      </c>
    </row>
    <row r="403" spans="2:4" ht="12.75" customHeight="1" x14ac:dyDescent="0.2">
      <c r="B403" s="264">
        <v>22108132</v>
      </c>
      <c r="C403">
        <v>8.8889999999999993</v>
      </c>
      <c r="D403" t="str">
        <f>VLOOKUP(B403,'Notes écrit'!$A$3:$B$734,2,FALSE)</f>
        <v>LESNIAK</v>
      </c>
    </row>
    <row r="404" spans="2:4" ht="12.75" customHeight="1" x14ac:dyDescent="0.2">
      <c r="B404" s="264">
        <v>21814620</v>
      </c>
      <c r="C404">
        <v>7.556</v>
      </c>
      <c r="D404" t="str">
        <f>VLOOKUP(B404,'Notes écrit'!$A$3:$B$734,2,FALSE)</f>
        <v>KONSTANTINIDIS</v>
      </c>
    </row>
    <row r="405" spans="2:4" ht="12.75" customHeight="1" x14ac:dyDescent="0.2">
      <c r="B405" s="264">
        <v>22009423</v>
      </c>
      <c r="C405">
        <v>8.8889999999999993</v>
      </c>
      <c r="D405" t="str">
        <f>VLOOKUP(B405,'Notes écrit'!$A$3:$B$734,2,FALSE)</f>
        <v>MAGY</v>
      </c>
    </row>
    <row r="406" spans="2:4" x14ac:dyDescent="0.2">
      <c r="B406" s="264">
        <v>22014863</v>
      </c>
      <c r="C406">
        <v>8.8889999999999993</v>
      </c>
      <c r="D406" t="str">
        <f>VLOOKUP(B406,'Notes écrit'!$A$3:$B$734,2,FALSE)</f>
        <v>KASPER</v>
      </c>
    </row>
    <row r="407" spans="2:4" x14ac:dyDescent="0.2">
      <c r="B407" s="264">
        <v>22114831</v>
      </c>
      <c r="C407">
        <v>7.556</v>
      </c>
      <c r="D407" t="str">
        <f>VLOOKUP(B407,'Notes écrit'!$A$3:$B$734,2,FALSE)</f>
        <v>MEHAL</v>
      </c>
    </row>
    <row r="408" spans="2:4" x14ac:dyDescent="0.2">
      <c r="B408" s="264">
        <v>22107260</v>
      </c>
      <c r="C408">
        <v>11.111000000000001</v>
      </c>
      <c r="D408" t="str">
        <f>VLOOKUP(B408,'Notes écrit'!$A$3:$B$734,2,FALSE)</f>
        <v>HAZEMANN</v>
      </c>
    </row>
    <row r="409" spans="2:4" x14ac:dyDescent="0.2">
      <c r="B409" s="264">
        <v>22000928</v>
      </c>
      <c r="C409">
        <v>11.555999999999999</v>
      </c>
      <c r="D409" t="str">
        <f>VLOOKUP(B409,'Notes écrit'!$A$3:$B$734,2,FALSE)</f>
        <v>LAMBOUR</v>
      </c>
    </row>
    <row r="410" spans="2:4" x14ac:dyDescent="0.2">
      <c r="B410" s="264">
        <v>22100244</v>
      </c>
      <c r="C410">
        <v>6.2220000000000004</v>
      </c>
      <c r="D410" t="str">
        <f>VLOOKUP(B410,'Notes écrit'!$A$3:$B$734,2,FALSE)</f>
        <v>JABBO</v>
      </c>
    </row>
    <row r="411" spans="2:4" x14ac:dyDescent="0.2">
      <c r="B411" s="264">
        <v>22105157</v>
      </c>
      <c r="C411">
        <v>10.667</v>
      </c>
      <c r="D411" t="str">
        <f>VLOOKUP(B411,'Notes écrit'!$A$3:$B$734,2,FALSE)</f>
        <v>MICHON</v>
      </c>
    </row>
    <row r="412" spans="2:4" x14ac:dyDescent="0.2">
      <c r="B412" s="264">
        <v>22105701</v>
      </c>
      <c r="C412">
        <v>6.2220000000000004</v>
      </c>
      <c r="D412" t="str">
        <f>VLOOKUP(B412,'Notes écrit'!$A$3:$B$734,2,FALSE)</f>
        <v>JACQUIN</v>
      </c>
    </row>
    <row r="413" spans="2:4" x14ac:dyDescent="0.2">
      <c r="B413" s="264">
        <v>22105676</v>
      </c>
      <c r="C413">
        <v>8.4440000000000008</v>
      </c>
      <c r="D413" t="str">
        <f>VLOOKUP(B413,'Notes écrit'!$A$3:$B$734,2,FALSE)</f>
        <v>LAGANNE</v>
      </c>
    </row>
    <row r="414" spans="2:4" x14ac:dyDescent="0.2">
      <c r="B414" s="264">
        <v>22106683</v>
      </c>
      <c r="C414">
        <v>13.778</v>
      </c>
      <c r="D414" t="str">
        <f>VLOOKUP(B414,'Notes écrit'!$A$3:$B$734,2,FALSE)</f>
        <v>HEIN</v>
      </c>
    </row>
    <row r="415" spans="2:4" x14ac:dyDescent="0.2">
      <c r="B415" s="264">
        <v>22105421</v>
      </c>
      <c r="C415">
        <v>6.2220000000000004</v>
      </c>
      <c r="D415" t="str">
        <f>VLOOKUP(B415,'Notes écrit'!$A$3:$B$734,2,FALSE)</f>
        <v>NAUROY</v>
      </c>
    </row>
    <row r="416" spans="2:4" x14ac:dyDescent="0.2">
      <c r="B416" s="264">
        <v>22011752</v>
      </c>
      <c r="C416">
        <v>6.2220000000000004</v>
      </c>
      <c r="D416" t="str">
        <f>VLOOKUP(B416,'Notes écrit'!$A$3:$B$734,2,FALSE)</f>
        <v>CLISSON</v>
      </c>
    </row>
    <row r="417" spans="2:4" x14ac:dyDescent="0.2">
      <c r="B417" s="264">
        <v>22106703</v>
      </c>
      <c r="C417">
        <v>10.222</v>
      </c>
      <c r="D417" t="str">
        <f>VLOOKUP(B417,'Notes écrit'!$A$3:$B$734,2,FALSE)</f>
        <v>SPEISSER</v>
      </c>
    </row>
    <row r="418" spans="2:4" x14ac:dyDescent="0.2">
      <c r="B418" s="264">
        <v>22104387</v>
      </c>
      <c r="C418">
        <v>10.222</v>
      </c>
      <c r="D418" t="str">
        <f>VLOOKUP(B418,'Notes écrit'!$A$3:$B$734,2,FALSE)</f>
        <v>RITZENTHALER</v>
      </c>
    </row>
    <row r="419" spans="2:4" x14ac:dyDescent="0.2">
      <c r="B419" s="264">
        <v>22010546</v>
      </c>
      <c r="C419">
        <v>7.1109999999999998</v>
      </c>
      <c r="D419" t="str">
        <f>VLOOKUP(B419,'Notes écrit'!$A$3:$B$734,2,FALSE)</f>
        <v>SAADALLAH</v>
      </c>
    </row>
    <row r="420" spans="2:4" x14ac:dyDescent="0.2">
      <c r="B420" s="264">
        <v>22111723</v>
      </c>
      <c r="C420">
        <v>4.8890000000000002</v>
      </c>
      <c r="D420" t="str">
        <f>VLOOKUP(B420,'Notes écrit'!$A$3:$B$734,2,FALSE)</f>
        <v>RUCH</v>
      </c>
    </row>
    <row r="421" spans="2:4" x14ac:dyDescent="0.2">
      <c r="B421" s="264">
        <v>22106830</v>
      </c>
      <c r="C421">
        <v>9.7780000000000005</v>
      </c>
      <c r="D421" t="str">
        <f>VLOOKUP(B421,'Notes écrit'!$A$3:$B$734,2,FALSE)</f>
        <v>SUTTER</v>
      </c>
    </row>
    <row r="422" spans="2:4" x14ac:dyDescent="0.2">
      <c r="B422" s="264">
        <v>22112375</v>
      </c>
      <c r="C422">
        <v>6.2220000000000004</v>
      </c>
      <c r="D422" t="str">
        <f>VLOOKUP(B422,'Notes écrit'!$A$3:$B$734,2,FALSE)</f>
        <v>SENTURK</v>
      </c>
    </row>
    <row r="423" spans="2:4" x14ac:dyDescent="0.2">
      <c r="B423" s="264">
        <v>22004276</v>
      </c>
      <c r="C423">
        <v>10.667</v>
      </c>
      <c r="D423" t="str">
        <f>VLOOKUP(B423,'Notes écrit'!$A$3:$B$734,2,FALSE)</f>
        <v>PUGLIESE</v>
      </c>
    </row>
    <row r="424" spans="2:4" x14ac:dyDescent="0.2">
      <c r="B424" s="264">
        <v>22111854</v>
      </c>
      <c r="C424">
        <v>5.3330000000000002</v>
      </c>
      <c r="D424" t="str">
        <f>VLOOKUP(B424,'Notes écrit'!$A$3:$B$734,2,FALSE)</f>
        <v>TURANSZKY-HUSSER</v>
      </c>
    </row>
    <row r="425" spans="2:4" x14ac:dyDescent="0.2">
      <c r="B425" s="264">
        <v>22107186</v>
      </c>
      <c r="C425">
        <v>10.222</v>
      </c>
      <c r="D425" t="str">
        <f>VLOOKUP(B425,'Notes écrit'!$A$3:$B$734,2,FALSE)</f>
        <v>WILLKOMM</v>
      </c>
    </row>
    <row r="426" spans="2:4" x14ac:dyDescent="0.2">
      <c r="B426" s="264">
        <v>22107458</v>
      </c>
      <c r="C426">
        <v>10.667</v>
      </c>
      <c r="D426" t="str">
        <f>VLOOKUP(B426,'Notes écrit'!$A$3:$B$734,2,FALSE)</f>
        <v>STOLL</v>
      </c>
    </row>
    <row r="427" spans="2:4" x14ac:dyDescent="0.2">
      <c r="B427" s="264">
        <v>22115731</v>
      </c>
      <c r="C427">
        <v>7.556</v>
      </c>
      <c r="D427" t="str">
        <f>VLOOKUP(B427,'Notes écrit'!$A$3:$B$734,2,FALSE)</f>
        <v>SOENE</v>
      </c>
    </row>
    <row r="428" spans="2:4" x14ac:dyDescent="0.2">
      <c r="B428" s="264">
        <v>22105549</v>
      </c>
      <c r="C428">
        <v>10.222</v>
      </c>
      <c r="D428" t="str">
        <f>VLOOKUP(B428,'Notes écrit'!$A$3:$B$734,2,FALSE)</f>
        <v>PFLIMLIN</v>
      </c>
    </row>
    <row r="429" spans="2:4" x14ac:dyDescent="0.2">
      <c r="B429" s="264">
        <v>22107987</v>
      </c>
      <c r="C429">
        <v>6.6669999999999998</v>
      </c>
      <c r="D429" t="str">
        <f>VLOOKUP(B429,'Notes écrit'!$A$3:$B$734,2,FALSE)</f>
        <v>PHAL</v>
      </c>
    </row>
    <row r="430" spans="2:4" x14ac:dyDescent="0.2">
      <c r="B430" s="264">
        <v>22108777</v>
      </c>
      <c r="C430">
        <v>6.2220000000000004</v>
      </c>
      <c r="D430" t="str">
        <f>VLOOKUP(B430,'Notes écrit'!$A$3:$B$734,2,FALSE)</f>
        <v>ROECKLIN</v>
      </c>
    </row>
    <row r="431" spans="2:4" x14ac:dyDescent="0.2">
      <c r="B431" s="264">
        <v>22013642</v>
      </c>
      <c r="C431">
        <v>11.111000000000001</v>
      </c>
      <c r="D431" t="str">
        <f>VLOOKUP(B431,'Notes écrit'!$A$3:$B$734,2,FALSE)</f>
        <v>TRIPOTIN</v>
      </c>
    </row>
    <row r="432" spans="2:4" x14ac:dyDescent="0.2">
      <c r="B432" s="264">
        <v>22105018</v>
      </c>
      <c r="C432">
        <v>4.8890000000000002</v>
      </c>
      <c r="D432" t="str">
        <f>VLOOKUP(B432,'Notes écrit'!$A$3:$B$734,2,FALSE)</f>
        <v>SCHAULY</v>
      </c>
    </row>
    <row r="433" spans="2:4" x14ac:dyDescent="0.2">
      <c r="B433" s="264">
        <v>22110242</v>
      </c>
      <c r="C433">
        <v>7.1109999999999998</v>
      </c>
      <c r="D433" t="str">
        <f>VLOOKUP(B433,'Notes écrit'!$A$3:$B$734,2,FALSE)</f>
        <v>RIBEIRO</v>
      </c>
    </row>
    <row r="434" spans="2:4" x14ac:dyDescent="0.2">
      <c r="B434" s="264">
        <v>22008677</v>
      </c>
      <c r="C434">
        <v>7.1109999999999998</v>
      </c>
      <c r="D434" t="str">
        <f>VLOOKUP(B434,'Notes écrit'!$A$3:$B$734,2,FALSE)</f>
        <v>STOMP</v>
      </c>
    </row>
    <row r="435" spans="2:4" x14ac:dyDescent="0.2">
      <c r="B435">
        <v>22106277</v>
      </c>
      <c r="C435">
        <v>10.222</v>
      </c>
      <c r="D435" t="str">
        <f>VLOOKUP(B435,'Notes écrit'!$A$3:$B$734,2,FALSE)</f>
        <v>REUTENAUER</v>
      </c>
    </row>
    <row r="436" spans="2:4" x14ac:dyDescent="0.2">
      <c r="B436">
        <v>22118571</v>
      </c>
      <c r="C436">
        <v>3.556</v>
      </c>
      <c r="D436" t="str">
        <f>VLOOKUP(B436,'Notes écrit'!$A$3:$B$734,2,FALSE)</f>
        <v>OZDEMIR</v>
      </c>
    </row>
    <row r="437" spans="2:4" x14ac:dyDescent="0.2">
      <c r="B437" s="264">
        <v>22110649</v>
      </c>
      <c r="C437">
        <v>7.1109999999999998</v>
      </c>
      <c r="D437" t="str">
        <f>VLOOKUP(B437,'Notes écrit'!$A$3:$B$734,2,FALSE)</f>
        <v>PARENA</v>
      </c>
    </row>
    <row r="438" spans="2:4" x14ac:dyDescent="0.2">
      <c r="B438" s="264">
        <v>22106072</v>
      </c>
      <c r="C438">
        <v>5.7779999999999996</v>
      </c>
      <c r="D438" t="str">
        <f>VLOOKUP(B438,'Notes écrit'!$A$3:$B$734,2,FALSE)</f>
        <v>TISSERAND</v>
      </c>
    </row>
    <row r="439" spans="2:4" x14ac:dyDescent="0.2">
      <c r="B439" s="264">
        <v>22103794</v>
      </c>
      <c r="C439">
        <v>10.667</v>
      </c>
      <c r="D439" t="str">
        <f>VLOOKUP(B439,'Notes écrit'!$A$3:$B$734,2,FALSE)</f>
        <v>RUHL</v>
      </c>
    </row>
    <row r="440" spans="2:4" x14ac:dyDescent="0.2">
      <c r="B440" s="264">
        <v>22109164</v>
      </c>
      <c r="C440">
        <v>7.1109999999999998</v>
      </c>
      <c r="D440" t="str">
        <f>VLOOKUP(B440,'Notes écrit'!$A$3:$B$734,2,FALSE)</f>
        <v>POIRÉ</v>
      </c>
    </row>
    <row r="441" spans="2:4" x14ac:dyDescent="0.2">
      <c r="B441" s="264">
        <v>22114415</v>
      </c>
      <c r="C441">
        <v>10.667</v>
      </c>
      <c r="D441" t="str">
        <f>VLOOKUP(B441,'Notes écrit'!$A$3:$B$734,2,FALSE)</f>
        <v>ZANETTI</v>
      </c>
    </row>
    <row r="442" spans="2:4" x14ac:dyDescent="0.2">
      <c r="B442" s="264">
        <v>22122722</v>
      </c>
      <c r="C442">
        <v>11.111000000000001</v>
      </c>
      <c r="D442" t="str">
        <f>VLOOKUP(B442,'Notes écrit'!$A$3:$B$734,2,FALSE)</f>
        <v>ZOELLER</v>
      </c>
    </row>
    <row r="443" spans="2:4" x14ac:dyDescent="0.2">
      <c r="B443" s="264">
        <v>22013186</v>
      </c>
      <c r="C443">
        <v>9.7780000000000005</v>
      </c>
      <c r="D443" t="str">
        <f>VLOOKUP(B443,'Notes écrit'!$A$3:$B$734,2,FALSE)</f>
        <v>SCHMITT</v>
      </c>
    </row>
    <row r="444" spans="2:4" x14ac:dyDescent="0.2">
      <c r="B444" s="264">
        <v>22111449</v>
      </c>
      <c r="C444">
        <v>8.4440000000000008</v>
      </c>
      <c r="D444" t="str">
        <f>VLOOKUP(B444,'Notes écrit'!$A$3:$B$734,2,FALSE)</f>
        <v>OELRICH</v>
      </c>
    </row>
    <row r="445" spans="2:4" x14ac:dyDescent="0.2">
      <c r="B445" s="264">
        <v>22110279</v>
      </c>
      <c r="C445">
        <v>7.556</v>
      </c>
      <c r="D445" t="str">
        <f>VLOOKUP(B445,'Notes écrit'!$A$3:$B$734,2,FALSE)</f>
        <v>RAOMERISON RAZAFINIMANANA</v>
      </c>
    </row>
    <row r="446" spans="2:4" x14ac:dyDescent="0.2">
      <c r="B446">
        <v>22112382</v>
      </c>
      <c r="C446">
        <v>9.3330000000000002</v>
      </c>
      <c r="D446" t="str">
        <f>VLOOKUP(B446,'Notes écrit'!$A$3:$B$734,2,FALSE)</f>
        <v>TOUIS</v>
      </c>
    </row>
    <row r="447" spans="2:4" x14ac:dyDescent="0.2">
      <c r="B447" s="264">
        <v>22115672</v>
      </c>
      <c r="C447">
        <v>6.6669999999999998</v>
      </c>
      <c r="D447" t="str">
        <f>VLOOKUP(B447,'Notes écrit'!$A$3:$B$734,2,FALSE)</f>
        <v>TERMINN</v>
      </c>
    </row>
    <row r="448" spans="2:4" x14ac:dyDescent="0.2">
      <c r="B448" s="264">
        <v>22107637</v>
      </c>
      <c r="C448">
        <v>11.111000000000001</v>
      </c>
      <c r="D448" t="str">
        <f>VLOOKUP(B448,'Notes écrit'!$A$3:$B$734,2,FALSE)</f>
        <v>STILTZ</v>
      </c>
    </row>
    <row r="449" spans="2:4" x14ac:dyDescent="0.2">
      <c r="B449" s="264">
        <v>22006191</v>
      </c>
      <c r="C449">
        <v>6.2220000000000004</v>
      </c>
      <c r="D449" t="str">
        <f>VLOOKUP(B449,'Notes écrit'!$A$3:$B$734,2,FALSE)</f>
        <v>SPIEGEL</v>
      </c>
    </row>
    <row r="450" spans="2:4" x14ac:dyDescent="0.2">
      <c r="B450" s="264">
        <v>22007307</v>
      </c>
      <c r="C450">
        <v>6.2220000000000004</v>
      </c>
      <c r="D450" t="str">
        <f>VLOOKUP(B450,'Notes écrit'!$A$3:$B$734,2,FALSE)</f>
        <v>RACON</v>
      </c>
    </row>
    <row r="451" spans="2:4" x14ac:dyDescent="0.2">
      <c r="B451" s="264">
        <v>22104247</v>
      </c>
      <c r="C451">
        <v>6.6669999999999998</v>
      </c>
      <c r="D451" t="str">
        <f>VLOOKUP(B451,'Notes écrit'!$A$3:$B$734,2,FALSE)</f>
        <v>SARRAS</v>
      </c>
    </row>
    <row r="452" spans="2:4" x14ac:dyDescent="0.2">
      <c r="B452" s="264">
        <v>22109082</v>
      </c>
      <c r="C452">
        <v>8.4440000000000008</v>
      </c>
      <c r="D452" t="str">
        <f>VLOOKUP(B452,'Notes écrit'!$A$3:$B$734,2,FALSE)</f>
        <v>ZACHER</v>
      </c>
    </row>
    <row r="453" spans="2:4" x14ac:dyDescent="0.2">
      <c r="B453" s="264">
        <v>22004913</v>
      </c>
      <c r="C453">
        <v>10.667</v>
      </c>
      <c r="D453" t="str">
        <f>VLOOKUP(B453,'Notes écrit'!$A$3:$B$734,2,FALSE)</f>
        <v>TRANG</v>
      </c>
    </row>
    <row r="454" spans="2:4" x14ac:dyDescent="0.2">
      <c r="B454" s="264">
        <v>22113056</v>
      </c>
      <c r="C454">
        <v>8</v>
      </c>
      <c r="D454" t="str">
        <f>VLOOKUP(B454,'Notes écrit'!$A$3:$B$734,2,FALSE)</f>
        <v>SAUTER</v>
      </c>
    </row>
    <row r="455" spans="2:4" x14ac:dyDescent="0.2">
      <c r="B455" s="264">
        <v>21815822</v>
      </c>
      <c r="C455">
        <v>8.4440000000000008</v>
      </c>
      <c r="D455" t="str">
        <f>VLOOKUP(B455,'Notes écrit'!$A$3:$B$734,2,FALSE)</f>
        <v>TAYEBI</v>
      </c>
    </row>
    <row r="456" spans="2:4" x14ac:dyDescent="0.2">
      <c r="B456" s="264">
        <v>22114024</v>
      </c>
      <c r="C456">
        <v>3.556</v>
      </c>
      <c r="D456" t="str">
        <f>VLOOKUP(B456,'Notes écrit'!$A$3:$B$734,2,FALSE)</f>
        <v>RAPPOLD</v>
      </c>
    </row>
    <row r="457" spans="2:4" x14ac:dyDescent="0.2">
      <c r="B457" s="264">
        <v>22108086</v>
      </c>
      <c r="C457">
        <v>8.4440000000000008</v>
      </c>
      <c r="D457" t="str">
        <f>VLOOKUP(B457,'Notes écrit'!$A$3:$B$734,2,FALSE)</f>
        <v>TEIXEIRA DE SOUSA</v>
      </c>
    </row>
    <row r="458" spans="2:4" x14ac:dyDescent="0.2">
      <c r="B458" s="264">
        <v>22013568</v>
      </c>
      <c r="C458">
        <v>8.4440000000000008</v>
      </c>
      <c r="D458" t="str">
        <f>VLOOKUP(B458,'Notes écrit'!$A$3:$B$734,2,FALSE)</f>
        <v>TAKALINE</v>
      </c>
    </row>
    <row r="459" spans="2:4" x14ac:dyDescent="0.2">
      <c r="B459" s="264">
        <v>22104960</v>
      </c>
      <c r="C459">
        <v>13.333</v>
      </c>
      <c r="D459" t="str">
        <f>VLOOKUP(B459,'Notes écrit'!$A$3:$B$734,2,FALSE)</f>
        <v>SCHOENEBECK</v>
      </c>
    </row>
    <row r="460" spans="2:4" x14ac:dyDescent="0.2">
      <c r="B460" s="264">
        <v>22110878</v>
      </c>
      <c r="C460">
        <v>9.3330000000000002</v>
      </c>
      <c r="D460" t="str">
        <f>VLOOKUP(B460,'Notes écrit'!$A$3:$B$734,2,FALSE)</f>
        <v>SCHWARTZ</v>
      </c>
    </row>
    <row r="461" spans="2:4" x14ac:dyDescent="0.2">
      <c r="B461" s="264">
        <v>22106747</v>
      </c>
      <c r="C461">
        <v>7.1109999999999998</v>
      </c>
      <c r="D461" t="str">
        <f>VLOOKUP(B461,'Notes écrit'!$A$3:$B$734,2,FALSE)</f>
        <v>TROADEC</v>
      </c>
    </row>
    <row r="462" spans="2:4" x14ac:dyDescent="0.2">
      <c r="B462" s="264">
        <v>22005248</v>
      </c>
      <c r="C462">
        <v>4.444</v>
      </c>
      <c r="D462" t="str">
        <f>VLOOKUP(B462,'Notes écrit'!$A$3:$B$734,2,FALSE)</f>
        <v>SINA</v>
      </c>
    </row>
    <row r="463" spans="2:4" x14ac:dyDescent="0.2">
      <c r="B463" s="264">
        <v>22120840</v>
      </c>
      <c r="C463">
        <v>6.6669999999999998</v>
      </c>
      <c r="D463" t="str">
        <f>VLOOKUP(B463,'Notes écrit'!$A$3:$B$734,2,FALSE)</f>
        <v xml:space="preserve">YANAL </v>
      </c>
    </row>
    <row r="464" spans="2:4" x14ac:dyDescent="0.2">
      <c r="B464" s="264">
        <v>22118208</v>
      </c>
      <c r="C464">
        <v>10.667</v>
      </c>
      <c r="D464" t="str">
        <f>VLOOKUP(B464,'Notes écrit'!$A$3:$B$734,2,FALSE)</f>
        <v>SCHNEIDER</v>
      </c>
    </row>
    <row r="465" spans="2:4" x14ac:dyDescent="0.2">
      <c r="B465" s="264">
        <v>22114296</v>
      </c>
      <c r="C465">
        <v>8</v>
      </c>
      <c r="D465" t="str">
        <f>VLOOKUP(B465,'Notes écrit'!$A$3:$B$734,2,FALSE)</f>
        <v>TARRAPEY</v>
      </c>
    </row>
    <row r="466" spans="2:4" x14ac:dyDescent="0.2">
      <c r="B466" s="264">
        <v>22108240</v>
      </c>
      <c r="C466">
        <v>6.6669999999999998</v>
      </c>
      <c r="D466" t="str">
        <f>VLOOKUP(B466,'Notes écrit'!$A$3:$B$734,2,FALSE)</f>
        <v>VALYNSEELE</v>
      </c>
    </row>
    <row r="467" spans="2:4" x14ac:dyDescent="0.2">
      <c r="B467" s="264">
        <v>22119455</v>
      </c>
      <c r="C467">
        <v>6.2220000000000004</v>
      </c>
      <c r="D467" t="str">
        <f>VLOOKUP(B467,'Notes écrit'!$A$3:$B$734,2,FALSE)</f>
        <v>ANDRIAMAMPIANINA</v>
      </c>
    </row>
    <row r="468" spans="2:4" x14ac:dyDescent="0.2">
      <c r="B468" s="264">
        <v>22112852</v>
      </c>
      <c r="C468">
        <v>9.7780000000000005</v>
      </c>
      <c r="D468" t="str">
        <f>VLOOKUP(B468,'Notes écrit'!$A$3:$B$734,2,FALSE)</f>
        <v>DERDINGER</v>
      </c>
    </row>
    <row r="469" spans="2:4" x14ac:dyDescent="0.2">
      <c r="B469" s="264">
        <v>22023438</v>
      </c>
      <c r="C469">
        <v>12.888999999999999</v>
      </c>
      <c r="D469" t="str">
        <f>VLOOKUP(B469,'Notes écrit'!$A$3:$B$734,2,FALSE)</f>
        <v>GARIN</v>
      </c>
    </row>
    <row r="470" spans="2:4" x14ac:dyDescent="0.2">
      <c r="B470" s="264">
        <v>22016106</v>
      </c>
      <c r="C470">
        <v>6.6669999999999998</v>
      </c>
      <c r="D470" t="str">
        <f>VLOOKUP(B470,'Notes écrit'!$A$3:$B$734,2,FALSE)</f>
        <v>AKBAL</v>
      </c>
    </row>
    <row r="471" spans="2:4" x14ac:dyDescent="0.2">
      <c r="B471" s="264">
        <v>22106538</v>
      </c>
      <c r="C471">
        <v>9.3330000000000002</v>
      </c>
      <c r="D471" t="str">
        <f>VLOOKUP(B471,'Notes écrit'!$A$3:$B$734,2,FALSE)</f>
        <v>BASSEVILLE</v>
      </c>
    </row>
    <row r="472" spans="2:4" x14ac:dyDescent="0.2">
      <c r="B472" s="264">
        <v>22102327</v>
      </c>
      <c r="C472">
        <v>7.556</v>
      </c>
      <c r="D472" t="str">
        <f>VLOOKUP(B472,'Notes écrit'!$A$3:$B$734,2,FALSE)</f>
        <v>DAVIOT</v>
      </c>
    </row>
    <row r="473" spans="2:4" x14ac:dyDescent="0.2">
      <c r="B473" s="264">
        <v>22006628</v>
      </c>
      <c r="C473">
        <v>7.556</v>
      </c>
      <c r="D473" t="str">
        <f>VLOOKUP(B473,'Notes écrit'!$A$3:$B$734,2,FALSE)</f>
        <v>GANGLOFF</v>
      </c>
    </row>
    <row r="474" spans="2:4" x14ac:dyDescent="0.2">
      <c r="B474" s="264">
        <v>22106228</v>
      </c>
      <c r="C474">
        <v>7.556</v>
      </c>
      <c r="D474" t="str">
        <f>VLOOKUP(B474,'Notes écrit'!$A$3:$B$734,2,FALSE)</f>
        <v>FORTHOFFER</v>
      </c>
    </row>
    <row r="475" spans="2:4" x14ac:dyDescent="0.2">
      <c r="B475" s="264">
        <v>22108161</v>
      </c>
      <c r="C475">
        <v>8</v>
      </c>
      <c r="D475" t="str">
        <f>VLOOKUP(B475,'Notes écrit'!$A$3:$B$734,2,FALSE)</f>
        <v>BLANSCHÉ</v>
      </c>
    </row>
    <row r="476" spans="2:4" x14ac:dyDescent="0.2">
      <c r="B476" s="264">
        <v>22102438</v>
      </c>
      <c r="C476">
        <v>5.7779999999999996</v>
      </c>
      <c r="D476" t="str">
        <f>VLOOKUP(B476,'Notes écrit'!$A$3:$B$734,2,FALSE)</f>
        <v>FRINDEL</v>
      </c>
    </row>
    <row r="477" spans="2:4" x14ac:dyDescent="0.2">
      <c r="B477" s="264">
        <v>22006544</v>
      </c>
      <c r="C477">
        <v>11.555999999999999</v>
      </c>
      <c r="D477" t="str">
        <f>VLOOKUP(B477,'Notes écrit'!$A$3:$B$734,2,FALSE)</f>
        <v>CORDIER</v>
      </c>
    </row>
    <row r="478" spans="2:4" x14ac:dyDescent="0.2">
      <c r="B478" s="264">
        <v>22107813</v>
      </c>
      <c r="C478">
        <v>5.7779999999999996</v>
      </c>
      <c r="D478" t="str">
        <f>VLOOKUP(B478,'Notes écrit'!$A$3:$B$734,2,FALSE)</f>
        <v>GUTMANN</v>
      </c>
    </row>
    <row r="479" spans="2:4" x14ac:dyDescent="0.2">
      <c r="B479" s="264">
        <v>22103595</v>
      </c>
      <c r="C479">
        <v>8.4440000000000008</v>
      </c>
      <c r="D479" t="str">
        <f>VLOOKUP(B479,'Notes écrit'!$A$3:$B$734,2,FALSE)</f>
        <v>BAJORSKI</v>
      </c>
    </row>
    <row r="480" spans="2:4" x14ac:dyDescent="0.2">
      <c r="B480" s="264">
        <v>22111459</v>
      </c>
      <c r="C480">
        <v>8.8889999999999993</v>
      </c>
      <c r="D480" t="str">
        <f>VLOOKUP(B480,'Notes écrit'!$A$3:$B$734,2,FALSE)</f>
        <v>EDEL</v>
      </c>
    </row>
    <row r="481" spans="2:4" x14ac:dyDescent="0.2">
      <c r="B481" s="264">
        <v>22000538</v>
      </c>
      <c r="C481">
        <v>8.4440000000000008</v>
      </c>
      <c r="D481" t="str">
        <f>VLOOKUP(B481,'Notes écrit'!$A$3:$B$734,2,FALSE)</f>
        <v>BOUZEGGOU</v>
      </c>
    </row>
    <row r="482" spans="2:4" x14ac:dyDescent="0.2">
      <c r="B482" s="264">
        <v>22110832</v>
      </c>
      <c r="C482">
        <v>5.3330000000000002</v>
      </c>
      <c r="D482" t="str">
        <f>VLOOKUP(B482,'Notes écrit'!$A$3:$B$734,2,FALSE)</f>
        <v>BOEHLER</v>
      </c>
    </row>
    <row r="483" spans="2:4" x14ac:dyDescent="0.2">
      <c r="B483">
        <v>22117276</v>
      </c>
      <c r="C483">
        <v>5.3330000000000002</v>
      </c>
      <c r="D483" t="str">
        <f>VLOOKUP(B483,'Notes écrit'!$A$3:$B$734,2,FALSE)</f>
        <v>CANAVY</v>
      </c>
    </row>
    <row r="484" spans="2:4" x14ac:dyDescent="0.2">
      <c r="B484" s="264">
        <v>22100118</v>
      </c>
      <c r="C484">
        <v>6.2220000000000004</v>
      </c>
      <c r="D484" t="str">
        <f>VLOOKUP(B484,'Notes écrit'!$A$3:$B$734,2,FALSE)</f>
        <v>GALLARD</v>
      </c>
    </row>
    <row r="485" spans="2:4" x14ac:dyDescent="0.2">
      <c r="B485" s="264">
        <v>22114635</v>
      </c>
      <c r="C485">
        <v>7.1109999999999998</v>
      </c>
      <c r="D485" t="str">
        <f>VLOOKUP(B485,'Notes écrit'!$A$3:$B$734,2,FALSE)</f>
        <v>DI BLASI</v>
      </c>
    </row>
    <row r="486" spans="2:4" x14ac:dyDescent="0.2">
      <c r="B486">
        <v>22006827</v>
      </c>
      <c r="C486">
        <v>6.6669999999999998</v>
      </c>
      <c r="D486" t="str">
        <f>VLOOKUP(B486,'Notes écrit'!$A$3:$B$734,2,FALSE)</f>
        <v>DJORDJEVIC</v>
      </c>
    </row>
    <row r="487" spans="2:4" x14ac:dyDescent="0.2">
      <c r="B487" s="264">
        <v>22113415</v>
      </c>
      <c r="C487">
        <v>7.1109999999999998</v>
      </c>
      <c r="D487" t="str">
        <f>VLOOKUP(B487,'Notes écrit'!$A$3:$B$734,2,FALSE)</f>
        <v>CHEKATT</v>
      </c>
    </row>
    <row r="488" spans="2:4" x14ac:dyDescent="0.2">
      <c r="B488" s="264">
        <v>22106772</v>
      </c>
      <c r="C488">
        <v>7.1109999999999998</v>
      </c>
      <c r="D488" t="str">
        <f>VLOOKUP(B488,'Notes écrit'!$A$3:$B$734,2,FALSE)</f>
        <v>GHINOLFI</v>
      </c>
    </row>
    <row r="489" spans="2:4" x14ac:dyDescent="0.2">
      <c r="B489" s="264">
        <v>22121412</v>
      </c>
      <c r="C489">
        <v>4.8890000000000002</v>
      </c>
      <c r="D489" t="str">
        <f>VLOOKUP(B489,'Notes écrit'!$A$3:$B$734,2,FALSE)</f>
        <v>CUREAU</v>
      </c>
    </row>
    <row r="490" spans="2:4" x14ac:dyDescent="0.2">
      <c r="B490" s="264">
        <v>22100282</v>
      </c>
      <c r="C490">
        <v>9.3330000000000002</v>
      </c>
      <c r="D490" t="str">
        <f>VLOOKUP(B490,'Notes écrit'!$A$3:$B$734,2,FALSE)</f>
        <v>ELALI</v>
      </c>
    </row>
    <row r="491" spans="2:4" x14ac:dyDescent="0.2">
      <c r="B491">
        <v>22119519</v>
      </c>
      <c r="C491">
        <v>6.2220000000000004</v>
      </c>
      <c r="D491" t="str">
        <f>VLOOKUP(B491,'Notes écrit'!$A$3:$B$734,2,FALSE)</f>
        <v>DUVERNOIR</v>
      </c>
    </row>
    <row r="492" spans="2:4" x14ac:dyDescent="0.2">
      <c r="B492" s="264">
        <v>22106534</v>
      </c>
      <c r="C492">
        <v>6.6669999999999998</v>
      </c>
      <c r="D492" t="str">
        <f>VLOOKUP(B492,'Notes écrit'!$A$3:$B$734,2,FALSE)</f>
        <v>BADER</v>
      </c>
    </row>
    <row r="493" spans="2:4" x14ac:dyDescent="0.2">
      <c r="B493" s="264">
        <v>22110212</v>
      </c>
      <c r="C493">
        <v>5.3330000000000002</v>
      </c>
      <c r="D493" t="str">
        <f>VLOOKUP(B493,'Notes écrit'!$A$3:$B$734,2,FALSE)</f>
        <v>AHMED BOUDOUDA</v>
      </c>
    </row>
    <row r="494" spans="2:4" x14ac:dyDescent="0.2">
      <c r="B494" s="264">
        <v>22113263</v>
      </c>
      <c r="C494">
        <v>8</v>
      </c>
      <c r="D494" t="str">
        <f>VLOOKUP(B494,'Notes écrit'!$A$3:$B$734,2,FALSE)</f>
        <v>BEN JABA</v>
      </c>
    </row>
    <row r="495" spans="2:4" x14ac:dyDescent="0.2">
      <c r="B495" s="264">
        <v>22106573</v>
      </c>
      <c r="C495">
        <v>14.222</v>
      </c>
      <c r="D495" t="str">
        <f>VLOOKUP(B495,'Notes écrit'!$A$3:$B$734,2,FALSE)</f>
        <v>DENIS</v>
      </c>
    </row>
    <row r="496" spans="2:4" x14ac:dyDescent="0.2">
      <c r="B496" s="264">
        <v>22010666</v>
      </c>
      <c r="C496">
        <v>9.3330000000000002</v>
      </c>
      <c r="D496" t="str">
        <f>VLOOKUP(B496,'Notes écrit'!$A$3:$B$734,2,FALSE)</f>
        <v>BOTOUMAMOU</v>
      </c>
    </row>
    <row r="497" spans="2:6" x14ac:dyDescent="0.2">
      <c r="B497" s="264">
        <v>21914241</v>
      </c>
      <c r="C497">
        <v>10.667</v>
      </c>
      <c r="D497" t="str">
        <f>VLOOKUP(B497,'Notes écrit'!$A$3:$B$734,2,FALSE)</f>
        <v>GRELING</v>
      </c>
    </row>
    <row r="498" spans="2:6" x14ac:dyDescent="0.2">
      <c r="B498" s="264">
        <v>22115288</v>
      </c>
      <c r="C498">
        <v>0</v>
      </c>
      <c r="D498" t="str">
        <f>VLOOKUP(B498,'Notes écrit'!$A$3:$B$734,2,FALSE)</f>
        <v>GERHARD</v>
      </c>
      <c r="E498">
        <v>3.556</v>
      </c>
      <c r="F498" s="263" t="s">
        <v>1219</v>
      </c>
    </row>
    <row r="499" spans="2:6" x14ac:dyDescent="0.2">
      <c r="B499" s="264">
        <v>22115110</v>
      </c>
      <c r="C499">
        <v>3.556</v>
      </c>
      <c r="D499" t="str">
        <f>VLOOKUP(B499,'Notes écrit'!$A$3:$B$734,2,FALSE)</f>
        <v>BOUANOU</v>
      </c>
    </row>
    <row r="500" spans="2:6" x14ac:dyDescent="0.2">
      <c r="B500" s="264">
        <v>22111159</v>
      </c>
      <c r="C500">
        <v>5.7779999999999996</v>
      </c>
      <c r="D500" t="str">
        <f>VLOOKUP(B500,'Notes écrit'!$A$3:$B$734,2,FALSE)</f>
        <v>CHAMSOUDINOV</v>
      </c>
    </row>
    <row r="501" spans="2:6" x14ac:dyDescent="0.2">
      <c r="B501" s="264">
        <v>22109640</v>
      </c>
      <c r="C501">
        <v>7.556</v>
      </c>
      <c r="D501" t="str">
        <f>VLOOKUP(B501,'Notes écrit'!$A$3:$B$734,2,FALSE)</f>
        <v>EL MANSSOURI</v>
      </c>
    </row>
    <row r="502" spans="2:6" x14ac:dyDescent="0.2">
      <c r="B502" s="264">
        <v>22107449</v>
      </c>
      <c r="C502">
        <v>5.7779999999999996</v>
      </c>
      <c r="D502" t="str">
        <f>VLOOKUP(B502,'Notes écrit'!$A$3:$B$734,2,FALSE)</f>
        <v>BENSAID</v>
      </c>
    </row>
    <row r="503" spans="2:6" x14ac:dyDescent="0.2">
      <c r="B503" s="264">
        <v>22119690</v>
      </c>
      <c r="C503">
        <v>5.3330000000000002</v>
      </c>
      <c r="D503" t="str">
        <f>VLOOKUP(B503,'Notes écrit'!$A$3:$B$734,2,FALSE)</f>
        <v>GOZUACIK</v>
      </c>
    </row>
    <row r="504" spans="2:6" x14ac:dyDescent="0.2">
      <c r="B504" s="264">
        <v>22108797</v>
      </c>
      <c r="C504">
        <v>9.7780000000000005</v>
      </c>
      <c r="D504" t="str">
        <f>VLOOKUP(B504,'Notes écrit'!$A$3:$B$734,2,FALSE)</f>
        <v>BOUCHELKIA--ANGELIER</v>
      </c>
    </row>
    <row r="505" spans="2:6" x14ac:dyDescent="0.2">
      <c r="B505" s="264">
        <v>22111460</v>
      </c>
      <c r="C505">
        <v>5.3330000000000002</v>
      </c>
      <c r="D505" t="str">
        <f>VLOOKUP(B505,'Notes écrit'!$A$3:$B$734,2,FALSE)</f>
        <v>BIGAULT</v>
      </c>
    </row>
    <row r="506" spans="2:6" x14ac:dyDescent="0.2">
      <c r="B506">
        <v>22102162</v>
      </c>
      <c r="C506">
        <v>11.111000000000001</v>
      </c>
      <c r="D506" t="str">
        <f>VLOOKUP(B506,'Notes écrit'!$A$3:$B$734,2,FALSE)</f>
        <v>ADAM</v>
      </c>
    </row>
    <row r="507" spans="2:6" x14ac:dyDescent="0.2">
      <c r="B507" s="264">
        <v>22118048</v>
      </c>
      <c r="C507">
        <v>4.444</v>
      </c>
      <c r="D507" t="str">
        <f>VLOOKUP(B507,'Notes écrit'!$A$3:$B$734,2,FALSE)</f>
        <v>Christmann</v>
      </c>
    </row>
    <row r="508" spans="2:6" x14ac:dyDescent="0.2">
      <c r="B508" s="264">
        <v>22107271</v>
      </c>
      <c r="C508">
        <v>10.667</v>
      </c>
      <c r="D508" t="str">
        <f>VLOOKUP(B508,'Notes écrit'!$A$3:$B$734,2,FALSE)</f>
        <v>BUSCHÉ</v>
      </c>
    </row>
    <row r="509" spans="2:6" x14ac:dyDescent="0.2">
      <c r="B509" s="264">
        <v>22113318</v>
      </c>
      <c r="C509">
        <v>10.222</v>
      </c>
      <c r="D509" t="str">
        <f>VLOOKUP(B509,'Notes écrit'!$A$3:$B$734,2,FALSE)</f>
        <v>CARPANEN</v>
      </c>
    </row>
    <row r="510" spans="2:6" x14ac:dyDescent="0.2">
      <c r="B510" s="264">
        <v>22109689</v>
      </c>
      <c r="C510">
        <v>7.556</v>
      </c>
      <c r="D510" t="str">
        <f>VLOOKUP(B510,'Notes écrit'!$A$3:$B$734,2,FALSE)</f>
        <v>CASPAR</v>
      </c>
    </row>
    <row r="511" spans="2:6" x14ac:dyDescent="0.2">
      <c r="B511" s="264">
        <v>22004722</v>
      </c>
      <c r="C511">
        <v>6.2220000000000004</v>
      </c>
      <c r="D511" t="str">
        <f>VLOOKUP(B511,'Notes écrit'!$A$3:$B$734,2,FALSE)</f>
        <v>BILGER--BERAUD</v>
      </c>
    </row>
    <row r="512" spans="2:6" x14ac:dyDescent="0.2">
      <c r="B512" s="264">
        <v>22004989</v>
      </c>
      <c r="C512">
        <v>7.556</v>
      </c>
      <c r="D512" t="str">
        <f>VLOOKUP(B512,'Notes écrit'!$A$3:$B$734,2,FALSE)</f>
        <v>ACAR</v>
      </c>
    </row>
    <row r="513" spans="2:4" x14ac:dyDescent="0.2">
      <c r="B513" s="264">
        <v>22009700</v>
      </c>
      <c r="C513">
        <v>9.7780000000000005</v>
      </c>
      <c r="D513" t="str">
        <f>VLOOKUP(B513,'Notes écrit'!$A$3:$B$734,2,FALSE)</f>
        <v>COFFRE</v>
      </c>
    </row>
    <row r="514" spans="2:4" x14ac:dyDescent="0.2">
      <c r="B514" s="264">
        <v>22010121</v>
      </c>
      <c r="C514">
        <v>7.556</v>
      </c>
      <c r="D514" t="str">
        <f>VLOOKUP(B514,'Notes écrit'!$A$3:$B$734,2,FALSE)</f>
        <v>CANEVA</v>
      </c>
    </row>
    <row r="515" spans="2:4" x14ac:dyDescent="0.2">
      <c r="B515" s="264">
        <v>22108351</v>
      </c>
      <c r="C515">
        <v>12.888999999999999</v>
      </c>
      <c r="D515" t="str">
        <f>VLOOKUP(B515,'Notes écrit'!$A$3:$B$734,2,FALSE)</f>
        <v>BROCKER</v>
      </c>
    </row>
    <row r="516" spans="2:4" x14ac:dyDescent="0.2">
      <c r="B516" s="264">
        <v>22113431</v>
      </c>
      <c r="C516">
        <v>8</v>
      </c>
      <c r="D516" t="str">
        <f>VLOOKUP(B516,'Notes écrit'!$A$3:$B$734,2,FALSE)</f>
        <v>FRASSINELLI</v>
      </c>
    </row>
    <row r="517" spans="2:4" x14ac:dyDescent="0.2">
      <c r="B517" s="264">
        <v>22107929</v>
      </c>
      <c r="C517">
        <v>9.7780000000000005</v>
      </c>
      <c r="D517" t="str">
        <f>VLOOKUP(B517,'Notes écrit'!$A$3:$B$734,2,FALSE)</f>
        <v>GUTMANN</v>
      </c>
    </row>
    <row r="518" spans="2:4" x14ac:dyDescent="0.2">
      <c r="B518" s="264">
        <v>22008633</v>
      </c>
      <c r="C518">
        <v>7.556</v>
      </c>
      <c r="D518" t="str">
        <f>VLOOKUP(B518,'Notes écrit'!$A$3:$B$734,2,FALSE)</f>
        <v>DIB</v>
      </c>
    </row>
    <row r="519" spans="2:4" x14ac:dyDescent="0.2">
      <c r="B519" s="264">
        <v>22103920</v>
      </c>
      <c r="C519">
        <v>8</v>
      </c>
      <c r="D519" t="str">
        <f>VLOOKUP(B519,'Notes écrit'!$A$3:$B$734,2,FALSE)</f>
        <v>BESCOND</v>
      </c>
    </row>
    <row r="520" spans="2:4" x14ac:dyDescent="0.2">
      <c r="B520" s="264">
        <v>21805418</v>
      </c>
      <c r="C520">
        <v>10.222</v>
      </c>
      <c r="D520" t="str">
        <f>VLOOKUP(B520,'Notes écrit'!$A$3:$B$734,2,FALSE)</f>
        <v>BLANC</v>
      </c>
    </row>
    <row r="521" spans="2:4" x14ac:dyDescent="0.2">
      <c r="B521" s="264">
        <v>22010454</v>
      </c>
      <c r="C521">
        <v>9.3330000000000002</v>
      </c>
      <c r="D521" t="str">
        <f>VLOOKUP(B521,'Notes écrit'!$A$3:$B$734,2,FALSE)</f>
        <v>BREITEL</v>
      </c>
    </row>
    <row r="522" spans="2:4" x14ac:dyDescent="0.2">
      <c r="B522" s="264">
        <v>22012984</v>
      </c>
      <c r="C522">
        <v>8</v>
      </c>
      <c r="D522" t="str">
        <f>VLOOKUP(B522,'Notes écrit'!$A$3:$B$734,2,FALSE)</f>
        <v>BIECHLER</v>
      </c>
    </row>
    <row r="523" spans="2:4" x14ac:dyDescent="0.2">
      <c r="B523" s="264">
        <v>22010179</v>
      </c>
      <c r="C523">
        <v>8.8889999999999993</v>
      </c>
      <c r="D523" t="str">
        <f>VLOOKUP(B523,'Notes écrit'!$A$3:$B$734,2,FALSE)</f>
        <v>COULPIED</v>
      </c>
    </row>
    <row r="524" spans="2:4" x14ac:dyDescent="0.2">
      <c r="B524" s="264">
        <v>22001914</v>
      </c>
      <c r="C524">
        <v>11.555999999999999</v>
      </c>
      <c r="D524" t="str">
        <f>VLOOKUP(B524,'Notes écrit'!$A$3:$B$734,2,FALSE)</f>
        <v>DECOOL</v>
      </c>
    </row>
    <row r="525" spans="2:4" x14ac:dyDescent="0.2">
      <c r="B525" s="264">
        <v>22110541</v>
      </c>
      <c r="C525">
        <v>13.778</v>
      </c>
      <c r="D525" t="str">
        <f>VLOOKUP(B525,'Notes écrit'!$A$3:$B$734,2,FALSE)</f>
        <v>BROUILLARD</v>
      </c>
    </row>
    <row r="526" spans="2:4" x14ac:dyDescent="0.2">
      <c r="B526" s="264">
        <v>22115080</v>
      </c>
      <c r="C526">
        <v>7.1109999999999998</v>
      </c>
      <c r="D526" t="str">
        <f>VLOOKUP(B526,'Notes écrit'!$A$3:$B$734,2,FALSE)</f>
        <v>ALEMSHIRAZI</v>
      </c>
    </row>
    <row r="527" spans="2:4" x14ac:dyDescent="0.2">
      <c r="B527" s="264">
        <v>22109811</v>
      </c>
      <c r="C527">
        <v>10.222</v>
      </c>
      <c r="D527" t="str">
        <f>VLOOKUP(B527,'Notes écrit'!$A$3:$B$734,2,FALSE)</f>
        <v>BIRKEL</v>
      </c>
    </row>
    <row r="528" spans="2:4" x14ac:dyDescent="0.2">
      <c r="B528">
        <v>22010027</v>
      </c>
      <c r="C528">
        <v>10.667</v>
      </c>
      <c r="D528" t="str">
        <f>VLOOKUP(B528,'Notes écrit'!$A$3:$B$734,2,FALSE)</f>
        <v>COMMUN</v>
      </c>
    </row>
    <row r="529" spans="2:4" x14ac:dyDescent="0.2">
      <c r="B529" s="264">
        <v>22115374</v>
      </c>
      <c r="C529">
        <v>7.1109999999999998</v>
      </c>
      <c r="D529" t="str">
        <f>VLOOKUP(B529,'Notes écrit'!$A$3:$B$734,2,FALSE)</f>
        <v>GIESE</v>
      </c>
    </row>
    <row r="530" spans="2:4" x14ac:dyDescent="0.2">
      <c r="B530" s="264">
        <v>22111904</v>
      </c>
      <c r="C530">
        <v>8</v>
      </c>
      <c r="D530" t="str">
        <f>VLOOKUP(B530,'Notes écrit'!$A$3:$B$734,2,FALSE)</f>
        <v>BRECHENMACHER</v>
      </c>
    </row>
    <row r="531" spans="2:4" x14ac:dyDescent="0.2">
      <c r="B531" s="264">
        <v>22012492</v>
      </c>
      <c r="C531">
        <v>7.1109999999999998</v>
      </c>
      <c r="D531" t="str">
        <f>VLOOKUP(B531,'Notes écrit'!$A$3:$B$734,2,FALSE)</f>
        <v>DEHBI</v>
      </c>
    </row>
    <row r="532" spans="2:4" x14ac:dyDescent="0.2">
      <c r="B532" s="264">
        <v>22107599</v>
      </c>
      <c r="C532">
        <v>10.222</v>
      </c>
      <c r="D532" t="str">
        <f>VLOOKUP(B532,'Notes écrit'!$A$3:$B$734,2,FALSE)</f>
        <v>BILON</v>
      </c>
    </row>
    <row r="533" spans="2:4" x14ac:dyDescent="0.2">
      <c r="B533" s="264">
        <v>22121139</v>
      </c>
      <c r="C533">
        <v>4.8890000000000002</v>
      </c>
      <c r="D533" t="str">
        <f>VLOOKUP(B533,'Notes écrit'!$A$3:$B$734,2,FALSE)</f>
        <v>BOEHM</v>
      </c>
    </row>
    <row r="534" spans="2:4" x14ac:dyDescent="0.2">
      <c r="B534" s="264">
        <v>22112711</v>
      </c>
      <c r="C534">
        <v>10.667</v>
      </c>
      <c r="D534" t="str">
        <f>VLOOKUP(B534,'Notes écrit'!$A$3:$B$734,2,FALSE)</f>
        <v>CSUKA</v>
      </c>
    </row>
    <row r="535" spans="2:4" x14ac:dyDescent="0.2">
      <c r="B535" s="264">
        <v>22008701</v>
      </c>
      <c r="C535">
        <v>4.8890000000000002</v>
      </c>
      <c r="D535" t="str">
        <f>VLOOKUP(B535,'Notes écrit'!$A$3:$B$734,2,FALSE)</f>
        <v>AHRENS</v>
      </c>
    </row>
    <row r="536" spans="2:4" x14ac:dyDescent="0.2">
      <c r="B536" s="264">
        <v>22106824</v>
      </c>
      <c r="C536">
        <v>11.111000000000001</v>
      </c>
      <c r="D536" t="str">
        <f>VLOOKUP(B536,'Notes écrit'!$A$3:$B$734,2,FALSE)</f>
        <v>COLLARDÉ</v>
      </c>
    </row>
    <row r="537" spans="2:4" x14ac:dyDescent="0.2">
      <c r="B537" s="264">
        <v>22105542</v>
      </c>
      <c r="C537">
        <v>12</v>
      </c>
      <c r="D537" t="str">
        <f>VLOOKUP(B537,'Notes écrit'!$A$3:$B$734,2,FALSE)</f>
        <v>ERHART</v>
      </c>
    </row>
    <row r="538" spans="2:4" x14ac:dyDescent="0.2">
      <c r="B538" s="264">
        <v>22108696</v>
      </c>
      <c r="C538">
        <v>12</v>
      </c>
      <c r="D538" t="str">
        <f>VLOOKUP(B538,'Notes écrit'!$A$3:$B$734,2,FALSE)</f>
        <v>BEYREUTHER</v>
      </c>
    </row>
    <row r="539" spans="2:4" x14ac:dyDescent="0.2">
      <c r="B539" s="264">
        <v>22105785</v>
      </c>
      <c r="C539">
        <v>10.667</v>
      </c>
      <c r="D539" t="str">
        <f>VLOOKUP(B539,'Notes écrit'!$A$3:$B$734,2,FALSE)</f>
        <v>DE CRISTO</v>
      </c>
    </row>
    <row r="540" spans="2:4" x14ac:dyDescent="0.2">
      <c r="B540">
        <v>22120154</v>
      </c>
      <c r="C540">
        <v>4.444</v>
      </c>
      <c r="D540" t="str">
        <f>VLOOKUP(B540,'Notes écrit'!$A$3:$B$734,2,FALSE)</f>
        <v>MECHERI</v>
      </c>
    </row>
    <row r="541" spans="2:4" x14ac:dyDescent="0.2">
      <c r="B541" s="264">
        <v>22105354</v>
      </c>
      <c r="C541">
        <v>8.4440000000000008</v>
      </c>
      <c r="D541" t="str">
        <f>VLOOKUP(B541,'Notes écrit'!$A$3:$B$734,2,FALSE)</f>
        <v>MALELA</v>
      </c>
    </row>
    <row r="542" spans="2:4" x14ac:dyDescent="0.2">
      <c r="B542" s="264">
        <v>22108002</v>
      </c>
      <c r="C542">
        <v>5.3330000000000002</v>
      </c>
      <c r="D542" t="str">
        <f>VLOOKUP(B542,'Notes écrit'!$A$3:$B$734,2,FALSE)</f>
        <v>MERAL</v>
      </c>
    </row>
    <row r="543" spans="2:4" x14ac:dyDescent="0.2">
      <c r="B543" s="264">
        <v>22111076</v>
      </c>
      <c r="C543">
        <v>7.1109999999999998</v>
      </c>
      <c r="D543" t="str">
        <f>VLOOKUP(B543,'Notes écrit'!$A$3:$B$734,2,FALSE)</f>
        <v>JNIBI</v>
      </c>
    </row>
    <row r="544" spans="2:4" x14ac:dyDescent="0.2">
      <c r="B544" s="264">
        <v>22010022</v>
      </c>
      <c r="C544">
        <v>6.6669999999999998</v>
      </c>
      <c r="D544" t="str">
        <f>VLOOKUP(B544,'Notes écrit'!$A$3:$B$734,2,FALSE)</f>
        <v>KHELLAFI</v>
      </c>
    </row>
    <row r="545" spans="2:4" x14ac:dyDescent="0.2">
      <c r="B545" s="264">
        <v>22105412</v>
      </c>
      <c r="C545">
        <v>15.555999999999999</v>
      </c>
      <c r="D545" t="str">
        <f>VLOOKUP(B545,'Notes écrit'!$A$3:$B$734,2,FALSE)</f>
        <v>MARTINET</v>
      </c>
    </row>
    <row r="546" spans="2:4" x14ac:dyDescent="0.2">
      <c r="B546" s="264">
        <v>22004503</v>
      </c>
      <c r="C546">
        <v>8.8889999999999993</v>
      </c>
      <c r="D546" t="str">
        <f>VLOOKUP(B546,'Notes écrit'!$A$3:$B$734,2,FALSE)</f>
        <v>MEYER</v>
      </c>
    </row>
    <row r="547" spans="2:4" x14ac:dyDescent="0.2">
      <c r="B547" s="264">
        <v>22104197</v>
      </c>
      <c r="C547">
        <v>5.7779999999999996</v>
      </c>
      <c r="D547" t="str">
        <f>VLOOKUP(B547,'Notes écrit'!$A$3:$B$734,2,FALSE)</f>
        <v>LAMOUCHE</v>
      </c>
    </row>
    <row r="548" spans="2:4" x14ac:dyDescent="0.2">
      <c r="B548" s="264">
        <v>22112554</v>
      </c>
      <c r="C548">
        <v>8.8889999999999993</v>
      </c>
      <c r="D548" t="str">
        <f>VLOOKUP(B548,'Notes écrit'!$A$3:$B$734,2,FALSE)</f>
        <v>LUZOLO</v>
      </c>
    </row>
    <row r="549" spans="2:4" x14ac:dyDescent="0.2">
      <c r="B549" s="264">
        <v>22116572</v>
      </c>
      <c r="C549">
        <v>10.222</v>
      </c>
      <c r="D549" t="str">
        <f>VLOOKUP(B549,'Notes écrit'!$A$3:$B$734,2,FALSE)</f>
        <v>JAEGER</v>
      </c>
    </row>
    <row r="550" spans="2:4" x14ac:dyDescent="0.2">
      <c r="B550" s="264">
        <v>22102926</v>
      </c>
      <c r="C550">
        <v>6.2220000000000004</v>
      </c>
      <c r="D550" t="str">
        <f>VLOOKUP(B550,'Notes écrit'!$A$3:$B$734,2,FALSE)</f>
        <v>LEGER</v>
      </c>
    </row>
    <row r="551" spans="2:4" x14ac:dyDescent="0.2">
      <c r="B551" s="264">
        <v>22105766</v>
      </c>
      <c r="C551">
        <v>11.555999999999999</v>
      </c>
      <c r="D551" t="str">
        <f>VLOOKUP(B551,'Notes écrit'!$A$3:$B$734,2,FALSE)</f>
        <v>ISSELE</v>
      </c>
    </row>
    <row r="552" spans="2:4" x14ac:dyDescent="0.2">
      <c r="B552" s="264">
        <v>22108072</v>
      </c>
      <c r="C552">
        <v>7.556</v>
      </c>
      <c r="D552" t="str">
        <f>VLOOKUP(B552,'Notes écrit'!$A$3:$B$734,2,FALSE)</f>
        <v>HADJADJ</v>
      </c>
    </row>
    <row r="553" spans="2:4" x14ac:dyDescent="0.2">
      <c r="B553" s="264">
        <v>22112240</v>
      </c>
      <c r="C553">
        <v>8.4440000000000008</v>
      </c>
      <c r="D553" t="str">
        <f>VLOOKUP(B553,'Notes écrit'!$A$3:$B$734,2,FALSE)</f>
        <v>ILLY</v>
      </c>
    </row>
    <row r="554" spans="2:4" x14ac:dyDescent="0.2">
      <c r="B554" s="264">
        <v>22007280</v>
      </c>
      <c r="C554">
        <v>8.4440000000000008</v>
      </c>
      <c r="D554" t="str">
        <f>VLOOKUP(B554,'Notes écrit'!$A$3:$B$734,2,FALSE)</f>
        <v>MULLER</v>
      </c>
    </row>
    <row r="555" spans="2:4" x14ac:dyDescent="0.2">
      <c r="B555" s="264">
        <v>22102671</v>
      </c>
      <c r="C555">
        <v>4.444</v>
      </c>
      <c r="D555" t="str">
        <f>VLOOKUP(B555,'Notes écrit'!$A$3:$B$734,2,FALSE)</f>
        <v>KHANNAT</v>
      </c>
    </row>
    <row r="556" spans="2:4" x14ac:dyDescent="0.2">
      <c r="B556" s="264">
        <v>22103277</v>
      </c>
      <c r="C556">
        <v>8.4440000000000008</v>
      </c>
      <c r="D556" t="str">
        <f>VLOOKUP(B556,'Notes écrit'!$A$3:$B$734,2,FALSE)</f>
        <v>HOUPLINE</v>
      </c>
    </row>
    <row r="557" spans="2:4" x14ac:dyDescent="0.2">
      <c r="B557" s="264">
        <v>22110343</v>
      </c>
      <c r="C557">
        <v>7.1109999999999998</v>
      </c>
      <c r="D557" t="str">
        <f>VLOOKUP(B557,'Notes écrit'!$A$3:$B$734,2,FALSE)</f>
        <v>MARRIERE</v>
      </c>
    </row>
    <row r="558" spans="2:4" x14ac:dyDescent="0.2">
      <c r="B558">
        <v>22120079</v>
      </c>
      <c r="C558">
        <v>7.556</v>
      </c>
      <c r="D558" t="str">
        <f>VLOOKUP(B558,'Notes écrit'!$A$3:$B$734,2,FALSE)</f>
        <v>LEMPEREUR</v>
      </c>
    </row>
    <row r="559" spans="2:4" x14ac:dyDescent="0.2">
      <c r="B559" s="264">
        <v>22112176</v>
      </c>
      <c r="C559">
        <v>7.556</v>
      </c>
      <c r="D559" t="str">
        <f>VLOOKUP(B559,'Notes écrit'!$A$3:$B$734,2,FALSE)</f>
        <v>BORG</v>
      </c>
    </row>
    <row r="560" spans="2:4" x14ac:dyDescent="0.2">
      <c r="B560" s="264">
        <v>22003012</v>
      </c>
      <c r="C560">
        <v>8</v>
      </c>
      <c r="D560" t="str">
        <f>VLOOKUP(B560,'Notes écrit'!$A$3:$B$734,2,FALSE)</f>
        <v>RAFFIN</v>
      </c>
    </row>
    <row r="561" spans="2:4" x14ac:dyDescent="0.2">
      <c r="B561" s="264">
        <v>22106315</v>
      </c>
      <c r="C561">
        <v>6.2220000000000004</v>
      </c>
      <c r="D561" t="str">
        <f>VLOOKUP(B561,'Notes écrit'!$A$3:$B$734,2,FALSE)</f>
        <v>LOUKARIF</v>
      </c>
    </row>
    <row r="562" spans="2:4" x14ac:dyDescent="0.2">
      <c r="B562" s="264">
        <v>22117420</v>
      </c>
      <c r="C562">
        <v>7.1109999999999998</v>
      </c>
      <c r="D562" t="str">
        <f>VLOOKUP(B562,'Notes écrit'!$A$3:$B$734,2,FALSE)</f>
        <v>NONNENMACHER</v>
      </c>
    </row>
    <row r="563" spans="2:4" x14ac:dyDescent="0.2">
      <c r="B563">
        <v>22114378</v>
      </c>
      <c r="C563">
        <v>6.2220000000000004</v>
      </c>
      <c r="D563" t="str">
        <f>VLOOKUP(B563,'Notes écrit'!$A$3:$B$734,2,FALSE)</f>
        <v>NAFATI</v>
      </c>
    </row>
    <row r="564" spans="2:4" x14ac:dyDescent="0.2">
      <c r="B564" s="264">
        <v>22104201</v>
      </c>
      <c r="C564">
        <v>7.1109999999999998</v>
      </c>
      <c r="D564" t="str">
        <f>VLOOKUP(B564,'Notes écrit'!$A$3:$B$734,2,FALSE)</f>
        <v>MERCKEL</v>
      </c>
    </row>
    <row r="565" spans="2:4" x14ac:dyDescent="0.2">
      <c r="B565" s="264">
        <v>22008074</v>
      </c>
      <c r="C565">
        <v>6.6669999999999998</v>
      </c>
      <c r="D565" t="str">
        <f>VLOOKUP(B565,'Notes écrit'!$A$3:$B$734,2,FALSE)</f>
        <v>NAITLAMAAZ</v>
      </c>
    </row>
    <row r="566" spans="2:4" x14ac:dyDescent="0.2">
      <c r="B566">
        <v>22012585</v>
      </c>
      <c r="C566">
        <v>9.7780000000000005</v>
      </c>
      <c r="D566" t="str">
        <f>VLOOKUP(B566,'Notes écrit'!$A$3:$B$734,2,FALSE)</f>
        <v>MARSAT</v>
      </c>
    </row>
    <row r="567" spans="2:4" x14ac:dyDescent="0.2">
      <c r="B567" s="264">
        <v>22111073</v>
      </c>
      <c r="C567">
        <v>11.111000000000001</v>
      </c>
      <c r="D567" t="str">
        <f>VLOOKUP(B567,'Notes écrit'!$A$3:$B$734,2,FALSE)</f>
        <v>HAMMERER</v>
      </c>
    </row>
    <row r="568" spans="2:4" x14ac:dyDescent="0.2">
      <c r="B568" s="264">
        <v>22104702</v>
      </c>
      <c r="C568">
        <v>7.1109999999999998</v>
      </c>
      <c r="D568" t="str">
        <f>VLOOKUP(B568,'Notes écrit'!$A$3:$B$734,2,FALSE)</f>
        <v>MAURIZE</v>
      </c>
    </row>
    <row r="569" spans="2:4" x14ac:dyDescent="0.2">
      <c r="B569" s="264">
        <v>22009593</v>
      </c>
      <c r="C569">
        <v>7.556</v>
      </c>
      <c r="D569" t="str">
        <f>VLOOKUP(B569,'Notes écrit'!$A$3:$B$734,2,FALSE)</f>
        <v>HIRSCHMULLER</v>
      </c>
    </row>
    <row r="570" spans="2:4" x14ac:dyDescent="0.2">
      <c r="B570" s="264">
        <v>22110337</v>
      </c>
      <c r="C570">
        <v>7.556</v>
      </c>
      <c r="D570" t="str">
        <f>VLOOKUP(B570,'Notes écrit'!$A$3:$B$734,2,FALSE)</f>
        <v>KAAG</v>
      </c>
    </row>
    <row r="571" spans="2:4" x14ac:dyDescent="0.2">
      <c r="B571" s="264">
        <v>22104403</v>
      </c>
      <c r="C571">
        <v>7.1109999999999998</v>
      </c>
      <c r="D571" t="str">
        <f>VLOOKUP(B571,'Notes écrit'!$A$3:$B$734,2,FALSE)</f>
        <v>MALLEN</v>
      </c>
    </row>
    <row r="572" spans="2:4" x14ac:dyDescent="0.2">
      <c r="B572" s="264">
        <v>22101642</v>
      </c>
      <c r="C572">
        <v>8</v>
      </c>
      <c r="D572" t="str">
        <f>VLOOKUP(B572,'Notes écrit'!$A$3:$B$734,2,FALSE)</f>
        <v>LANDAUER</v>
      </c>
    </row>
    <row r="573" spans="2:4" x14ac:dyDescent="0.2">
      <c r="B573" s="264">
        <v>22107188</v>
      </c>
      <c r="C573">
        <v>6.2220000000000004</v>
      </c>
      <c r="D573" t="str">
        <f>VLOOKUP(B573,'Notes écrit'!$A$3:$B$734,2,FALSE)</f>
        <v>LUX</v>
      </c>
    </row>
    <row r="574" spans="2:4" x14ac:dyDescent="0.2">
      <c r="B574" s="264">
        <v>22107254</v>
      </c>
      <c r="C574">
        <v>4.8890000000000002</v>
      </c>
      <c r="D574" t="str">
        <f>VLOOKUP(B574,'Notes écrit'!$A$3:$B$734,2,FALSE)</f>
        <v>LECCA</v>
      </c>
    </row>
    <row r="575" spans="2:4" x14ac:dyDescent="0.2">
      <c r="B575" s="264">
        <v>22108860</v>
      </c>
      <c r="C575">
        <v>10.222</v>
      </c>
      <c r="D575" t="str">
        <f>VLOOKUP(B575,'Notes écrit'!$A$3:$B$734,2,FALSE)</f>
        <v>KIEFFER</v>
      </c>
    </row>
    <row r="576" spans="2:4" x14ac:dyDescent="0.2">
      <c r="B576" s="264">
        <v>22108937</v>
      </c>
      <c r="C576">
        <v>8</v>
      </c>
      <c r="D576" t="str">
        <f>VLOOKUP(B576,'Notes écrit'!$A$3:$B$734,2,FALSE)</f>
        <v>LEICHTENBERG</v>
      </c>
    </row>
    <row r="577" spans="2:4" x14ac:dyDescent="0.2">
      <c r="B577" s="264">
        <v>22104910</v>
      </c>
      <c r="C577">
        <v>4.444</v>
      </c>
      <c r="D577" t="str">
        <f>VLOOKUP(B577,'Notes écrit'!$A$3:$B$734,2,FALSE)</f>
        <v>MONTEIRO</v>
      </c>
    </row>
    <row r="578" spans="2:4" x14ac:dyDescent="0.2">
      <c r="B578" s="264">
        <v>22107220</v>
      </c>
      <c r="C578">
        <v>8.4440000000000008</v>
      </c>
      <c r="D578" t="str">
        <f>VLOOKUP(B578,'Notes écrit'!$A$3:$B$734,2,FALSE)</f>
        <v>MULLER</v>
      </c>
    </row>
    <row r="579" spans="2:4" x14ac:dyDescent="0.2">
      <c r="B579" s="264">
        <v>22104610</v>
      </c>
      <c r="C579">
        <v>11.555999999999999</v>
      </c>
      <c r="D579" t="str">
        <f>VLOOKUP(B579,'Notes écrit'!$A$3:$B$734,2,FALSE)</f>
        <v>LOBSTEIN</v>
      </c>
    </row>
    <row r="580" spans="2:4" x14ac:dyDescent="0.2">
      <c r="B580" s="264">
        <v>22111830</v>
      </c>
      <c r="C580">
        <v>3.556</v>
      </c>
      <c r="D580" t="str">
        <f>VLOOKUP(B580,'Notes écrit'!$A$3:$B$734,2,FALSE)</f>
        <v>LA LEGGIA</v>
      </c>
    </row>
    <row r="581" spans="2:4" x14ac:dyDescent="0.2">
      <c r="B581" s="264">
        <v>22109023</v>
      </c>
      <c r="C581">
        <v>9.3330000000000002</v>
      </c>
      <c r="D581" t="str">
        <f>VLOOKUP(B581,'Notes écrit'!$A$3:$B$734,2,FALSE)</f>
        <v>KOENIG</v>
      </c>
    </row>
    <row r="582" spans="2:4" x14ac:dyDescent="0.2">
      <c r="B582" s="264">
        <v>22001511</v>
      </c>
      <c r="C582">
        <v>8.4440000000000008</v>
      </c>
      <c r="D582" t="str">
        <f>VLOOKUP(B582,'Notes écrit'!$A$3:$B$734,2,FALSE)</f>
        <v>JANON</v>
      </c>
    </row>
    <row r="583" spans="2:4" x14ac:dyDescent="0.2">
      <c r="B583" s="264">
        <v>22108966</v>
      </c>
      <c r="C583">
        <v>5.7779999999999996</v>
      </c>
      <c r="D583" t="str">
        <f>VLOOKUP(B583,'Notes écrit'!$A$3:$B$734,2,FALSE)</f>
        <v>HELLMANN</v>
      </c>
    </row>
    <row r="584" spans="2:4" x14ac:dyDescent="0.2">
      <c r="B584" s="264">
        <v>22108950</v>
      </c>
      <c r="C584">
        <v>8.8889999999999993</v>
      </c>
      <c r="D584" t="str">
        <f>VLOOKUP(B584,'Notes écrit'!$A$3:$B$734,2,FALSE)</f>
        <v>JAECK</v>
      </c>
    </row>
    <row r="585" spans="2:4" x14ac:dyDescent="0.2">
      <c r="B585" s="264">
        <v>22104125</v>
      </c>
      <c r="C585">
        <v>11.111000000000001</v>
      </c>
      <c r="D585" t="str">
        <f>VLOOKUP(B585,'Notes écrit'!$A$3:$B$734,2,FALSE)</f>
        <v>KIENTZLER</v>
      </c>
    </row>
    <row r="586" spans="2:4" x14ac:dyDescent="0.2">
      <c r="B586" s="264">
        <v>22009683</v>
      </c>
      <c r="C586">
        <v>6.6669999999999998</v>
      </c>
      <c r="D586" t="str">
        <f>VLOOKUP(B586,'Notes écrit'!$A$3:$B$734,2,FALSE)</f>
        <v>NÉROME</v>
      </c>
    </row>
    <row r="587" spans="2:4" x14ac:dyDescent="0.2">
      <c r="B587" s="264">
        <v>22106643</v>
      </c>
      <c r="C587">
        <v>9.3330000000000002</v>
      </c>
      <c r="D587" t="str">
        <f>VLOOKUP(B587,'Notes écrit'!$A$3:$B$734,2,FALSE)</f>
        <v>KOLHEB</v>
      </c>
    </row>
    <row r="588" spans="2:4" x14ac:dyDescent="0.2">
      <c r="B588" s="264">
        <v>22108036</v>
      </c>
      <c r="C588">
        <v>6.2220000000000004</v>
      </c>
      <c r="D588" t="str">
        <f>VLOOKUP(B588,'Notes écrit'!$A$3:$B$734,2,FALSE)</f>
        <v>LORCET</v>
      </c>
    </row>
    <row r="589" spans="2:4" x14ac:dyDescent="0.2">
      <c r="B589" s="264">
        <v>22109483</v>
      </c>
      <c r="C589">
        <v>8.4440000000000008</v>
      </c>
      <c r="D589" t="str">
        <f>VLOOKUP(B589,'Notes écrit'!$A$3:$B$734,2,FALSE)</f>
        <v>MAUVIARD</v>
      </c>
    </row>
    <row r="590" spans="2:4" x14ac:dyDescent="0.2">
      <c r="B590" s="264">
        <v>22105326</v>
      </c>
      <c r="C590">
        <v>12.444000000000001</v>
      </c>
      <c r="D590" t="str">
        <f>VLOOKUP(B590,'Notes écrit'!$A$3:$B$734,2,FALSE)</f>
        <v>MACK</v>
      </c>
    </row>
    <row r="591" spans="2:4" x14ac:dyDescent="0.2">
      <c r="B591" s="264">
        <v>22118437</v>
      </c>
      <c r="C591">
        <v>6.2220000000000004</v>
      </c>
      <c r="D591" t="str">
        <f>VLOOKUP(B591,'Notes écrit'!$A$3:$B$734,2,FALSE)</f>
        <v>MAMA A</v>
      </c>
    </row>
    <row r="592" spans="2:4" x14ac:dyDescent="0.2">
      <c r="B592" s="264">
        <v>22108993</v>
      </c>
      <c r="C592">
        <v>8.4440000000000008</v>
      </c>
      <c r="D592" t="str">
        <f>VLOOKUP(B592,'Notes écrit'!$A$3:$B$734,2,FALSE)</f>
        <v>KUHNER</v>
      </c>
    </row>
    <row r="593" spans="2:4" x14ac:dyDescent="0.2">
      <c r="B593" s="264">
        <v>22007350</v>
      </c>
      <c r="C593">
        <v>7.1109999999999998</v>
      </c>
      <c r="D593" t="str">
        <f>VLOOKUP(B593,'Notes écrit'!$A$3:$B$734,2,FALSE)</f>
        <v>MAUHIN</v>
      </c>
    </row>
    <row r="594" spans="2:4" x14ac:dyDescent="0.2">
      <c r="B594" s="264">
        <v>22105432</v>
      </c>
      <c r="C594">
        <v>10.222</v>
      </c>
      <c r="D594" t="str">
        <f>VLOOKUP(B594,'Notes écrit'!$A$3:$B$734,2,FALSE)</f>
        <v>LANASPÈZE</v>
      </c>
    </row>
    <row r="595" spans="2:4" x14ac:dyDescent="0.2">
      <c r="B595" s="264">
        <v>22100209</v>
      </c>
      <c r="C595">
        <v>8</v>
      </c>
      <c r="D595" t="str">
        <f>VLOOKUP(B595,'Notes écrit'!$A$3:$B$734,2,FALSE)</f>
        <v>LO</v>
      </c>
    </row>
    <row r="596" spans="2:4" x14ac:dyDescent="0.2">
      <c r="B596" s="264">
        <v>22111052</v>
      </c>
      <c r="C596">
        <v>5.7779999999999996</v>
      </c>
      <c r="D596" t="str">
        <f>VLOOKUP(B596,'Notes écrit'!$A$3:$B$734,2,FALSE)</f>
        <v>MASSON</v>
      </c>
    </row>
    <row r="597" spans="2:4" x14ac:dyDescent="0.2">
      <c r="B597" s="264">
        <v>22014733</v>
      </c>
      <c r="C597">
        <v>8</v>
      </c>
      <c r="D597" t="str">
        <f>VLOOKUP(B597,'Notes écrit'!$A$3:$B$734,2,FALSE)</f>
        <v>KHODIKHUZHAEV</v>
      </c>
    </row>
    <row r="598" spans="2:4" x14ac:dyDescent="0.2">
      <c r="B598" s="264">
        <v>22104781</v>
      </c>
      <c r="C598">
        <v>6.2220000000000004</v>
      </c>
      <c r="D598" t="str">
        <f>VLOOKUP(B598,'Notes écrit'!$A$3:$B$734,2,FALSE)</f>
        <v>KRAEMER</v>
      </c>
    </row>
    <row r="599" spans="2:4" x14ac:dyDescent="0.2">
      <c r="B599" s="264">
        <v>22109311</v>
      </c>
      <c r="C599">
        <v>4.444</v>
      </c>
      <c r="D599" t="str">
        <f>VLOOKUP(B599,'Notes écrit'!$A$3:$B$734,2,FALSE)</f>
        <v>MAJRI</v>
      </c>
    </row>
    <row r="600" spans="2:4" x14ac:dyDescent="0.2">
      <c r="B600" s="264">
        <v>22004175</v>
      </c>
      <c r="C600">
        <v>8</v>
      </c>
      <c r="D600" t="str">
        <f>VLOOKUP(B600,'Notes écrit'!$A$3:$B$734,2,FALSE)</f>
        <v>KOUADJIA</v>
      </c>
    </row>
    <row r="601" spans="2:4" x14ac:dyDescent="0.2">
      <c r="B601" s="264">
        <v>22022262</v>
      </c>
      <c r="C601">
        <v>10.667</v>
      </c>
      <c r="D601" t="str">
        <f>VLOOKUP(B601,'Notes écrit'!$A$3:$B$734,2,FALSE)</f>
        <v>HEZARIFEND</v>
      </c>
    </row>
    <row r="602" spans="2:4" x14ac:dyDescent="0.2">
      <c r="B602" s="264"/>
    </row>
    <row r="603" spans="2:4" x14ac:dyDescent="0.2">
      <c r="B603" s="264"/>
    </row>
    <row r="604" spans="2:4" x14ac:dyDescent="0.2">
      <c r="B604" s="264"/>
    </row>
    <row r="605" spans="2:4" x14ac:dyDescent="0.2">
      <c r="B605" s="264"/>
    </row>
    <row r="606" spans="2:4" x14ac:dyDescent="0.2">
      <c r="B606" s="264"/>
    </row>
    <row r="607" spans="2:4" x14ac:dyDescent="0.2">
      <c r="B607" s="264"/>
    </row>
    <row r="608" spans="2:4" x14ac:dyDescent="0.2">
      <c r="B608" s="264"/>
    </row>
    <row r="609" spans="2:2" x14ac:dyDescent="0.2">
      <c r="B609" s="264"/>
    </row>
    <row r="610" spans="2:2" x14ac:dyDescent="0.2">
      <c r="B610" s="264"/>
    </row>
    <row r="611" spans="2:2" x14ac:dyDescent="0.2">
      <c r="B611" s="264"/>
    </row>
    <row r="612" spans="2:2" x14ac:dyDescent="0.2">
      <c r="B612" s="264"/>
    </row>
    <row r="613" spans="2:2" x14ac:dyDescent="0.2">
      <c r="B613" s="264"/>
    </row>
    <row r="614" spans="2:2" x14ac:dyDescent="0.2">
      <c r="B614" s="264"/>
    </row>
    <row r="615" spans="2:2" x14ac:dyDescent="0.2">
      <c r="B615" s="264"/>
    </row>
    <row r="616" spans="2:2" x14ac:dyDescent="0.2">
      <c r="B616" s="264"/>
    </row>
    <row r="617" spans="2:2" x14ac:dyDescent="0.2">
      <c r="B617" s="264"/>
    </row>
    <row r="618" spans="2:2" x14ac:dyDescent="0.2">
      <c r="B618" s="264"/>
    </row>
    <row r="619" spans="2:2" x14ac:dyDescent="0.2">
      <c r="B619" s="264"/>
    </row>
    <row r="620" spans="2:2" x14ac:dyDescent="0.2">
      <c r="B620" s="264"/>
    </row>
    <row r="621" spans="2:2" x14ac:dyDescent="0.2">
      <c r="B621" s="264"/>
    </row>
    <row r="622" spans="2:2" x14ac:dyDescent="0.2">
      <c r="B622" s="264"/>
    </row>
    <row r="623" spans="2:2" x14ac:dyDescent="0.2">
      <c r="B623" s="264"/>
    </row>
    <row r="624" spans="2:2" x14ac:dyDescent="0.2">
      <c r="B624" s="264"/>
    </row>
    <row r="625" spans="2:2" x14ac:dyDescent="0.2">
      <c r="B625" s="264"/>
    </row>
    <row r="626" spans="2:2" x14ac:dyDescent="0.2">
      <c r="B626" s="264"/>
    </row>
    <row r="627" spans="2:2" x14ac:dyDescent="0.2">
      <c r="B627" s="264"/>
    </row>
    <row r="628" spans="2:2" x14ac:dyDescent="0.2">
      <c r="B628" s="264"/>
    </row>
    <row r="629" spans="2:2" x14ac:dyDescent="0.2">
      <c r="B629" s="264"/>
    </row>
    <row r="630" spans="2:2" x14ac:dyDescent="0.2">
      <c r="B630" s="264"/>
    </row>
    <row r="631" spans="2:2" x14ac:dyDescent="0.2">
      <c r="B631" s="264"/>
    </row>
    <row r="632" spans="2:2" x14ac:dyDescent="0.2">
      <c r="B632" s="264"/>
    </row>
    <row r="633" spans="2:2" x14ac:dyDescent="0.2">
      <c r="B633" s="264"/>
    </row>
    <row r="634" spans="2:2" x14ac:dyDescent="0.2">
      <c r="B634" s="264"/>
    </row>
    <row r="635" spans="2:2" x14ac:dyDescent="0.2">
      <c r="B635" s="264"/>
    </row>
    <row r="636" spans="2:2" x14ac:dyDescent="0.2">
      <c r="B636" s="264"/>
    </row>
    <row r="637" spans="2:2" x14ac:dyDescent="0.2">
      <c r="B637" s="264"/>
    </row>
    <row r="638" spans="2:2" x14ac:dyDescent="0.2">
      <c r="B638" s="264"/>
    </row>
    <row r="639" spans="2:2" x14ac:dyDescent="0.2">
      <c r="B639" s="264"/>
    </row>
    <row r="640" spans="2:2" x14ac:dyDescent="0.2">
      <c r="B640" s="264"/>
    </row>
    <row r="641" spans="2:2" x14ac:dyDescent="0.2">
      <c r="B641" s="264"/>
    </row>
    <row r="642" spans="2:2" x14ac:dyDescent="0.2">
      <c r="B642" s="264"/>
    </row>
    <row r="643" spans="2:2" x14ac:dyDescent="0.2">
      <c r="B643" s="264"/>
    </row>
    <row r="644" spans="2:2" x14ac:dyDescent="0.2">
      <c r="B644" s="264"/>
    </row>
    <row r="645" spans="2:2" x14ac:dyDescent="0.2">
      <c r="B645" s="264"/>
    </row>
    <row r="646" spans="2:2" x14ac:dyDescent="0.2">
      <c r="B646" s="264"/>
    </row>
    <row r="647" spans="2:2" x14ac:dyDescent="0.2">
      <c r="B647" s="264"/>
    </row>
    <row r="648" spans="2:2" x14ac:dyDescent="0.2">
      <c r="B648" s="264"/>
    </row>
    <row r="649" spans="2:2" x14ac:dyDescent="0.2">
      <c r="B649" s="264"/>
    </row>
    <row r="650" spans="2:2" x14ac:dyDescent="0.2">
      <c r="B650" s="264"/>
    </row>
    <row r="651" spans="2:2" x14ac:dyDescent="0.2">
      <c r="B651" s="264"/>
    </row>
    <row r="652" spans="2:2" x14ac:dyDescent="0.2">
      <c r="B652" s="264"/>
    </row>
    <row r="653" spans="2:2" x14ac:dyDescent="0.2">
      <c r="B653" s="264"/>
    </row>
    <row r="654" spans="2:2" x14ac:dyDescent="0.2">
      <c r="B654" s="264"/>
    </row>
    <row r="655" spans="2:2" x14ac:dyDescent="0.2">
      <c r="B655" s="264"/>
    </row>
    <row r="656" spans="2:2" x14ac:dyDescent="0.2">
      <c r="B656" s="264"/>
    </row>
    <row r="657" spans="2:2" x14ac:dyDescent="0.2">
      <c r="B657" s="264"/>
    </row>
    <row r="658" spans="2:2" x14ac:dyDescent="0.2">
      <c r="B658" s="264"/>
    </row>
    <row r="659" spans="2:2" x14ac:dyDescent="0.2">
      <c r="B659" s="264"/>
    </row>
    <row r="660" spans="2:2" x14ac:dyDescent="0.2">
      <c r="B660" s="264"/>
    </row>
    <row r="661" spans="2:2" x14ac:dyDescent="0.2">
      <c r="B661" s="264"/>
    </row>
    <row r="662" spans="2:2" x14ac:dyDescent="0.2">
      <c r="B662" s="264"/>
    </row>
    <row r="663" spans="2:2" x14ac:dyDescent="0.2">
      <c r="B663" s="264"/>
    </row>
    <row r="664" spans="2:2" x14ac:dyDescent="0.2">
      <c r="B664" s="264"/>
    </row>
    <row r="665" spans="2:2" x14ac:dyDescent="0.2">
      <c r="B665" s="264"/>
    </row>
    <row r="666" spans="2:2" x14ac:dyDescent="0.2">
      <c r="B666" s="264"/>
    </row>
    <row r="667" spans="2:2" x14ac:dyDescent="0.2">
      <c r="B667" s="264"/>
    </row>
    <row r="668" spans="2:2" x14ac:dyDescent="0.2">
      <c r="B668" s="264"/>
    </row>
    <row r="669" spans="2:2" x14ac:dyDescent="0.2">
      <c r="B669" s="264"/>
    </row>
    <row r="670" spans="2:2" x14ac:dyDescent="0.2">
      <c r="B670" s="264"/>
    </row>
    <row r="671" spans="2:2" x14ac:dyDescent="0.2">
      <c r="B671" s="264"/>
    </row>
    <row r="672" spans="2:2" x14ac:dyDescent="0.2">
      <c r="B672" s="264"/>
    </row>
    <row r="673" spans="2:2" x14ac:dyDescent="0.2">
      <c r="B673" s="264"/>
    </row>
    <row r="674" spans="2:2" x14ac:dyDescent="0.2">
      <c r="B674" s="264"/>
    </row>
    <row r="675" spans="2:2" x14ac:dyDescent="0.2">
      <c r="B675" s="264"/>
    </row>
    <row r="676" spans="2:2" x14ac:dyDescent="0.2">
      <c r="B676" s="264"/>
    </row>
    <row r="677" spans="2:2" x14ac:dyDescent="0.2">
      <c r="B677" s="264"/>
    </row>
    <row r="678" spans="2:2" x14ac:dyDescent="0.2">
      <c r="B678" s="264"/>
    </row>
    <row r="679" spans="2:2" x14ac:dyDescent="0.2">
      <c r="B679" s="264"/>
    </row>
    <row r="680" spans="2:2" x14ac:dyDescent="0.2">
      <c r="B680" s="264"/>
    </row>
    <row r="681" spans="2:2" x14ac:dyDescent="0.2">
      <c r="B681" s="264"/>
    </row>
    <row r="684" spans="2:2" x14ac:dyDescent="0.2">
      <c r="B684" s="264"/>
    </row>
    <row r="685" spans="2:2" x14ac:dyDescent="0.2">
      <c r="B685" s="264"/>
    </row>
    <row r="686" spans="2:2" x14ac:dyDescent="0.2">
      <c r="B686" s="264"/>
    </row>
    <row r="687" spans="2:2" x14ac:dyDescent="0.2">
      <c r="B687" s="264"/>
    </row>
    <row r="688" spans="2:2" x14ac:dyDescent="0.2">
      <c r="B688" s="264"/>
    </row>
    <row r="689" spans="2:2" x14ac:dyDescent="0.2">
      <c r="B689" s="264"/>
    </row>
    <row r="690" spans="2:2" x14ac:dyDescent="0.2">
      <c r="B690" s="264"/>
    </row>
    <row r="691" spans="2:2" x14ac:dyDescent="0.2">
      <c r="B691" s="264"/>
    </row>
    <row r="692" spans="2:2" x14ac:dyDescent="0.2">
      <c r="B692" s="264"/>
    </row>
    <row r="693" spans="2:2" x14ac:dyDescent="0.2">
      <c r="B693" s="264"/>
    </row>
    <row r="694" spans="2:2" x14ac:dyDescent="0.2">
      <c r="B694" s="264"/>
    </row>
    <row r="695" spans="2:2" x14ac:dyDescent="0.2">
      <c r="B695" s="264"/>
    </row>
    <row r="696" spans="2:2" x14ac:dyDescent="0.2">
      <c r="B696" s="264"/>
    </row>
    <row r="697" spans="2:2" x14ac:dyDescent="0.2">
      <c r="B697" s="264"/>
    </row>
    <row r="698" spans="2:2" x14ac:dyDescent="0.2">
      <c r="B698" s="264"/>
    </row>
    <row r="699" spans="2:2" x14ac:dyDescent="0.2">
      <c r="B699" s="264"/>
    </row>
    <row r="700" spans="2:2" x14ac:dyDescent="0.2">
      <c r="B700" s="264"/>
    </row>
    <row r="701" spans="2:2" x14ac:dyDescent="0.2">
      <c r="B701" s="264"/>
    </row>
    <row r="702" spans="2:2" x14ac:dyDescent="0.2">
      <c r="B702" s="264"/>
    </row>
    <row r="703" spans="2:2" x14ac:dyDescent="0.2">
      <c r="B703" s="264"/>
    </row>
    <row r="704" spans="2:2" x14ac:dyDescent="0.2">
      <c r="B704" s="264"/>
    </row>
    <row r="705" spans="2:2" x14ac:dyDescent="0.2">
      <c r="B705" s="264"/>
    </row>
    <row r="706" spans="2:2" x14ac:dyDescent="0.2">
      <c r="B706" s="264"/>
    </row>
    <row r="707" spans="2:2" x14ac:dyDescent="0.2">
      <c r="B707" s="264"/>
    </row>
    <row r="708" spans="2:2" x14ac:dyDescent="0.2">
      <c r="B708" s="264"/>
    </row>
    <row r="709" spans="2:2" x14ac:dyDescent="0.2">
      <c r="B709" s="264"/>
    </row>
    <row r="710" spans="2:2" x14ac:dyDescent="0.2">
      <c r="B710" s="264"/>
    </row>
    <row r="711" spans="2:2" x14ac:dyDescent="0.2">
      <c r="B711" s="264"/>
    </row>
    <row r="712" spans="2:2" x14ac:dyDescent="0.2">
      <c r="B712" s="264"/>
    </row>
    <row r="713" spans="2:2" x14ac:dyDescent="0.2">
      <c r="B713" s="264"/>
    </row>
    <row r="714" spans="2:2" x14ac:dyDescent="0.2">
      <c r="B714" s="264"/>
    </row>
    <row r="715" spans="2:2" x14ac:dyDescent="0.2">
      <c r="B715" s="264"/>
    </row>
    <row r="716" spans="2:2" x14ac:dyDescent="0.2">
      <c r="B716" s="264"/>
    </row>
    <row r="717" spans="2:2" x14ac:dyDescent="0.2">
      <c r="B717" s="264"/>
    </row>
    <row r="718" spans="2:2" x14ac:dyDescent="0.2">
      <c r="B718" s="264"/>
    </row>
    <row r="719" spans="2:2" x14ac:dyDescent="0.2">
      <c r="B719" s="264"/>
    </row>
    <row r="720" spans="2:2" x14ac:dyDescent="0.2">
      <c r="B720" s="264"/>
    </row>
    <row r="721" spans="2:2" x14ac:dyDescent="0.2">
      <c r="B721" s="264"/>
    </row>
    <row r="722" spans="2:2" x14ac:dyDescent="0.2">
      <c r="B722" s="264"/>
    </row>
    <row r="723" spans="2:2" x14ac:dyDescent="0.2">
      <c r="B723" s="264"/>
    </row>
    <row r="724" spans="2:2" x14ac:dyDescent="0.2">
      <c r="B724" s="264"/>
    </row>
    <row r="725" spans="2:2" x14ac:dyDescent="0.2">
      <c r="B725" s="264"/>
    </row>
    <row r="726" spans="2:2" x14ac:dyDescent="0.2">
      <c r="B726" s="264"/>
    </row>
    <row r="727" spans="2:2" x14ac:dyDescent="0.2">
      <c r="B727" s="264"/>
    </row>
    <row r="728" spans="2:2" x14ac:dyDescent="0.2">
      <c r="B728" s="264"/>
    </row>
    <row r="729" spans="2:2" x14ac:dyDescent="0.2">
      <c r="B729" s="264"/>
    </row>
    <row r="730" spans="2:2" x14ac:dyDescent="0.2">
      <c r="B730" s="264"/>
    </row>
    <row r="731" spans="2:2" x14ac:dyDescent="0.2">
      <c r="B731" s="264"/>
    </row>
    <row r="732" spans="2:2" x14ac:dyDescent="0.2">
      <c r="B732" s="264"/>
    </row>
    <row r="733" spans="2:2" x14ac:dyDescent="0.2">
      <c r="B733" s="264"/>
    </row>
    <row r="734" spans="2:2" x14ac:dyDescent="0.2">
      <c r="B734" s="264"/>
    </row>
    <row r="735" spans="2:2" x14ac:dyDescent="0.2">
      <c r="B735" s="264"/>
    </row>
    <row r="736" spans="2:2" x14ac:dyDescent="0.2">
      <c r="B736" s="264"/>
    </row>
    <row r="737" spans="2:2" x14ac:dyDescent="0.2">
      <c r="B737" s="264"/>
    </row>
    <row r="738" spans="2:2" x14ac:dyDescent="0.2">
      <c r="B738" s="264"/>
    </row>
    <row r="739" spans="2:2" x14ac:dyDescent="0.2">
      <c r="B739" s="264"/>
    </row>
    <row r="740" spans="2:2" x14ac:dyDescent="0.2">
      <c r="B740" s="264"/>
    </row>
    <row r="741" spans="2:2" x14ac:dyDescent="0.2">
      <c r="B741" s="264"/>
    </row>
    <row r="742" spans="2:2" x14ac:dyDescent="0.2">
      <c r="B742" s="264"/>
    </row>
    <row r="743" spans="2:2" x14ac:dyDescent="0.2">
      <c r="B743" s="264"/>
    </row>
    <row r="744" spans="2:2" x14ac:dyDescent="0.2">
      <c r="B744" s="264"/>
    </row>
    <row r="745" spans="2:2" x14ac:dyDescent="0.2">
      <c r="B745" s="264"/>
    </row>
    <row r="746" spans="2:2" x14ac:dyDescent="0.2">
      <c r="B746" s="264"/>
    </row>
    <row r="747" spans="2:2" x14ac:dyDescent="0.2">
      <c r="B747" s="264"/>
    </row>
    <row r="748" spans="2:2" x14ac:dyDescent="0.2">
      <c r="B748" s="264"/>
    </row>
    <row r="749" spans="2:2" x14ac:dyDescent="0.2">
      <c r="B749" s="264"/>
    </row>
    <row r="750" spans="2:2" x14ac:dyDescent="0.2">
      <c r="B750" s="264"/>
    </row>
    <row r="751" spans="2:2" x14ac:dyDescent="0.2">
      <c r="B751" s="264"/>
    </row>
    <row r="752" spans="2:2" x14ac:dyDescent="0.2">
      <c r="B752" s="264"/>
    </row>
    <row r="753" spans="2:2" x14ac:dyDescent="0.2">
      <c r="B753" s="264"/>
    </row>
    <row r="754" spans="2:2" x14ac:dyDescent="0.2">
      <c r="B754" s="264"/>
    </row>
    <row r="755" spans="2:2" x14ac:dyDescent="0.2">
      <c r="B755" s="264"/>
    </row>
    <row r="756" spans="2:2" x14ac:dyDescent="0.2">
      <c r="B756" s="264"/>
    </row>
    <row r="757" spans="2:2" x14ac:dyDescent="0.2">
      <c r="B757" s="264"/>
    </row>
    <row r="758" spans="2:2" x14ac:dyDescent="0.2">
      <c r="B758" s="264"/>
    </row>
    <row r="759" spans="2:2" x14ac:dyDescent="0.2">
      <c r="B759" s="264"/>
    </row>
    <row r="760" spans="2:2" x14ac:dyDescent="0.2">
      <c r="B760" s="264"/>
    </row>
    <row r="761" spans="2:2" x14ac:dyDescent="0.2">
      <c r="B761" s="264"/>
    </row>
    <row r="762" spans="2:2" x14ac:dyDescent="0.2">
      <c r="B762" s="264"/>
    </row>
    <row r="763" spans="2:2" x14ac:dyDescent="0.2">
      <c r="B763" s="264"/>
    </row>
    <row r="764" spans="2:2" x14ac:dyDescent="0.2">
      <c r="B764" s="264"/>
    </row>
    <row r="765" spans="2:2" x14ac:dyDescent="0.2">
      <c r="B765" s="264"/>
    </row>
    <row r="766" spans="2:2" x14ac:dyDescent="0.2">
      <c r="B766" s="264"/>
    </row>
    <row r="767" spans="2:2" x14ac:dyDescent="0.2">
      <c r="B767" s="264"/>
    </row>
    <row r="768" spans="2:2" x14ac:dyDescent="0.2">
      <c r="B768" s="264"/>
    </row>
    <row r="769" spans="2:2" x14ac:dyDescent="0.2">
      <c r="B769" s="264"/>
    </row>
    <row r="770" spans="2:2" x14ac:dyDescent="0.2">
      <c r="B770" s="264"/>
    </row>
    <row r="771" spans="2:2" x14ac:dyDescent="0.2">
      <c r="B771" s="264"/>
    </row>
    <row r="772" spans="2:2" x14ac:dyDescent="0.2">
      <c r="B772" s="264"/>
    </row>
    <row r="773" spans="2:2" x14ac:dyDescent="0.2">
      <c r="B773" s="264"/>
    </row>
    <row r="774" spans="2:2" x14ac:dyDescent="0.2">
      <c r="B774" s="264"/>
    </row>
    <row r="775" spans="2:2" x14ac:dyDescent="0.2">
      <c r="B775" s="264"/>
    </row>
    <row r="776" spans="2:2" x14ac:dyDescent="0.2">
      <c r="B776" s="264"/>
    </row>
    <row r="777" spans="2:2" x14ac:dyDescent="0.2">
      <c r="B777" s="264"/>
    </row>
    <row r="778" spans="2:2" x14ac:dyDescent="0.2">
      <c r="B778" s="264"/>
    </row>
    <row r="779" spans="2:2" x14ac:dyDescent="0.2">
      <c r="B779" s="264"/>
    </row>
    <row r="780" spans="2:2" x14ac:dyDescent="0.2">
      <c r="B780" s="264"/>
    </row>
    <row r="781" spans="2:2" x14ac:dyDescent="0.2">
      <c r="B781" s="264"/>
    </row>
    <row r="782" spans="2:2" x14ac:dyDescent="0.2">
      <c r="B782" s="264"/>
    </row>
    <row r="783" spans="2:2" x14ac:dyDescent="0.2">
      <c r="B783" s="264"/>
    </row>
    <row r="784" spans="2:2" x14ac:dyDescent="0.2">
      <c r="B784" s="264"/>
    </row>
    <row r="785" spans="2:2" x14ac:dyDescent="0.2">
      <c r="B785" s="264"/>
    </row>
    <row r="786" spans="2:2" x14ac:dyDescent="0.2">
      <c r="B786" s="264"/>
    </row>
    <row r="787" spans="2:2" x14ac:dyDescent="0.2">
      <c r="B787" s="264"/>
    </row>
    <row r="788" spans="2:2" x14ac:dyDescent="0.2">
      <c r="B788" s="264"/>
    </row>
    <row r="789" spans="2:2" x14ac:dyDescent="0.2">
      <c r="B789" s="264"/>
    </row>
    <row r="790" spans="2:2" x14ac:dyDescent="0.2">
      <c r="B790" s="264"/>
    </row>
    <row r="791" spans="2:2" x14ac:dyDescent="0.2">
      <c r="B791" s="264"/>
    </row>
    <row r="792" spans="2:2" x14ac:dyDescent="0.2">
      <c r="B792" s="264"/>
    </row>
    <row r="793" spans="2:2" x14ac:dyDescent="0.2">
      <c r="B793" s="264"/>
    </row>
    <row r="794" spans="2:2" x14ac:dyDescent="0.2">
      <c r="B794" s="264"/>
    </row>
    <row r="795" spans="2:2" x14ac:dyDescent="0.2">
      <c r="B795" s="264"/>
    </row>
    <row r="796" spans="2:2" x14ac:dyDescent="0.2">
      <c r="B796" s="264"/>
    </row>
    <row r="797" spans="2:2" x14ac:dyDescent="0.2">
      <c r="B797" s="264"/>
    </row>
    <row r="798" spans="2:2" x14ac:dyDescent="0.2">
      <c r="B798" s="264"/>
    </row>
    <row r="799" spans="2:2" x14ac:dyDescent="0.2">
      <c r="B799" s="264"/>
    </row>
    <row r="800" spans="2:2" x14ac:dyDescent="0.2">
      <c r="B800" s="264"/>
    </row>
    <row r="801" spans="2:2" x14ac:dyDescent="0.2">
      <c r="B801" s="264"/>
    </row>
    <row r="802" spans="2:2" x14ac:dyDescent="0.2">
      <c r="B802" s="264"/>
    </row>
    <row r="803" spans="2:2" x14ac:dyDescent="0.2">
      <c r="B803" s="264"/>
    </row>
    <row r="804" spans="2:2" x14ac:dyDescent="0.2">
      <c r="B804" s="264"/>
    </row>
    <row r="805" spans="2:2" x14ac:dyDescent="0.2">
      <c r="B805" s="264"/>
    </row>
    <row r="806" spans="2:2" x14ac:dyDescent="0.2">
      <c r="B806" s="264"/>
    </row>
    <row r="807" spans="2:2" x14ac:dyDescent="0.2">
      <c r="B807" s="264"/>
    </row>
    <row r="808" spans="2:2" x14ac:dyDescent="0.2">
      <c r="B808" s="264"/>
    </row>
    <row r="809" spans="2:2" x14ac:dyDescent="0.2">
      <c r="B809" s="264"/>
    </row>
    <row r="810" spans="2:2" x14ac:dyDescent="0.2">
      <c r="B810" s="264"/>
    </row>
    <row r="811" spans="2:2" x14ac:dyDescent="0.2">
      <c r="B811" s="264"/>
    </row>
    <row r="812" spans="2:2" x14ac:dyDescent="0.2">
      <c r="B812" s="264"/>
    </row>
    <row r="813" spans="2:2" x14ac:dyDescent="0.2">
      <c r="B813" s="264"/>
    </row>
    <row r="814" spans="2:2" x14ac:dyDescent="0.2">
      <c r="B814" s="264"/>
    </row>
    <row r="815" spans="2:2" x14ac:dyDescent="0.2">
      <c r="B815" s="264"/>
    </row>
    <row r="816" spans="2:2" x14ac:dyDescent="0.2">
      <c r="B816" s="264"/>
    </row>
    <row r="817" spans="2:2" x14ac:dyDescent="0.2">
      <c r="B817" s="264"/>
    </row>
    <row r="818" spans="2:2" x14ac:dyDescent="0.2">
      <c r="B818" s="264"/>
    </row>
    <row r="819" spans="2:2" x14ac:dyDescent="0.2">
      <c r="B819" s="264"/>
    </row>
    <row r="820" spans="2:2" x14ac:dyDescent="0.2">
      <c r="B820" s="264"/>
    </row>
    <row r="821" spans="2:2" x14ac:dyDescent="0.2">
      <c r="B821" s="264"/>
    </row>
    <row r="822" spans="2:2" x14ac:dyDescent="0.2">
      <c r="B822" s="264"/>
    </row>
    <row r="823" spans="2:2" x14ac:dyDescent="0.2">
      <c r="B823" s="264"/>
    </row>
    <row r="824" spans="2:2" x14ac:dyDescent="0.2">
      <c r="B824" s="264"/>
    </row>
    <row r="825" spans="2:2" x14ac:dyDescent="0.2">
      <c r="B825" s="264"/>
    </row>
    <row r="826" spans="2:2" x14ac:dyDescent="0.2">
      <c r="B826" s="264"/>
    </row>
    <row r="827" spans="2:2" x14ac:dyDescent="0.2">
      <c r="B827" s="264"/>
    </row>
    <row r="828" spans="2:2" x14ac:dyDescent="0.2">
      <c r="B828" s="264"/>
    </row>
    <row r="829" spans="2:2" x14ac:dyDescent="0.2">
      <c r="B829" s="264"/>
    </row>
    <row r="830" spans="2:2" x14ac:dyDescent="0.2">
      <c r="B830" s="264"/>
    </row>
    <row r="831" spans="2:2" x14ac:dyDescent="0.2">
      <c r="B831" s="264"/>
    </row>
    <row r="832" spans="2:2" x14ac:dyDescent="0.2">
      <c r="B832" s="264"/>
    </row>
    <row r="833" spans="2:2" x14ac:dyDescent="0.2">
      <c r="B833" s="264"/>
    </row>
    <row r="834" spans="2:2" x14ac:dyDescent="0.2">
      <c r="B834" s="264"/>
    </row>
    <row r="835" spans="2:2" x14ac:dyDescent="0.2">
      <c r="B835" s="264"/>
    </row>
    <row r="836" spans="2:2" x14ac:dyDescent="0.2">
      <c r="B836" s="264"/>
    </row>
    <row r="837" spans="2:2" x14ac:dyDescent="0.2">
      <c r="B837" s="264"/>
    </row>
    <row r="838" spans="2:2" x14ac:dyDescent="0.2">
      <c r="B838" s="264"/>
    </row>
    <row r="839" spans="2:2" x14ac:dyDescent="0.2">
      <c r="B839" s="264"/>
    </row>
    <row r="840" spans="2:2" x14ac:dyDescent="0.2">
      <c r="B840" s="264"/>
    </row>
    <row r="841" spans="2:2" x14ac:dyDescent="0.2">
      <c r="B841" s="264"/>
    </row>
    <row r="842" spans="2:2" x14ac:dyDescent="0.2">
      <c r="B842" s="264"/>
    </row>
    <row r="843" spans="2:2" x14ac:dyDescent="0.2">
      <c r="B843" s="264"/>
    </row>
    <row r="844" spans="2:2" x14ac:dyDescent="0.2">
      <c r="B844" s="264"/>
    </row>
    <row r="845" spans="2:2" x14ac:dyDescent="0.2">
      <c r="B845" s="264"/>
    </row>
    <row r="846" spans="2:2" x14ac:dyDescent="0.2">
      <c r="B846" s="264"/>
    </row>
    <row r="847" spans="2:2" x14ac:dyDescent="0.2">
      <c r="B847" s="264"/>
    </row>
    <row r="848" spans="2:2" x14ac:dyDescent="0.2">
      <c r="B848" s="264"/>
    </row>
    <row r="849" spans="2:2" x14ac:dyDescent="0.2">
      <c r="B849" s="264"/>
    </row>
    <row r="850" spans="2:2" x14ac:dyDescent="0.2">
      <c r="B850" s="264"/>
    </row>
    <row r="851" spans="2:2" x14ac:dyDescent="0.2">
      <c r="B851" s="264"/>
    </row>
    <row r="852" spans="2:2" x14ac:dyDescent="0.2">
      <c r="B852" s="264"/>
    </row>
    <row r="853" spans="2:2" x14ac:dyDescent="0.2">
      <c r="B853" s="264"/>
    </row>
    <row r="854" spans="2:2" x14ac:dyDescent="0.2">
      <c r="B854" s="264"/>
    </row>
    <row r="855" spans="2:2" x14ac:dyDescent="0.2">
      <c r="B855" s="264"/>
    </row>
    <row r="856" spans="2:2" x14ac:dyDescent="0.2">
      <c r="B856" s="264"/>
    </row>
    <row r="857" spans="2:2" x14ac:dyDescent="0.2">
      <c r="B857" s="264"/>
    </row>
    <row r="858" spans="2:2" x14ac:dyDescent="0.2">
      <c r="B858" s="264"/>
    </row>
    <row r="859" spans="2:2" x14ac:dyDescent="0.2">
      <c r="B859" s="264"/>
    </row>
    <row r="860" spans="2:2" x14ac:dyDescent="0.2">
      <c r="B860" s="264"/>
    </row>
    <row r="861" spans="2:2" x14ac:dyDescent="0.2">
      <c r="B861" s="264"/>
    </row>
    <row r="862" spans="2:2" x14ac:dyDescent="0.2">
      <c r="B862" s="264"/>
    </row>
    <row r="863" spans="2:2" x14ac:dyDescent="0.2">
      <c r="B863" s="264"/>
    </row>
    <row r="864" spans="2:2" x14ac:dyDescent="0.2">
      <c r="B864" s="264"/>
    </row>
    <row r="865" spans="2:2" x14ac:dyDescent="0.2">
      <c r="B865" s="264"/>
    </row>
    <row r="866" spans="2:2" x14ac:dyDescent="0.2">
      <c r="B866" s="264"/>
    </row>
    <row r="867" spans="2:2" x14ac:dyDescent="0.2">
      <c r="B867" s="264"/>
    </row>
    <row r="872" spans="2:2" x14ac:dyDescent="0.2">
      <c r="B872" s="264"/>
    </row>
    <row r="873" spans="2:2" x14ac:dyDescent="0.2">
      <c r="B873" s="264"/>
    </row>
    <row r="874" spans="2:2" x14ac:dyDescent="0.2">
      <c r="B874" s="264"/>
    </row>
    <row r="875" spans="2:2" x14ac:dyDescent="0.2">
      <c r="B875" s="264"/>
    </row>
    <row r="876" spans="2:2" x14ac:dyDescent="0.2">
      <c r="B876" s="264"/>
    </row>
    <row r="877" spans="2:2" x14ac:dyDescent="0.2">
      <c r="B877" s="264"/>
    </row>
    <row r="878" spans="2:2" x14ac:dyDescent="0.2">
      <c r="B878" s="264"/>
    </row>
    <row r="879" spans="2:2" x14ac:dyDescent="0.2">
      <c r="B879" s="264"/>
    </row>
    <row r="880" spans="2:2" x14ac:dyDescent="0.2">
      <c r="B880" s="264"/>
    </row>
    <row r="881" spans="2:2" x14ac:dyDescent="0.2">
      <c r="B881" s="264"/>
    </row>
    <row r="882" spans="2:2" x14ac:dyDescent="0.2">
      <c r="B882" s="264"/>
    </row>
    <row r="883" spans="2:2" x14ac:dyDescent="0.2">
      <c r="B883" s="264"/>
    </row>
    <row r="884" spans="2:2" x14ac:dyDescent="0.2">
      <c r="B884" s="264"/>
    </row>
    <row r="885" spans="2:2" x14ac:dyDescent="0.2">
      <c r="B885" s="264"/>
    </row>
    <row r="886" spans="2:2" x14ac:dyDescent="0.2">
      <c r="B886" s="264"/>
    </row>
    <row r="887" spans="2:2" x14ac:dyDescent="0.2">
      <c r="B887" s="264"/>
    </row>
    <row r="888" spans="2:2" x14ac:dyDescent="0.2">
      <c r="B888" s="264"/>
    </row>
    <row r="889" spans="2:2" x14ac:dyDescent="0.2">
      <c r="B889" s="264"/>
    </row>
    <row r="892" spans="2:2" x14ac:dyDescent="0.2">
      <c r="B892" s="264"/>
    </row>
    <row r="893" spans="2:2" x14ac:dyDescent="0.2">
      <c r="B893" s="264"/>
    </row>
    <row r="894" spans="2:2" x14ac:dyDescent="0.2">
      <c r="B894" s="264"/>
    </row>
    <row r="895" spans="2:2" x14ac:dyDescent="0.2">
      <c r="B895" s="264"/>
    </row>
    <row r="896" spans="2:2" x14ac:dyDescent="0.2">
      <c r="B896" s="264"/>
    </row>
    <row r="897" spans="2:2" x14ac:dyDescent="0.2">
      <c r="B897" s="264"/>
    </row>
    <row r="898" spans="2:2" x14ac:dyDescent="0.2">
      <c r="B898" s="264"/>
    </row>
    <row r="899" spans="2:2" x14ac:dyDescent="0.2">
      <c r="B899" s="264"/>
    </row>
    <row r="900" spans="2:2" x14ac:dyDescent="0.2">
      <c r="B900" s="264"/>
    </row>
    <row r="901" spans="2:2" x14ac:dyDescent="0.2">
      <c r="B901" s="264"/>
    </row>
    <row r="902" spans="2:2" x14ac:dyDescent="0.2">
      <c r="B902" s="264"/>
    </row>
    <row r="903" spans="2:2" x14ac:dyDescent="0.2">
      <c r="B903" s="264"/>
    </row>
    <row r="904" spans="2:2" x14ac:dyDescent="0.2">
      <c r="B904" s="264"/>
    </row>
    <row r="905" spans="2:2" x14ac:dyDescent="0.2">
      <c r="B905" s="264"/>
    </row>
    <row r="906" spans="2:2" x14ac:dyDescent="0.2">
      <c r="B906" s="264"/>
    </row>
    <row r="907" spans="2:2" x14ac:dyDescent="0.2">
      <c r="B907" s="264"/>
    </row>
    <row r="908" spans="2:2" x14ac:dyDescent="0.2">
      <c r="B908" s="264"/>
    </row>
    <row r="909" spans="2:2" x14ac:dyDescent="0.2">
      <c r="B909" s="264"/>
    </row>
    <row r="910" spans="2:2" x14ac:dyDescent="0.2">
      <c r="B910" s="264"/>
    </row>
    <row r="911" spans="2:2" x14ac:dyDescent="0.2">
      <c r="B911" s="264"/>
    </row>
    <row r="912" spans="2:2" x14ac:dyDescent="0.2">
      <c r="B912" s="264"/>
    </row>
    <row r="913" spans="2:2" x14ac:dyDescent="0.2">
      <c r="B913" s="264"/>
    </row>
    <row r="914" spans="2:2" x14ac:dyDescent="0.2">
      <c r="B914" s="264"/>
    </row>
    <row r="915" spans="2:2" x14ac:dyDescent="0.2">
      <c r="B915" s="264"/>
    </row>
    <row r="916" spans="2:2" x14ac:dyDescent="0.2">
      <c r="B916" s="264"/>
    </row>
    <row r="917" spans="2:2" x14ac:dyDescent="0.2">
      <c r="B917" s="264"/>
    </row>
    <row r="918" spans="2:2" x14ac:dyDescent="0.2">
      <c r="B918" s="264"/>
    </row>
    <row r="919" spans="2:2" x14ac:dyDescent="0.2">
      <c r="B919" s="264"/>
    </row>
    <row r="920" spans="2:2" x14ac:dyDescent="0.2">
      <c r="B920" s="264"/>
    </row>
    <row r="921" spans="2:2" x14ac:dyDescent="0.2">
      <c r="B921" s="264"/>
    </row>
    <row r="922" spans="2:2" x14ac:dyDescent="0.2">
      <c r="B922" s="264"/>
    </row>
    <row r="923" spans="2:2" x14ac:dyDescent="0.2">
      <c r="B923" s="264"/>
    </row>
    <row r="924" spans="2:2" x14ac:dyDescent="0.2">
      <c r="B924" s="264"/>
    </row>
    <row r="925" spans="2:2" x14ac:dyDescent="0.2">
      <c r="B925" s="264"/>
    </row>
    <row r="926" spans="2:2" x14ac:dyDescent="0.2">
      <c r="B926" s="264"/>
    </row>
    <row r="927" spans="2:2" x14ac:dyDescent="0.2">
      <c r="B927" s="264"/>
    </row>
    <row r="928" spans="2:2" x14ac:dyDescent="0.2">
      <c r="B928" s="264"/>
    </row>
    <row r="929" spans="2:2" x14ac:dyDescent="0.2">
      <c r="B929" s="264"/>
    </row>
    <row r="930" spans="2:2" x14ac:dyDescent="0.2">
      <c r="B930" s="264"/>
    </row>
    <row r="931" spans="2:2" x14ac:dyDescent="0.2">
      <c r="B931" s="264"/>
    </row>
    <row r="932" spans="2:2" x14ac:dyDescent="0.2">
      <c r="B932" s="264"/>
    </row>
    <row r="933" spans="2:2" x14ac:dyDescent="0.2">
      <c r="B933" s="264"/>
    </row>
    <row r="934" spans="2:2" x14ac:dyDescent="0.2">
      <c r="B934" s="264"/>
    </row>
    <row r="935" spans="2:2" x14ac:dyDescent="0.2">
      <c r="B935" s="264"/>
    </row>
    <row r="936" spans="2:2" x14ac:dyDescent="0.2">
      <c r="B936" s="264"/>
    </row>
    <row r="937" spans="2:2" x14ac:dyDescent="0.2">
      <c r="B937" s="264"/>
    </row>
    <row r="938" spans="2:2" x14ac:dyDescent="0.2">
      <c r="B938" s="264"/>
    </row>
    <row r="939" spans="2:2" x14ac:dyDescent="0.2">
      <c r="B939" s="264"/>
    </row>
    <row r="940" spans="2:2" x14ac:dyDescent="0.2">
      <c r="B940" s="264"/>
    </row>
    <row r="941" spans="2:2" x14ac:dyDescent="0.2">
      <c r="B941" s="264"/>
    </row>
    <row r="942" spans="2:2" x14ac:dyDescent="0.2">
      <c r="B942" s="264"/>
    </row>
    <row r="943" spans="2:2" x14ac:dyDescent="0.2">
      <c r="B943" s="264"/>
    </row>
    <row r="944" spans="2:2" x14ac:dyDescent="0.2">
      <c r="B944" s="264"/>
    </row>
    <row r="945" spans="2:2" x14ac:dyDescent="0.2">
      <c r="B945" s="264"/>
    </row>
    <row r="946" spans="2:2" x14ac:dyDescent="0.2">
      <c r="B946" s="264"/>
    </row>
    <row r="947" spans="2:2" x14ac:dyDescent="0.2">
      <c r="B947" s="264"/>
    </row>
    <row r="948" spans="2:2" x14ac:dyDescent="0.2">
      <c r="B948" s="264"/>
    </row>
    <row r="949" spans="2:2" x14ac:dyDescent="0.2">
      <c r="B949" s="264"/>
    </row>
    <row r="950" spans="2:2" x14ac:dyDescent="0.2">
      <c r="B950" s="264"/>
    </row>
    <row r="951" spans="2:2" x14ac:dyDescent="0.2">
      <c r="B951" s="264"/>
    </row>
    <row r="952" spans="2:2" x14ac:dyDescent="0.2">
      <c r="B952" s="264"/>
    </row>
    <row r="953" spans="2:2" x14ac:dyDescent="0.2">
      <c r="B953" s="264"/>
    </row>
    <row r="954" spans="2:2" x14ac:dyDescent="0.2">
      <c r="B954" s="264"/>
    </row>
    <row r="955" spans="2:2" x14ac:dyDescent="0.2">
      <c r="B955" s="264"/>
    </row>
    <row r="956" spans="2:2" x14ac:dyDescent="0.2">
      <c r="B956" s="264"/>
    </row>
    <row r="957" spans="2:2" x14ac:dyDescent="0.2">
      <c r="B957" s="264"/>
    </row>
    <row r="958" spans="2:2" x14ac:dyDescent="0.2">
      <c r="B958" s="264"/>
    </row>
    <row r="959" spans="2:2" x14ac:dyDescent="0.2">
      <c r="B959" s="264"/>
    </row>
    <row r="960" spans="2:2" x14ac:dyDescent="0.2">
      <c r="B960" s="264"/>
    </row>
    <row r="961" spans="2:2" x14ac:dyDescent="0.2">
      <c r="B961" s="264"/>
    </row>
    <row r="962" spans="2:2" x14ac:dyDescent="0.2">
      <c r="B962" s="264"/>
    </row>
    <row r="963" spans="2:2" x14ac:dyDescent="0.2">
      <c r="B963" s="264"/>
    </row>
    <row r="966" spans="2:2" x14ac:dyDescent="0.2">
      <c r="B966" s="264"/>
    </row>
    <row r="967" spans="2:2" x14ac:dyDescent="0.2">
      <c r="B967" s="264"/>
    </row>
    <row r="968" spans="2:2" x14ac:dyDescent="0.2">
      <c r="B968" s="264"/>
    </row>
    <row r="969" spans="2:2" x14ac:dyDescent="0.2">
      <c r="B969" s="264"/>
    </row>
    <row r="972" spans="2:2" x14ac:dyDescent="0.2">
      <c r="B972" s="264"/>
    </row>
    <row r="973" spans="2:2" x14ac:dyDescent="0.2">
      <c r="B973" s="264"/>
    </row>
    <row r="974" spans="2:2" x14ac:dyDescent="0.2">
      <c r="B974" s="264"/>
    </row>
    <row r="975" spans="2:2" x14ac:dyDescent="0.2">
      <c r="B975" s="264"/>
    </row>
    <row r="976" spans="2:2" x14ac:dyDescent="0.2">
      <c r="B976" s="264"/>
    </row>
    <row r="977" spans="2:2" x14ac:dyDescent="0.2">
      <c r="B977" s="264"/>
    </row>
    <row r="978" spans="2:2" x14ac:dyDescent="0.2">
      <c r="B978" s="264"/>
    </row>
    <row r="979" spans="2:2" x14ac:dyDescent="0.2">
      <c r="B979" s="264"/>
    </row>
    <row r="982" spans="2:2" x14ac:dyDescent="0.2">
      <c r="B982" s="264"/>
    </row>
    <row r="983" spans="2:2" x14ac:dyDescent="0.2">
      <c r="B983" s="264"/>
    </row>
    <row r="984" spans="2:2" x14ac:dyDescent="0.2">
      <c r="B984" s="264"/>
    </row>
    <row r="985" spans="2:2" x14ac:dyDescent="0.2">
      <c r="B985" s="264"/>
    </row>
    <row r="986" spans="2:2" x14ac:dyDescent="0.2">
      <c r="B986" s="264"/>
    </row>
    <row r="987" spans="2:2" x14ac:dyDescent="0.2">
      <c r="B987" s="264"/>
    </row>
    <row r="988" spans="2:2" x14ac:dyDescent="0.2">
      <c r="B988" s="264"/>
    </row>
    <row r="989" spans="2:2" x14ac:dyDescent="0.2">
      <c r="B989" s="264"/>
    </row>
    <row r="990" spans="2:2" x14ac:dyDescent="0.2">
      <c r="B990" s="264"/>
    </row>
    <row r="991" spans="2:2" x14ac:dyDescent="0.2">
      <c r="B991" s="264"/>
    </row>
    <row r="992" spans="2:2" x14ac:dyDescent="0.2">
      <c r="B992" s="264"/>
    </row>
    <row r="993" spans="2:2" x14ac:dyDescent="0.2">
      <c r="B993" s="264"/>
    </row>
    <row r="994" spans="2:2" x14ac:dyDescent="0.2">
      <c r="B994" s="264"/>
    </row>
    <row r="995" spans="2:2" x14ac:dyDescent="0.2">
      <c r="B995" s="264"/>
    </row>
    <row r="996" spans="2:2" x14ac:dyDescent="0.2">
      <c r="B996" s="264"/>
    </row>
    <row r="997" spans="2:2" x14ac:dyDescent="0.2">
      <c r="B997" s="264"/>
    </row>
    <row r="998" spans="2:2" x14ac:dyDescent="0.2">
      <c r="B998" s="264"/>
    </row>
    <row r="999" spans="2:2" x14ac:dyDescent="0.2">
      <c r="B999" s="264"/>
    </row>
    <row r="1000" spans="2:2" x14ac:dyDescent="0.2">
      <c r="B1000" s="264"/>
    </row>
    <row r="1001" spans="2:2" x14ac:dyDescent="0.2">
      <c r="B1001" s="264"/>
    </row>
    <row r="1002" spans="2:2" x14ac:dyDescent="0.2">
      <c r="B1002" s="264"/>
    </row>
    <row r="1003" spans="2:2" x14ac:dyDescent="0.2">
      <c r="B1003" s="264"/>
    </row>
    <row r="1004" spans="2:2" x14ac:dyDescent="0.2">
      <c r="B1004" s="264"/>
    </row>
    <row r="1005" spans="2:2" x14ac:dyDescent="0.2">
      <c r="B1005" s="264"/>
    </row>
    <row r="1006" spans="2:2" x14ac:dyDescent="0.2">
      <c r="B1006" s="264"/>
    </row>
    <row r="1007" spans="2:2" x14ac:dyDescent="0.2">
      <c r="B1007" s="264"/>
    </row>
    <row r="1008" spans="2:2" x14ac:dyDescent="0.2">
      <c r="B1008" s="264"/>
    </row>
    <row r="1009" spans="2:2" x14ac:dyDescent="0.2">
      <c r="B1009" s="264"/>
    </row>
    <row r="1012" spans="2:2" x14ac:dyDescent="0.2">
      <c r="B1012" s="264"/>
    </row>
    <row r="1013" spans="2:2" x14ac:dyDescent="0.2">
      <c r="B1013" s="264"/>
    </row>
    <row r="1014" spans="2:2" x14ac:dyDescent="0.2">
      <c r="B1014" s="264"/>
    </row>
    <row r="1015" spans="2:2" x14ac:dyDescent="0.2">
      <c r="B1015" s="264"/>
    </row>
    <row r="1016" spans="2:2" x14ac:dyDescent="0.2">
      <c r="B1016" s="264"/>
    </row>
    <row r="1017" spans="2:2" x14ac:dyDescent="0.2">
      <c r="B1017" s="264"/>
    </row>
    <row r="1018" spans="2:2" x14ac:dyDescent="0.2">
      <c r="B1018" s="264"/>
    </row>
    <row r="1019" spans="2:2" x14ac:dyDescent="0.2">
      <c r="B1019" s="264"/>
    </row>
    <row r="1020" spans="2:2" x14ac:dyDescent="0.2">
      <c r="B1020" s="264"/>
    </row>
    <row r="1021" spans="2:2" x14ac:dyDescent="0.2">
      <c r="B1021" s="264"/>
    </row>
    <row r="1022" spans="2:2" x14ac:dyDescent="0.2">
      <c r="B1022" s="264"/>
    </row>
    <row r="1023" spans="2:2" x14ac:dyDescent="0.2">
      <c r="B1023" s="264"/>
    </row>
    <row r="1024" spans="2:2" x14ac:dyDescent="0.2">
      <c r="B1024" s="264"/>
    </row>
    <row r="1025" spans="2:2" x14ac:dyDescent="0.2">
      <c r="B1025" s="264"/>
    </row>
    <row r="1026" spans="2:2" x14ac:dyDescent="0.2">
      <c r="B1026" s="264"/>
    </row>
    <row r="1027" spans="2:2" x14ac:dyDescent="0.2">
      <c r="B1027" s="264"/>
    </row>
    <row r="1028" spans="2:2" x14ac:dyDescent="0.2">
      <c r="B1028" s="264"/>
    </row>
    <row r="1029" spans="2:2" x14ac:dyDescent="0.2">
      <c r="B1029" s="264"/>
    </row>
    <row r="1030" spans="2:2" x14ac:dyDescent="0.2">
      <c r="B1030" s="264"/>
    </row>
    <row r="1031" spans="2:2" x14ac:dyDescent="0.2">
      <c r="B1031" s="264"/>
    </row>
    <row r="1032" spans="2:2" x14ac:dyDescent="0.2">
      <c r="B1032" s="264"/>
    </row>
    <row r="1033" spans="2:2" x14ac:dyDescent="0.2">
      <c r="B1033" s="264"/>
    </row>
    <row r="1034" spans="2:2" x14ac:dyDescent="0.2">
      <c r="B1034" s="264"/>
    </row>
    <row r="1035" spans="2:2" x14ac:dyDescent="0.2">
      <c r="B1035" s="264"/>
    </row>
    <row r="1036" spans="2:2" x14ac:dyDescent="0.2">
      <c r="B1036" s="264"/>
    </row>
    <row r="1037" spans="2:2" x14ac:dyDescent="0.2">
      <c r="B1037" s="264"/>
    </row>
    <row r="1038" spans="2:2" x14ac:dyDescent="0.2">
      <c r="B1038" s="264"/>
    </row>
    <row r="1039" spans="2:2" x14ac:dyDescent="0.2">
      <c r="B1039" s="264"/>
    </row>
    <row r="1040" spans="2:2" x14ac:dyDescent="0.2">
      <c r="B1040" s="264"/>
    </row>
    <row r="1041" spans="2:2" x14ac:dyDescent="0.2">
      <c r="B1041" s="264"/>
    </row>
    <row r="1042" spans="2:2" x14ac:dyDescent="0.2">
      <c r="B1042" s="264"/>
    </row>
    <row r="1043" spans="2:2" x14ac:dyDescent="0.2">
      <c r="B1043" s="264"/>
    </row>
    <row r="1044" spans="2:2" x14ac:dyDescent="0.2">
      <c r="B1044" s="264"/>
    </row>
    <row r="1045" spans="2:2" x14ac:dyDescent="0.2">
      <c r="B1045" s="264"/>
    </row>
    <row r="1046" spans="2:2" x14ac:dyDescent="0.2">
      <c r="B1046" s="264"/>
    </row>
    <row r="1047" spans="2:2" x14ac:dyDescent="0.2">
      <c r="B1047" s="264"/>
    </row>
    <row r="1048" spans="2:2" x14ac:dyDescent="0.2">
      <c r="B1048" s="264"/>
    </row>
    <row r="1049" spans="2:2" x14ac:dyDescent="0.2">
      <c r="B1049" s="264"/>
    </row>
    <row r="1050" spans="2:2" x14ac:dyDescent="0.2">
      <c r="B1050" s="264"/>
    </row>
    <row r="1051" spans="2:2" x14ac:dyDescent="0.2">
      <c r="B1051" s="264"/>
    </row>
    <row r="1052" spans="2:2" x14ac:dyDescent="0.2">
      <c r="B1052" s="264"/>
    </row>
    <row r="1053" spans="2:2" x14ac:dyDescent="0.2">
      <c r="B1053" s="264"/>
    </row>
    <row r="1056" spans="2:2" x14ac:dyDescent="0.2">
      <c r="B1056" s="264"/>
    </row>
    <row r="1057" spans="2:2" x14ac:dyDescent="0.2">
      <c r="B1057" s="264"/>
    </row>
    <row r="1058" spans="2:2" x14ac:dyDescent="0.2">
      <c r="B1058" s="264"/>
    </row>
    <row r="1059" spans="2:2" x14ac:dyDescent="0.2">
      <c r="B1059" s="264"/>
    </row>
    <row r="1060" spans="2:2" x14ac:dyDescent="0.2">
      <c r="B1060" s="264"/>
    </row>
    <row r="1061" spans="2:2" x14ac:dyDescent="0.2">
      <c r="B1061" s="264"/>
    </row>
    <row r="1062" spans="2:2" x14ac:dyDescent="0.2">
      <c r="B1062" s="264"/>
    </row>
    <row r="1063" spans="2:2" x14ac:dyDescent="0.2">
      <c r="B1063" s="264"/>
    </row>
    <row r="1064" spans="2:2" x14ac:dyDescent="0.2">
      <c r="B1064" s="264"/>
    </row>
    <row r="1065" spans="2:2" x14ac:dyDescent="0.2">
      <c r="B1065" s="264"/>
    </row>
    <row r="1066" spans="2:2" x14ac:dyDescent="0.2">
      <c r="B1066" s="264"/>
    </row>
    <row r="1067" spans="2:2" x14ac:dyDescent="0.2">
      <c r="B1067" s="264"/>
    </row>
    <row r="1068" spans="2:2" x14ac:dyDescent="0.2">
      <c r="B1068" s="264"/>
    </row>
    <row r="1069" spans="2:2" x14ac:dyDescent="0.2">
      <c r="B1069" s="264"/>
    </row>
    <row r="1070" spans="2:2" x14ac:dyDescent="0.2">
      <c r="B1070" s="264"/>
    </row>
    <row r="1071" spans="2:2" x14ac:dyDescent="0.2">
      <c r="B1071" s="264"/>
    </row>
    <row r="1072" spans="2:2" x14ac:dyDescent="0.2">
      <c r="B1072" s="264"/>
    </row>
    <row r="1073" spans="2:2" x14ac:dyDescent="0.2">
      <c r="B1073" s="264"/>
    </row>
    <row r="1074" spans="2:2" x14ac:dyDescent="0.2">
      <c r="B1074" s="264"/>
    </row>
    <row r="1075" spans="2:2" x14ac:dyDescent="0.2">
      <c r="B1075" s="264"/>
    </row>
    <row r="1076" spans="2:2" x14ac:dyDescent="0.2">
      <c r="B1076" s="264"/>
    </row>
    <row r="1077" spans="2:2" x14ac:dyDescent="0.2">
      <c r="B1077" s="264"/>
    </row>
    <row r="1080" spans="2:2" x14ac:dyDescent="0.2">
      <c r="B1080" s="264"/>
    </row>
    <row r="1081" spans="2:2" x14ac:dyDescent="0.2">
      <c r="B1081" s="264"/>
    </row>
    <row r="1082" spans="2:2" x14ac:dyDescent="0.2">
      <c r="B1082" s="264"/>
    </row>
    <row r="1083" spans="2:2" x14ac:dyDescent="0.2">
      <c r="B1083" s="264"/>
    </row>
    <row r="1084" spans="2:2" x14ac:dyDescent="0.2">
      <c r="B1084" s="264"/>
    </row>
    <row r="1085" spans="2:2" x14ac:dyDescent="0.2">
      <c r="B1085" s="264"/>
    </row>
    <row r="1086" spans="2:2" x14ac:dyDescent="0.2">
      <c r="B1086" s="264"/>
    </row>
    <row r="1087" spans="2:2" x14ac:dyDescent="0.2">
      <c r="B1087" s="264"/>
    </row>
    <row r="1088" spans="2:2" x14ac:dyDescent="0.2">
      <c r="B1088" s="264"/>
    </row>
    <row r="1089" spans="2:2" x14ac:dyDescent="0.2">
      <c r="B1089" s="264"/>
    </row>
    <row r="1090" spans="2:2" x14ac:dyDescent="0.2">
      <c r="B1090" s="264"/>
    </row>
    <row r="1091" spans="2:2" x14ac:dyDescent="0.2">
      <c r="B1091" s="264"/>
    </row>
    <row r="1092" spans="2:2" x14ac:dyDescent="0.2">
      <c r="B1092" s="264"/>
    </row>
    <row r="1093" spans="2:2" x14ac:dyDescent="0.2">
      <c r="B1093" s="264"/>
    </row>
    <row r="1094" spans="2:2" x14ac:dyDescent="0.2">
      <c r="B1094" s="264"/>
    </row>
    <row r="1095" spans="2:2" x14ac:dyDescent="0.2">
      <c r="B1095" s="264"/>
    </row>
    <row r="1096" spans="2:2" x14ac:dyDescent="0.2">
      <c r="B1096" s="264"/>
    </row>
    <row r="1097" spans="2:2" x14ac:dyDescent="0.2">
      <c r="B1097" s="264"/>
    </row>
    <row r="1098" spans="2:2" x14ac:dyDescent="0.2">
      <c r="B1098" s="264"/>
    </row>
    <row r="1099" spans="2:2" x14ac:dyDescent="0.2">
      <c r="B1099" s="264"/>
    </row>
    <row r="1100" spans="2:2" x14ac:dyDescent="0.2">
      <c r="B1100" s="264"/>
    </row>
    <row r="1101" spans="2:2" x14ac:dyDescent="0.2">
      <c r="B1101" s="264"/>
    </row>
    <row r="1102" spans="2:2" x14ac:dyDescent="0.2">
      <c r="B1102" s="264"/>
    </row>
    <row r="1103" spans="2:2" x14ac:dyDescent="0.2">
      <c r="B1103" s="264"/>
    </row>
    <row r="1104" spans="2:2" x14ac:dyDescent="0.2">
      <c r="B1104" s="264"/>
    </row>
    <row r="1105" spans="2:2" x14ac:dyDescent="0.2">
      <c r="B1105" s="264"/>
    </row>
    <row r="1106" spans="2:2" x14ac:dyDescent="0.2">
      <c r="B1106" s="264"/>
    </row>
    <row r="1107" spans="2:2" x14ac:dyDescent="0.2">
      <c r="B1107" s="264"/>
    </row>
    <row r="1108" spans="2:2" x14ac:dyDescent="0.2">
      <c r="B1108" s="264"/>
    </row>
    <row r="1109" spans="2:2" x14ac:dyDescent="0.2">
      <c r="B1109" s="264"/>
    </row>
    <row r="1110" spans="2:2" x14ac:dyDescent="0.2">
      <c r="B1110" s="264"/>
    </row>
    <row r="1111" spans="2:2" x14ac:dyDescent="0.2">
      <c r="B1111" s="264"/>
    </row>
    <row r="1112" spans="2:2" x14ac:dyDescent="0.2">
      <c r="B1112" s="264"/>
    </row>
    <row r="1113" spans="2:2" x14ac:dyDescent="0.2">
      <c r="B1113" s="264"/>
    </row>
    <row r="1116" spans="2:2" x14ac:dyDescent="0.2">
      <c r="B1116" s="264"/>
    </row>
    <row r="1117" spans="2:2" x14ac:dyDescent="0.2">
      <c r="B1117" s="264"/>
    </row>
    <row r="1118" spans="2:2" x14ac:dyDescent="0.2">
      <c r="B1118" s="264"/>
    </row>
    <row r="1119" spans="2:2" x14ac:dyDescent="0.2">
      <c r="B1119" s="264"/>
    </row>
    <row r="1120" spans="2:2" x14ac:dyDescent="0.2">
      <c r="B1120" s="264"/>
    </row>
    <row r="1121" spans="2:2" x14ac:dyDescent="0.2">
      <c r="B1121" s="264"/>
    </row>
    <row r="1122" spans="2:2" x14ac:dyDescent="0.2">
      <c r="B1122" s="264"/>
    </row>
    <row r="1123" spans="2:2" x14ac:dyDescent="0.2">
      <c r="B1123" s="264"/>
    </row>
    <row r="1126" spans="2:2" x14ac:dyDescent="0.2">
      <c r="B1126" s="264"/>
    </row>
    <row r="1127" spans="2:2" x14ac:dyDescent="0.2">
      <c r="B1127" s="264"/>
    </row>
    <row r="1128" spans="2:2" x14ac:dyDescent="0.2">
      <c r="B1128" s="264"/>
    </row>
    <row r="1129" spans="2:2" x14ac:dyDescent="0.2">
      <c r="B1129" s="264"/>
    </row>
    <row r="1132" spans="2:2" x14ac:dyDescent="0.2">
      <c r="B1132" s="264"/>
    </row>
    <row r="1133" spans="2:2" x14ac:dyDescent="0.2">
      <c r="B1133" s="264"/>
    </row>
    <row r="1134" spans="2:2" x14ac:dyDescent="0.2">
      <c r="B1134" s="264"/>
    </row>
    <row r="1135" spans="2:2" x14ac:dyDescent="0.2">
      <c r="B1135" s="264"/>
    </row>
    <row r="1136" spans="2:2" x14ac:dyDescent="0.2">
      <c r="B1136" s="264"/>
    </row>
    <row r="1137" spans="2:2" x14ac:dyDescent="0.2">
      <c r="B1137" s="264"/>
    </row>
    <row r="1138" spans="2:2" x14ac:dyDescent="0.2">
      <c r="B1138" s="264"/>
    </row>
    <row r="1139" spans="2:2" x14ac:dyDescent="0.2">
      <c r="B1139" s="264"/>
    </row>
    <row r="1140" spans="2:2" x14ac:dyDescent="0.2">
      <c r="B1140" s="264"/>
    </row>
    <row r="1141" spans="2:2" x14ac:dyDescent="0.2">
      <c r="B1141" s="264"/>
    </row>
    <row r="1142" spans="2:2" x14ac:dyDescent="0.2">
      <c r="B1142" s="264"/>
    </row>
    <row r="1143" spans="2:2" x14ac:dyDescent="0.2">
      <c r="B1143" s="264"/>
    </row>
    <row r="1144" spans="2:2" x14ac:dyDescent="0.2">
      <c r="B1144" s="264"/>
    </row>
    <row r="1145" spans="2:2" x14ac:dyDescent="0.2">
      <c r="B1145" s="264"/>
    </row>
    <row r="1146" spans="2:2" x14ac:dyDescent="0.2">
      <c r="B1146" s="264"/>
    </row>
    <row r="1147" spans="2:2" x14ac:dyDescent="0.2">
      <c r="B1147" s="264"/>
    </row>
    <row r="1148" spans="2:2" x14ac:dyDescent="0.2">
      <c r="B1148" s="264"/>
    </row>
    <row r="1149" spans="2:2" x14ac:dyDescent="0.2">
      <c r="B1149" s="264"/>
    </row>
    <row r="1150" spans="2:2" x14ac:dyDescent="0.2">
      <c r="B1150" s="264"/>
    </row>
    <row r="1151" spans="2:2" x14ac:dyDescent="0.2">
      <c r="B1151" s="264"/>
    </row>
    <row r="1152" spans="2:2" x14ac:dyDescent="0.2">
      <c r="B1152" s="264"/>
    </row>
    <row r="1153" spans="2:2" x14ac:dyDescent="0.2">
      <c r="B1153" s="264"/>
    </row>
    <row r="1154" spans="2:2" x14ac:dyDescent="0.2">
      <c r="B1154" s="264"/>
    </row>
    <row r="1155" spans="2:2" x14ac:dyDescent="0.2">
      <c r="B1155" s="264"/>
    </row>
    <row r="1156" spans="2:2" x14ac:dyDescent="0.2">
      <c r="B1156" s="264"/>
    </row>
    <row r="1157" spans="2:2" x14ac:dyDescent="0.2">
      <c r="B1157" s="264"/>
    </row>
    <row r="1158" spans="2:2" x14ac:dyDescent="0.2">
      <c r="B1158" s="264"/>
    </row>
    <row r="1159" spans="2:2" x14ac:dyDescent="0.2">
      <c r="B1159" s="264"/>
    </row>
    <row r="1160" spans="2:2" x14ac:dyDescent="0.2">
      <c r="B1160" s="264"/>
    </row>
    <row r="1161" spans="2:2" x14ac:dyDescent="0.2">
      <c r="B1161" s="264"/>
    </row>
    <row r="1162" spans="2:2" x14ac:dyDescent="0.2">
      <c r="B1162" s="264"/>
    </row>
    <row r="1163" spans="2:2" x14ac:dyDescent="0.2">
      <c r="B1163" s="264"/>
    </row>
    <row r="1164" spans="2:2" x14ac:dyDescent="0.2">
      <c r="B1164" s="264"/>
    </row>
    <row r="1165" spans="2:2" x14ac:dyDescent="0.2">
      <c r="B1165" s="264"/>
    </row>
    <row r="1166" spans="2:2" x14ac:dyDescent="0.2">
      <c r="B1166" s="264"/>
    </row>
    <row r="1167" spans="2:2" x14ac:dyDescent="0.2">
      <c r="B1167" s="264"/>
    </row>
    <row r="1168" spans="2:2" x14ac:dyDescent="0.2">
      <c r="B1168" s="264"/>
    </row>
    <row r="1169" spans="2:2" x14ac:dyDescent="0.2">
      <c r="B1169" s="264"/>
    </row>
    <row r="1170" spans="2:2" x14ac:dyDescent="0.2">
      <c r="B1170" s="264"/>
    </row>
    <row r="1171" spans="2:2" x14ac:dyDescent="0.2">
      <c r="B1171" s="264"/>
    </row>
    <row r="1172" spans="2:2" x14ac:dyDescent="0.2">
      <c r="B1172" s="264"/>
    </row>
    <row r="1173" spans="2:2" x14ac:dyDescent="0.2">
      <c r="B1173" s="264"/>
    </row>
    <row r="1174" spans="2:2" x14ac:dyDescent="0.2">
      <c r="B1174" s="264"/>
    </row>
    <row r="1175" spans="2:2" x14ac:dyDescent="0.2">
      <c r="B1175" s="264"/>
    </row>
    <row r="1176" spans="2:2" x14ac:dyDescent="0.2">
      <c r="B1176" s="264"/>
    </row>
    <row r="1177" spans="2:2" x14ac:dyDescent="0.2">
      <c r="B1177" s="264"/>
    </row>
    <row r="1178" spans="2:2" x14ac:dyDescent="0.2">
      <c r="B1178" s="264"/>
    </row>
    <row r="1179" spans="2:2" x14ac:dyDescent="0.2">
      <c r="B1179" s="264"/>
    </row>
    <row r="1180" spans="2:2" x14ac:dyDescent="0.2">
      <c r="B1180" s="264"/>
    </row>
    <row r="1181" spans="2:2" x14ac:dyDescent="0.2">
      <c r="B1181" s="264"/>
    </row>
    <row r="1182" spans="2:2" x14ac:dyDescent="0.2">
      <c r="B1182" s="264"/>
    </row>
    <row r="1183" spans="2:2" x14ac:dyDescent="0.2">
      <c r="B1183" s="264"/>
    </row>
    <row r="1184" spans="2:2" x14ac:dyDescent="0.2">
      <c r="B1184" s="264"/>
    </row>
    <row r="1185" spans="2:2" x14ac:dyDescent="0.2">
      <c r="B1185" s="264"/>
    </row>
    <row r="1186" spans="2:2" x14ac:dyDescent="0.2">
      <c r="B1186" s="264"/>
    </row>
    <row r="1187" spans="2:2" x14ac:dyDescent="0.2">
      <c r="B1187" s="264"/>
    </row>
    <row r="1188" spans="2:2" x14ac:dyDescent="0.2">
      <c r="B1188" s="264"/>
    </row>
    <row r="1189" spans="2:2" x14ac:dyDescent="0.2">
      <c r="B1189" s="264"/>
    </row>
    <row r="1190" spans="2:2" x14ac:dyDescent="0.2">
      <c r="B1190" s="264"/>
    </row>
    <row r="1191" spans="2:2" x14ac:dyDescent="0.2">
      <c r="B1191" s="264"/>
    </row>
    <row r="1192" spans="2:2" x14ac:dyDescent="0.2">
      <c r="B1192" s="264"/>
    </row>
    <row r="1193" spans="2:2" x14ac:dyDescent="0.2">
      <c r="B1193" s="264"/>
    </row>
    <row r="1194" spans="2:2" x14ac:dyDescent="0.2">
      <c r="B1194" s="264"/>
    </row>
    <row r="1195" spans="2:2" x14ac:dyDescent="0.2">
      <c r="B1195" s="264"/>
    </row>
    <row r="1196" spans="2:2" x14ac:dyDescent="0.2">
      <c r="B1196" s="264"/>
    </row>
    <row r="1197" spans="2:2" x14ac:dyDescent="0.2">
      <c r="B1197" s="264"/>
    </row>
    <row r="1198" spans="2:2" x14ac:dyDescent="0.2">
      <c r="B1198" s="264"/>
    </row>
    <row r="1199" spans="2:2" x14ac:dyDescent="0.2">
      <c r="B1199" s="264"/>
    </row>
    <row r="1200" spans="2:2" x14ac:dyDescent="0.2">
      <c r="B1200" s="264"/>
    </row>
    <row r="1201" spans="2:2" x14ac:dyDescent="0.2">
      <c r="B1201" s="264"/>
    </row>
  </sheetData>
  <autoFilter ref="B1:D601"/>
  <dataConsolidate function="average" link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5"/>
  <sheetViews>
    <sheetView topLeftCell="A564" workbookViewId="0">
      <selection activeCell="G5" sqref="G5"/>
    </sheetView>
  </sheetViews>
  <sheetFormatPr baseColWidth="10" defaultRowHeight="12.75" x14ac:dyDescent="0.2"/>
  <cols>
    <col min="2" max="2" width="29.42578125" bestFit="1" customWidth="1"/>
    <col min="3" max="3" width="19.42578125" bestFit="1" customWidth="1"/>
    <col min="6" max="6" width="29.85546875" bestFit="1" customWidth="1"/>
  </cols>
  <sheetData>
    <row r="1" spans="1:7" x14ac:dyDescent="0.2">
      <c r="B1" t="s">
        <v>1351</v>
      </c>
      <c r="C1" t="s">
        <v>1352</v>
      </c>
    </row>
    <row r="2" spans="1:7" x14ac:dyDescent="0.2">
      <c r="A2">
        <v>22102162</v>
      </c>
      <c r="B2" t="s">
        <v>68</v>
      </c>
      <c r="C2">
        <v>14.35</v>
      </c>
      <c r="E2" s="347">
        <v>22004989</v>
      </c>
      <c r="F2" s="348" t="s">
        <v>224</v>
      </c>
      <c r="G2">
        <f>VLOOKUP(E2,'résultats RV'!$B$3:$AH$734,33,FALSE)</f>
        <v>7.556</v>
      </c>
    </row>
    <row r="3" spans="1:7" x14ac:dyDescent="0.2">
      <c r="A3">
        <v>22105696</v>
      </c>
      <c r="B3" t="s">
        <v>488</v>
      </c>
      <c r="C3">
        <v>9.9499999999999993</v>
      </c>
      <c r="E3" s="347">
        <v>22102162</v>
      </c>
      <c r="F3" s="348" t="s">
        <v>68</v>
      </c>
      <c r="G3">
        <f>VLOOKUP(E3,'résultats RV'!$B$3:$AH$734,33,FALSE)</f>
        <v>11.111000000000001</v>
      </c>
    </row>
    <row r="4" spans="1:7" x14ac:dyDescent="0.2">
      <c r="A4">
        <v>22110212</v>
      </c>
      <c r="B4" t="s">
        <v>490</v>
      </c>
      <c r="C4">
        <v>10.55</v>
      </c>
      <c r="E4" s="347">
        <v>22105696</v>
      </c>
      <c r="F4" s="348" t="s">
        <v>488</v>
      </c>
      <c r="G4">
        <f>VLOOKUP(E4,'résultats RV'!$B$3:$AH$734,33,FALSE)</f>
        <v>8.4440000000000008</v>
      </c>
    </row>
    <row r="5" spans="1:7" x14ac:dyDescent="0.2">
      <c r="A5">
        <v>22108692</v>
      </c>
      <c r="B5" t="s">
        <v>491</v>
      </c>
      <c r="C5">
        <v>0</v>
      </c>
      <c r="E5" s="347">
        <v>22110212</v>
      </c>
      <c r="F5" s="348" t="s">
        <v>490</v>
      </c>
      <c r="G5">
        <f>VLOOKUP(E5,'résultats RV'!$B$3:$AH$734,33,FALSE)</f>
        <v>5.3330000000000002</v>
      </c>
    </row>
    <row r="6" spans="1:7" x14ac:dyDescent="0.2">
      <c r="A6">
        <v>22105851</v>
      </c>
      <c r="B6" t="s">
        <v>493</v>
      </c>
      <c r="C6">
        <v>12.9</v>
      </c>
      <c r="E6" s="347">
        <v>22008701</v>
      </c>
      <c r="F6" s="348" t="s">
        <v>226</v>
      </c>
      <c r="G6">
        <f>VLOOKUP(E6,'résultats RV'!$B$3:$AH$734,33,FALSE)</f>
        <v>4.8890000000000002</v>
      </c>
    </row>
    <row r="7" spans="1:7" x14ac:dyDescent="0.2">
      <c r="A7">
        <v>22115080</v>
      </c>
      <c r="B7" t="s">
        <v>495</v>
      </c>
      <c r="C7">
        <v>9.125</v>
      </c>
      <c r="E7" s="347">
        <v>22108692</v>
      </c>
      <c r="F7" s="348" t="s">
        <v>491</v>
      </c>
      <c r="G7" t="str">
        <f>VLOOKUP(E7,'résultats RV'!$B$3:$AH$734,33,FALSE)</f>
        <v>ABI</v>
      </c>
    </row>
    <row r="8" spans="1:7" x14ac:dyDescent="0.2">
      <c r="A8">
        <v>22111172</v>
      </c>
      <c r="B8" t="s">
        <v>497</v>
      </c>
      <c r="C8">
        <v>7.55</v>
      </c>
      <c r="E8" s="347">
        <v>22105851</v>
      </c>
      <c r="F8" s="348" t="s">
        <v>493</v>
      </c>
      <c r="G8">
        <f>VLOOKUP(E8,'résultats RV'!$B$3:$AH$734,33,FALSE)</f>
        <v>5.7779999999999996</v>
      </c>
    </row>
    <row r="9" spans="1:7" x14ac:dyDescent="0.2">
      <c r="A9">
        <v>22107414</v>
      </c>
      <c r="B9" t="s">
        <v>499</v>
      </c>
      <c r="C9">
        <v>11</v>
      </c>
      <c r="E9" s="347">
        <v>22016106</v>
      </c>
      <c r="F9" s="349" t="s">
        <v>228</v>
      </c>
      <c r="G9">
        <f>VLOOKUP(E9,'résultats RV'!$B$3:$AH$734,33,FALSE)</f>
        <v>6.6669999999999998</v>
      </c>
    </row>
    <row r="10" spans="1:7" x14ac:dyDescent="0.2">
      <c r="A10">
        <v>22005960</v>
      </c>
      <c r="B10" t="s">
        <v>500</v>
      </c>
      <c r="C10">
        <v>11.85</v>
      </c>
      <c r="E10" s="347">
        <v>22115080</v>
      </c>
      <c r="F10" s="349" t="s">
        <v>495</v>
      </c>
      <c r="G10">
        <f>VLOOKUP(E10,'résultats RV'!$B$3:$AH$734,33,FALSE)</f>
        <v>7.1109999999999998</v>
      </c>
    </row>
    <row r="11" spans="1:7" x14ac:dyDescent="0.2">
      <c r="A11">
        <v>22121589</v>
      </c>
      <c r="B11" t="s">
        <v>510</v>
      </c>
      <c r="C11">
        <v>9.35</v>
      </c>
      <c r="E11" s="347">
        <v>22111172</v>
      </c>
      <c r="F11" s="349" t="s">
        <v>497</v>
      </c>
      <c r="G11">
        <f>VLOOKUP(E11,'résultats RV'!$B$3:$AH$734,33,FALSE)</f>
        <v>1.778</v>
      </c>
    </row>
    <row r="12" spans="1:7" x14ac:dyDescent="0.2">
      <c r="A12">
        <v>22122426</v>
      </c>
      <c r="B12" t="s">
        <v>502</v>
      </c>
      <c r="C12">
        <v>10.1</v>
      </c>
      <c r="E12" s="347">
        <v>22107414</v>
      </c>
      <c r="F12" s="349" t="s">
        <v>499</v>
      </c>
      <c r="G12">
        <f>VLOOKUP(E12,'résultats RV'!$B$3:$AH$734,33,FALSE)</f>
        <v>10.222</v>
      </c>
    </row>
    <row r="13" spans="1:7" x14ac:dyDescent="0.2">
      <c r="A13">
        <v>22112812</v>
      </c>
      <c r="B13" t="s">
        <v>506</v>
      </c>
      <c r="C13">
        <v>11.35</v>
      </c>
      <c r="E13" s="347">
        <v>22005960</v>
      </c>
      <c r="F13" s="349" t="s">
        <v>500</v>
      </c>
      <c r="G13">
        <f>VLOOKUP(E13,'résultats RV'!$B$3:$AH$734,33,FALSE)</f>
        <v>10.667</v>
      </c>
    </row>
    <row r="14" spans="1:7" x14ac:dyDescent="0.2">
      <c r="A14">
        <v>22119455</v>
      </c>
      <c r="B14" t="s">
        <v>508</v>
      </c>
      <c r="C14">
        <v>8.8000000000000007</v>
      </c>
      <c r="E14" s="347">
        <v>22121589</v>
      </c>
      <c r="F14" s="349" t="s">
        <v>510</v>
      </c>
      <c r="G14">
        <f>VLOOKUP(E14,'résultats RV'!$B$3:$AH$734,33,FALSE)</f>
        <v>8.8889999999999993</v>
      </c>
    </row>
    <row r="15" spans="1:7" x14ac:dyDescent="0.2">
      <c r="A15">
        <v>22107974</v>
      </c>
      <c r="B15" t="s">
        <v>504</v>
      </c>
      <c r="C15">
        <v>11.2</v>
      </c>
      <c r="E15" s="347">
        <v>22122426</v>
      </c>
      <c r="F15" s="349" t="s">
        <v>502</v>
      </c>
      <c r="G15">
        <f>VLOOKUP(E15,'résultats RV'!$B$3:$AH$734,33,FALSE)</f>
        <v>8.4440000000000008</v>
      </c>
    </row>
    <row r="16" spans="1:7" x14ac:dyDescent="0.2">
      <c r="A16">
        <v>22113521</v>
      </c>
      <c r="B16" t="s">
        <v>230</v>
      </c>
      <c r="C16">
        <v>11.55</v>
      </c>
      <c r="E16" s="347">
        <v>22112812</v>
      </c>
      <c r="F16" s="349" t="s">
        <v>506</v>
      </c>
      <c r="G16">
        <f>VLOOKUP(E16,'résultats RV'!$B$3:$AH$734,33,FALSE)</f>
        <v>5.3330000000000002</v>
      </c>
    </row>
    <row r="17" spans="1:7" x14ac:dyDescent="0.2">
      <c r="A17">
        <v>22103342</v>
      </c>
      <c r="B17" t="s">
        <v>513</v>
      </c>
      <c r="C17">
        <v>10.75</v>
      </c>
      <c r="E17" s="347">
        <v>22119455</v>
      </c>
      <c r="F17" s="349" t="s">
        <v>508</v>
      </c>
      <c r="G17">
        <f>VLOOKUP(E17,'résultats RV'!$B$3:$AH$734,33,FALSE)</f>
        <v>6.2220000000000004</v>
      </c>
    </row>
    <row r="18" spans="1:7" x14ac:dyDescent="0.2">
      <c r="A18">
        <v>22101788</v>
      </c>
      <c r="B18" t="s">
        <v>514</v>
      </c>
      <c r="C18">
        <v>14.313000000000001</v>
      </c>
      <c r="E18" s="347">
        <v>22107974</v>
      </c>
      <c r="F18" s="349" t="s">
        <v>504</v>
      </c>
      <c r="G18">
        <f>VLOOKUP(E18,'résultats RV'!$B$3:$AH$734,33,FALSE)</f>
        <v>12.444000000000001</v>
      </c>
    </row>
    <row r="19" spans="1:7" x14ac:dyDescent="0.2">
      <c r="A19">
        <v>22120074</v>
      </c>
      <c r="B19" t="s">
        <v>516</v>
      </c>
      <c r="C19">
        <v>11.05</v>
      </c>
      <c r="E19" s="347">
        <v>22113521</v>
      </c>
      <c r="F19" s="349" t="s">
        <v>230</v>
      </c>
      <c r="G19">
        <f>VLOOKUP(E19,'résultats RV'!$B$3:$AH$734,33,FALSE)</f>
        <v>8.4440000000000008</v>
      </c>
    </row>
    <row r="20" spans="1:7" x14ac:dyDescent="0.2">
      <c r="A20">
        <v>22106534</v>
      </c>
      <c r="B20" t="s">
        <v>517</v>
      </c>
      <c r="C20">
        <v>12.55</v>
      </c>
      <c r="E20" s="347">
        <v>22005114</v>
      </c>
      <c r="F20" s="349" t="s">
        <v>231</v>
      </c>
      <c r="G20">
        <f>VLOOKUP(E20,'résultats RV'!$B$3:$AH$734,33,FALSE)</f>
        <v>8.4440000000000008</v>
      </c>
    </row>
    <row r="21" spans="1:7" x14ac:dyDescent="0.2">
      <c r="A21">
        <v>22103595</v>
      </c>
      <c r="B21" t="s">
        <v>518</v>
      </c>
      <c r="C21">
        <v>9.4499999999999993</v>
      </c>
      <c r="E21" s="347">
        <v>22103342</v>
      </c>
      <c r="F21" s="349" t="s">
        <v>513</v>
      </c>
      <c r="G21">
        <f>VLOOKUP(E21,'résultats RV'!$B$3:$AH$734,33,FALSE)</f>
        <v>10.222</v>
      </c>
    </row>
    <row r="22" spans="1:7" x14ac:dyDescent="0.2">
      <c r="A22">
        <v>22107611</v>
      </c>
      <c r="B22" t="s">
        <v>520</v>
      </c>
      <c r="C22">
        <v>10.6</v>
      </c>
      <c r="E22" s="347">
        <v>22101788</v>
      </c>
      <c r="F22" s="349" t="s">
        <v>514</v>
      </c>
      <c r="G22">
        <f>VLOOKUP(E22,'résultats RV'!$B$3:$AH$734,33,FALSE)</f>
        <v>5.7779999999999996</v>
      </c>
    </row>
    <row r="23" spans="1:7" x14ac:dyDescent="0.2">
      <c r="A23">
        <v>22119613</v>
      </c>
      <c r="B23" t="s">
        <v>522</v>
      </c>
      <c r="C23">
        <v>9.3000000000000007</v>
      </c>
      <c r="E23" s="347">
        <v>22120074</v>
      </c>
      <c r="F23" s="349" t="s">
        <v>516</v>
      </c>
      <c r="G23">
        <f>VLOOKUP(E23,'résultats RV'!$B$3:$AH$734,33,FALSE)</f>
        <v>8.8889999999999993</v>
      </c>
    </row>
    <row r="24" spans="1:7" x14ac:dyDescent="0.2">
      <c r="A24">
        <v>22106538</v>
      </c>
      <c r="B24" t="s">
        <v>523</v>
      </c>
      <c r="C24">
        <v>11.7</v>
      </c>
      <c r="E24" s="347">
        <v>22106534</v>
      </c>
      <c r="F24" s="349" t="s">
        <v>517</v>
      </c>
      <c r="G24">
        <f>VLOOKUP(E24,'résultats RV'!$B$3:$AH$734,33,FALSE)</f>
        <v>6.6669999999999998</v>
      </c>
    </row>
    <row r="25" spans="1:7" x14ac:dyDescent="0.2">
      <c r="A25">
        <v>22106502</v>
      </c>
      <c r="B25" t="s">
        <v>235</v>
      </c>
      <c r="C25">
        <v>0</v>
      </c>
      <c r="E25" s="347">
        <v>22103595</v>
      </c>
      <c r="F25" s="349" t="s">
        <v>518</v>
      </c>
      <c r="G25">
        <f>VLOOKUP(E25,'résultats RV'!$B$3:$AH$734,33,FALSE)</f>
        <v>8.4440000000000008</v>
      </c>
    </row>
    <row r="26" spans="1:7" x14ac:dyDescent="0.2">
      <c r="A26">
        <v>21909462</v>
      </c>
      <c r="B26" t="s">
        <v>525</v>
      </c>
      <c r="C26">
        <v>8.1669999999999998</v>
      </c>
      <c r="E26" s="347">
        <v>22107611</v>
      </c>
      <c r="F26" s="349" t="s">
        <v>520</v>
      </c>
      <c r="G26">
        <f>VLOOKUP(E26,'résultats RV'!$B$3:$AH$734,33,FALSE)</f>
        <v>6.6669999999999998</v>
      </c>
    </row>
    <row r="27" spans="1:7" x14ac:dyDescent="0.2">
      <c r="A27">
        <v>22006991</v>
      </c>
      <c r="B27" t="s">
        <v>236</v>
      </c>
      <c r="C27">
        <v>7.5</v>
      </c>
      <c r="E27" s="347">
        <v>22119613</v>
      </c>
      <c r="F27" s="349" t="s">
        <v>522</v>
      </c>
      <c r="G27">
        <f>VLOOKUP(E27,'résultats RV'!$B$3:$AH$734,33,FALSE)</f>
        <v>9.7780000000000005</v>
      </c>
    </row>
    <row r="28" spans="1:7" x14ac:dyDescent="0.2">
      <c r="A28">
        <v>22008798</v>
      </c>
      <c r="B28" t="s">
        <v>526</v>
      </c>
      <c r="C28">
        <v>11.65</v>
      </c>
      <c r="E28" s="347">
        <v>22012435</v>
      </c>
      <c r="F28" s="349" t="s">
        <v>233</v>
      </c>
      <c r="G28" t="str">
        <f>VLOOKUP(E28,'résultats RV'!$B$3:$AH$734,33,FALSE)</f>
        <v>ABI</v>
      </c>
    </row>
    <row r="29" spans="1:7" x14ac:dyDescent="0.2">
      <c r="A29">
        <v>22104735</v>
      </c>
      <c r="B29" t="s">
        <v>528</v>
      </c>
      <c r="C29">
        <v>11.8</v>
      </c>
      <c r="E29" s="347">
        <v>22106538</v>
      </c>
      <c r="F29" s="349" t="s">
        <v>523</v>
      </c>
      <c r="G29">
        <f>VLOOKUP(E29,'résultats RV'!$B$3:$AH$734,33,FALSE)</f>
        <v>9.3330000000000002</v>
      </c>
    </row>
    <row r="30" spans="1:7" x14ac:dyDescent="0.2">
      <c r="A30">
        <v>22106935</v>
      </c>
      <c r="B30" t="s">
        <v>528</v>
      </c>
      <c r="C30">
        <v>13.9</v>
      </c>
      <c r="E30" s="347">
        <v>22106502</v>
      </c>
      <c r="F30" s="349" t="s">
        <v>235</v>
      </c>
      <c r="G30" t="str">
        <f>VLOOKUP(E30,'résultats RV'!$B$3:$AH$734,33,FALSE)</f>
        <v>ABI</v>
      </c>
    </row>
    <row r="31" spans="1:7" x14ac:dyDescent="0.2">
      <c r="A31">
        <v>22110970</v>
      </c>
      <c r="B31" t="s">
        <v>531</v>
      </c>
      <c r="C31">
        <v>12.6</v>
      </c>
      <c r="E31" s="347">
        <v>21909462</v>
      </c>
      <c r="F31" s="349" t="s">
        <v>525</v>
      </c>
      <c r="G31">
        <f>VLOOKUP(E31,'résultats RV'!$B$3:$AH$734,33,FALSE)</f>
        <v>9.3330000000000002</v>
      </c>
    </row>
    <row r="32" spans="1:7" x14ac:dyDescent="0.2">
      <c r="A32">
        <v>22011094</v>
      </c>
      <c r="B32" t="s">
        <v>237</v>
      </c>
      <c r="C32">
        <v>0</v>
      </c>
      <c r="E32" s="347">
        <v>22006991</v>
      </c>
      <c r="F32" s="349" t="s">
        <v>236</v>
      </c>
      <c r="G32">
        <f>VLOOKUP(E32,'résultats RV'!$B$3:$AH$734,33,FALSE)</f>
        <v>11.111000000000001</v>
      </c>
    </row>
    <row r="33" spans="1:7" x14ac:dyDescent="0.2">
      <c r="A33">
        <v>22016921</v>
      </c>
      <c r="B33" t="s">
        <v>241</v>
      </c>
      <c r="C33">
        <v>7.75</v>
      </c>
      <c r="E33" s="347">
        <v>22008798</v>
      </c>
      <c r="F33" s="349" t="s">
        <v>526</v>
      </c>
      <c r="G33">
        <f>VLOOKUP(E33,'résultats RV'!$B$3:$AH$734,33,FALSE)</f>
        <v>12</v>
      </c>
    </row>
    <row r="34" spans="1:7" x14ac:dyDescent="0.2">
      <c r="A34">
        <v>22113263</v>
      </c>
      <c r="B34" t="s">
        <v>533</v>
      </c>
      <c r="C34">
        <v>6.85</v>
      </c>
      <c r="E34" s="347">
        <v>22104735</v>
      </c>
      <c r="F34" s="349" t="s">
        <v>528</v>
      </c>
      <c r="G34">
        <f>VLOOKUP(E34,'résultats RV'!$B$3:$AH$734,33,FALSE)</f>
        <v>9.7780000000000005</v>
      </c>
    </row>
    <row r="35" spans="1:7" x14ac:dyDescent="0.2">
      <c r="A35">
        <v>21912101</v>
      </c>
      <c r="B35" t="s">
        <v>37</v>
      </c>
      <c r="C35">
        <v>6.6669999999999998</v>
      </c>
      <c r="E35" s="347">
        <v>22106935</v>
      </c>
      <c r="F35" s="349" t="s">
        <v>528</v>
      </c>
      <c r="G35">
        <f>VLOOKUP(E35,'résultats RV'!$B$3:$AH$734,33,FALSE)</f>
        <v>12</v>
      </c>
    </row>
    <row r="36" spans="1:7" x14ac:dyDescent="0.2">
      <c r="A36">
        <v>22103793</v>
      </c>
      <c r="B36" t="s">
        <v>534</v>
      </c>
      <c r="C36">
        <v>11.9</v>
      </c>
      <c r="E36" s="347">
        <v>22110970</v>
      </c>
      <c r="F36" s="349" t="s">
        <v>531</v>
      </c>
      <c r="G36">
        <f>VLOOKUP(E36,'résultats RV'!$B$3:$AH$734,33,FALSE)</f>
        <v>8</v>
      </c>
    </row>
    <row r="37" spans="1:7" x14ac:dyDescent="0.2">
      <c r="A37">
        <v>22107449</v>
      </c>
      <c r="B37" t="s">
        <v>537</v>
      </c>
      <c r="C37">
        <v>10.8</v>
      </c>
      <c r="E37" s="347">
        <v>22011094</v>
      </c>
      <c r="F37" s="349" t="s">
        <v>237</v>
      </c>
      <c r="G37" t="str">
        <f>VLOOKUP(E37,'résultats RV'!$B$3:$AH$734,33,FALSE)</f>
        <v>ABI</v>
      </c>
    </row>
    <row r="38" spans="1:7" x14ac:dyDescent="0.2">
      <c r="A38">
        <v>22118802</v>
      </c>
      <c r="B38" t="s">
        <v>539</v>
      </c>
      <c r="C38">
        <v>9.1999999999999993</v>
      </c>
      <c r="E38" s="347">
        <v>22012236</v>
      </c>
      <c r="F38" s="349" t="s">
        <v>239</v>
      </c>
      <c r="G38">
        <f>VLOOKUP(E38,'résultats RV'!$B$3:$AH$734,33,FALSE)</f>
        <v>9.7780000000000005</v>
      </c>
    </row>
    <row r="39" spans="1:7" x14ac:dyDescent="0.2">
      <c r="A39">
        <v>22111111</v>
      </c>
      <c r="B39" t="s">
        <v>540</v>
      </c>
      <c r="C39">
        <v>12.2</v>
      </c>
      <c r="E39" s="347">
        <v>22016921</v>
      </c>
      <c r="F39" s="349" t="s">
        <v>241</v>
      </c>
      <c r="G39">
        <f>VLOOKUP(E39,'résultats RV'!$B$3:$AH$734,33,FALSE)</f>
        <v>8</v>
      </c>
    </row>
    <row r="40" spans="1:7" x14ac:dyDescent="0.2">
      <c r="A40">
        <v>22110662</v>
      </c>
      <c r="B40" t="s">
        <v>542</v>
      </c>
      <c r="C40">
        <v>10.65</v>
      </c>
      <c r="E40" s="347">
        <v>22014730</v>
      </c>
      <c r="F40" s="349" t="s">
        <v>242</v>
      </c>
      <c r="G40">
        <f>VLOOKUP(E40,'résultats RV'!$B$3:$AH$734,33,FALSE)</f>
        <v>6.2220000000000004</v>
      </c>
    </row>
    <row r="41" spans="1:7" x14ac:dyDescent="0.2">
      <c r="A41">
        <v>22115139</v>
      </c>
      <c r="B41" t="s">
        <v>544</v>
      </c>
      <c r="C41">
        <v>11.313000000000001</v>
      </c>
      <c r="E41" s="347">
        <v>22113263</v>
      </c>
      <c r="F41" s="349" t="s">
        <v>533</v>
      </c>
      <c r="G41">
        <f>VLOOKUP(E41,'résultats RV'!$B$3:$AH$734,33,FALSE)</f>
        <v>8</v>
      </c>
    </row>
    <row r="42" spans="1:7" x14ac:dyDescent="0.2">
      <c r="A42">
        <v>22103920</v>
      </c>
      <c r="B42" t="s">
        <v>545</v>
      </c>
      <c r="C42">
        <v>10.813000000000001</v>
      </c>
      <c r="E42" s="347">
        <v>21912101</v>
      </c>
      <c r="F42" s="349" t="s">
        <v>37</v>
      </c>
      <c r="G42">
        <f>VLOOKUP(E42,'résultats RV'!$B$3:$AH$734,33,FALSE)</f>
        <v>9.3330000000000002</v>
      </c>
    </row>
    <row r="43" spans="1:7" x14ac:dyDescent="0.2">
      <c r="A43">
        <v>22108696</v>
      </c>
      <c r="B43" t="s">
        <v>546</v>
      </c>
      <c r="C43">
        <v>12.95</v>
      </c>
      <c r="E43" s="347">
        <v>22103793</v>
      </c>
      <c r="F43" s="349" t="s">
        <v>534</v>
      </c>
      <c r="G43">
        <f>VLOOKUP(E43,'résultats RV'!$B$3:$AH$734,33,FALSE)</f>
        <v>7.556</v>
      </c>
    </row>
    <row r="44" spans="1:7" x14ac:dyDescent="0.2">
      <c r="A44">
        <v>22012984</v>
      </c>
      <c r="B44" t="s">
        <v>547</v>
      </c>
      <c r="C44">
        <v>9.5500000000000007</v>
      </c>
      <c r="E44" s="347">
        <v>22107449</v>
      </c>
      <c r="F44" s="349" t="s">
        <v>537</v>
      </c>
      <c r="G44">
        <f>VLOOKUP(E44,'résultats RV'!$B$3:$AH$734,33,FALSE)</f>
        <v>5.7779999999999996</v>
      </c>
    </row>
    <row r="45" spans="1:7" x14ac:dyDescent="0.2">
      <c r="A45">
        <v>22111460</v>
      </c>
      <c r="B45" t="s">
        <v>548</v>
      </c>
      <c r="C45">
        <v>10.45</v>
      </c>
      <c r="E45" s="347">
        <v>22118802</v>
      </c>
      <c r="F45" s="349" t="s">
        <v>539</v>
      </c>
      <c r="G45">
        <f>VLOOKUP(E45,'résultats RV'!$B$3:$AH$734,33,FALSE)</f>
        <v>7.556</v>
      </c>
    </row>
    <row r="46" spans="1:7" x14ac:dyDescent="0.2">
      <c r="A46">
        <v>22004722</v>
      </c>
      <c r="B46" t="s">
        <v>482</v>
      </c>
      <c r="C46">
        <v>11.15</v>
      </c>
      <c r="E46" s="347">
        <v>22011544</v>
      </c>
      <c r="F46" s="349" t="s">
        <v>244</v>
      </c>
      <c r="G46">
        <f>VLOOKUP(E46,'résultats RV'!$B$3:$AH$734,33,FALSE)</f>
        <v>11.111000000000001</v>
      </c>
    </row>
    <row r="47" spans="1:7" x14ac:dyDescent="0.2">
      <c r="A47">
        <v>22107599</v>
      </c>
      <c r="B47" t="s">
        <v>550</v>
      </c>
      <c r="C47">
        <v>11.75</v>
      </c>
      <c r="E47" s="347">
        <v>22111111</v>
      </c>
      <c r="F47" s="349" t="s">
        <v>540</v>
      </c>
      <c r="G47">
        <f>VLOOKUP(E47,'résultats RV'!$B$3:$AH$734,33,FALSE)</f>
        <v>10.222</v>
      </c>
    </row>
    <row r="48" spans="1:7" x14ac:dyDescent="0.2">
      <c r="A48">
        <v>22005967</v>
      </c>
      <c r="B48" t="s">
        <v>246</v>
      </c>
      <c r="C48">
        <v>9.4499999999999993</v>
      </c>
      <c r="E48" s="347">
        <v>22110662</v>
      </c>
      <c r="F48" s="349" t="s">
        <v>542</v>
      </c>
      <c r="G48">
        <f>VLOOKUP(E48,'résultats RV'!$B$3:$AH$734,33,FALSE)</f>
        <v>13.778</v>
      </c>
    </row>
    <row r="49" spans="1:7" x14ac:dyDescent="0.2">
      <c r="A49">
        <v>22109811</v>
      </c>
      <c r="B49" t="s">
        <v>551</v>
      </c>
      <c r="C49">
        <v>10.35</v>
      </c>
      <c r="E49" s="347">
        <v>22115139</v>
      </c>
      <c r="F49" s="349" t="s">
        <v>544</v>
      </c>
      <c r="G49">
        <f>VLOOKUP(E49,'résultats RV'!$B$3:$AH$734,33,FALSE)</f>
        <v>10.667</v>
      </c>
    </row>
    <row r="50" spans="1:7" x14ac:dyDescent="0.2">
      <c r="A50">
        <v>22117909</v>
      </c>
      <c r="B50" t="s">
        <v>1335</v>
      </c>
      <c r="C50">
        <v>12</v>
      </c>
      <c r="E50" s="347">
        <v>22103920</v>
      </c>
      <c r="F50" s="349" t="s">
        <v>545</v>
      </c>
      <c r="G50">
        <f>VLOOKUP(E50,'résultats RV'!$B$3:$AH$734,33,FALSE)</f>
        <v>8</v>
      </c>
    </row>
    <row r="51" spans="1:7" x14ac:dyDescent="0.2">
      <c r="A51">
        <v>21805418</v>
      </c>
      <c r="B51" t="s">
        <v>553</v>
      </c>
      <c r="C51">
        <v>12.65</v>
      </c>
      <c r="E51" s="347">
        <v>22108696</v>
      </c>
      <c r="F51" s="349" t="s">
        <v>546</v>
      </c>
      <c r="G51">
        <f>VLOOKUP(E51,'résultats RV'!$B$3:$AH$734,33,FALSE)</f>
        <v>12</v>
      </c>
    </row>
    <row r="52" spans="1:7" x14ac:dyDescent="0.2">
      <c r="A52">
        <v>22108161</v>
      </c>
      <c r="B52" t="s">
        <v>1336</v>
      </c>
      <c r="C52">
        <v>10.8</v>
      </c>
      <c r="E52" s="347">
        <v>22012984</v>
      </c>
      <c r="F52" s="349" t="s">
        <v>547</v>
      </c>
      <c r="G52">
        <f>VLOOKUP(E52,'résultats RV'!$B$3:$AH$734,33,FALSE)</f>
        <v>8</v>
      </c>
    </row>
    <row r="53" spans="1:7" x14ac:dyDescent="0.2">
      <c r="A53">
        <v>22010652</v>
      </c>
      <c r="B53" t="s">
        <v>248</v>
      </c>
      <c r="C53">
        <v>0</v>
      </c>
      <c r="E53" s="347">
        <v>22111460</v>
      </c>
      <c r="F53" s="349" t="s">
        <v>548</v>
      </c>
      <c r="G53">
        <f>VLOOKUP(E53,'résultats RV'!$B$3:$AH$734,33,FALSE)</f>
        <v>5.3330000000000002</v>
      </c>
    </row>
    <row r="54" spans="1:7" x14ac:dyDescent="0.2">
      <c r="A54">
        <v>22123367</v>
      </c>
      <c r="B54" t="s">
        <v>556</v>
      </c>
      <c r="C54">
        <v>13.05</v>
      </c>
      <c r="E54" s="347">
        <v>22004722</v>
      </c>
      <c r="F54" s="349" t="s">
        <v>482</v>
      </c>
      <c r="G54">
        <f>VLOOKUP(E54,'résultats RV'!$B$3:$AH$734,33,FALSE)</f>
        <v>6.2220000000000004</v>
      </c>
    </row>
    <row r="55" spans="1:7" x14ac:dyDescent="0.2">
      <c r="A55">
        <v>22108997</v>
      </c>
      <c r="B55" t="s">
        <v>557</v>
      </c>
      <c r="C55">
        <v>0</v>
      </c>
      <c r="E55" s="347">
        <v>22107599</v>
      </c>
      <c r="F55" s="349" t="s">
        <v>550</v>
      </c>
      <c r="G55">
        <f>VLOOKUP(E55,'résultats RV'!$B$3:$AH$734,33,FALSE)</f>
        <v>10.222</v>
      </c>
    </row>
    <row r="56" spans="1:7" x14ac:dyDescent="0.2">
      <c r="A56">
        <v>22106811</v>
      </c>
      <c r="B56" t="s">
        <v>558</v>
      </c>
      <c r="C56">
        <v>10.85</v>
      </c>
      <c r="E56" s="347">
        <v>22005967</v>
      </c>
      <c r="F56" s="349" t="s">
        <v>246</v>
      </c>
      <c r="G56">
        <f>VLOOKUP(E56,'résultats RV'!$B$3:$AH$734,33,FALSE)</f>
        <v>9.7780000000000005</v>
      </c>
    </row>
    <row r="57" spans="1:7" x14ac:dyDescent="0.2">
      <c r="A57">
        <v>22110832</v>
      </c>
      <c r="B57" t="s">
        <v>559</v>
      </c>
      <c r="C57">
        <v>11.8</v>
      </c>
      <c r="E57" s="347">
        <v>22109811</v>
      </c>
      <c r="F57" s="349" t="s">
        <v>551</v>
      </c>
      <c r="G57">
        <f>VLOOKUP(E57,'résultats RV'!$B$3:$AH$734,33,FALSE)</f>
        <v>10.222</v>
      </c>
    </row>
    <row r="58" spans="1:7" x14ac:dyDescent="0.2">
      <c r="A58">
        <v>22121139</v>
      </c>
      <c r="B58" t="s">
        <v>560</v>
      </c>
      <c r="C58">
        <v>0</v>
      </c>
      <c r="E58" s="347">
        <v>22117909</v>
      </c>
      <c r="F58" s="349" t="s">
        <v>1335</v>
      </c>
      <c r="G58">
        <f>VLOOKUP(E58,'résultats RV'!$B$3:$AH$734,33,FALSE)</f>
        <v>8.8889999999999993</v>
      </c>
    </row>
    <row r="59" spans="1:7" x14ac:dyDescent="0.2">
      <c r="A59">
        <v>22007199</v>
      </c>
      <c r="B59" t="s">
        <v>253</v>
      </c>
      <c r="C59">
        <v>9.75</v>
      </c>
      <c r="E59" s="347">
        <v>21805418</v>
      </c>
      <c r="F59" s="349" t="s">
        <v>553</v>
      </c>
      <c r="G59">
        <f>VLOOKUP(E59,'résultats RV'!$B$3:$AH$734,33,FALSE)</f>
        <v>10.222</v>
      </c>
    </row>
    <row r="60" spans="1:7" x14ac:dyDescent="0.2">
      <c r="A60">
        <v>22112176</v>
      </c>
      <c r="B60" t="s">
        <v>561</v>
      </c>
      <c r="C60">
        <v>12.875</v>
      </c>
      <c r="E60" s="347">
        <v>22108161</v>
      </c>
      <c r="F60" s="349" t="s">
        <v>1336</v>
      </c>
      <c r="G60">
        <f>VLOOKUP(E60,'résultats RV'!$B$3:$AH$734,33,FALSE)</f>
        <v>8</v>
      </c>
    </row>
    <row r="61" spans="1:7" x14ac:dyDescent="0.2">
      <c r="A61">
        <v>22109909</v>
      </c>
      <c r="B61" t="s">
        <v>562</v>
      </c>
      <c r="C61">
        <v>11.563000000000001</v>
      </c>
      <c r="E61" s="347">
        <v>22010652</v>
      </c>
      <c r="F61" s="349" t="s">
        <v>248</v>
      </c>
      <c r="G61" t="str">
        <f>VLOOKUP(E61,'résultats RV'!$B$3:$AH$734,33,FALSE)</f>
        <v>ABI</v>
      </c>
    </row>
    <row r="62" spans="1:7" x14ac:dyDescent="0.2">
      <c r="A62">
        <v>22115110</v>
      </c>
      <c r="B62" t="s">
        <v>563</v>
      </c>
      <c r="C62">
        <v>11.25</v>
      </c>
      <c r="E62" s="347">
        <v>22123367</v>
      </c>
      <c r="F62" s="349" t="s">
        <v>556</v>
      </c>
      <c r="G62">
        <f>VLOOKUP(E62,'résultats RV'!$B$3:$AH$734,33,FALSE)</f>
        <v>8</v>
      </c>
    </row>
    <row r="63" spans="1:7" x14ac:dyDescent="0.2">
      <c r="A63">
        <v>22114073</v>
      </c>
      <c r="B63" t="s">
        <v>565</v>
      </c>
      <c r="C63">
        <v>12.5</v>
      </c>
      <c r="E63" s="347">
        <v>22108997</v>
      </c>
      <c r="F63" s="349" t="s">
        <v>557</v>
      </c>
      <c r="G63" t="str">
        <f>VLOOKUP(E63,'résultats RV'!$B$3:$AH$734,33,FALSE)</f>
        <v>ABI</v>
      </c>
    </row>
    <row r="64" spans="1:7" x14ac:dyDescent="0.2">
      <c r="A64">
        <v>22108797</v>
      </c>
      <c r="B64" t="s">
        <v>567</v>
      </c>
      <c r="C64">
        <v>13.3</v>
      </c>
      <c r="E64" s="347">
        <v>22106811</v>
      </c>
      <c r="F64" s="349" t="s">
        <v>558</v>
      </c>
      <c r="G64">
        <f>VLOOKUP(E64,'résultats RV'!$B$3:$AH$734,33,FALSE)</f>
        <v>11.111000000000001</v>
      </c>
    </row>
    <row r="65" spans="1:7" x14ac:dyDescent="0.2">
      <c r="A65">
        <v>22107182</v>
      </c>
      <c r="B65" t="s">
        <v>569</v>
      </c>
      <c r="C65">
        <v>12.7</v>
      </c>
      <c r="E65" s="347">
        <v>22110832</v>
      </c>
      <c r="F65" s="349" t="s">
        <v>559</v>
      </c>
      <c r="G65">
        <f>VLOOKUP(E65,'résultats RV'!$B$3:$AH$734,33,FALSE)</f>
        <v>5.3330000000000002</v>
      </c>
    </row>
    <row r="66" spans="1:7" x14ac:dyDescent="0.2">
      <c r="A66">
        <v>22017391</v>
      </c>
      <c r="B66" t="s">
        <v>570</v>
      </c>
      <c r="C66">
        <v>10.75</v>
      </c>
      <c r="E66" s="347">
        <v>22121139</v>
      </c>
      <c r="F66" s="349" t="s">
        <v>560</v>
      </c>
      <c r="G66">
        <f>VLOOKUP(E66,'résultats RV'!$B$3:$AH$734,33,FALSE)</f>
        <v>4.8890000000000002</v>
      </c>
    </row>
    <row r="67" spans="1:7" x14ac:dyDescent="0.2">
      <c r="A67">
        <v>22012782</v>
      </c>
      <c r="B67" t="s">
        <v>255</v>
      </c>
      <c r="C67">
        <v>10.95</v>
      </c>
      <c r="E67" s="347">
        <v>22007199</v>
      </c>
      <c r="F67" s="349" t="s">
        <v>253</v>
      </c>
      <c r="G67">
        <f>VLOOKUP(E67,'résultats RV'!$B$3:$AH$734,33,FALSE)</f>
        <v>8</v>
      </c>
    </row>
    <row r="68" spans="1:7" x14ac:dyDescent="0.2">
      <c r="A68">
        <v>22113295</v>
      </c>
      <c r="B68" t="s">
        <v>572</v>
      </c>
      <c r="C68">
        <v>11.55</v>
      </c>
      <c r="E68" s="347">
        <v>22112176</v>
      </c>
      <c r="F68" s="349" t="s">
        <v>561</v>
      </c>
      <c r="G68">
        <f>VLOOKUP(E68,'résultats RV'!$B$3:$AH$734,33,FALSE)</f>
        <v>7.556</v>
      </c>
    </row>
    <row r="69" spans="1:7" x14ac:dyDescent="0.2">
      <c r="A69">
        <v>22111547</v>
      </c>
      <c r="B69" t="s">
        <v>573</v>
      </c>
      <c r="C69">
        <v>0</v>
      </c>
      <c r="E69" s="347">
        <v>22109909</v>
      </c>
      <c r="F69" s="349" t="s">
        <v>562</v>
      </c>
      <c r="G69">
        <f>VLOOKUP(E69,'résultats RV'!$B$3:$AH$734,33,FALSE)</f>
        <v>10.667</v>
      </c>
    </row>
    <row r="70" spans="1:7" x14ac:dyDescent="0.2">
      <c r="A70">
        <v>22007311</v>
      </c>
      <c r="B70" t="s">
        <v>575</v>
      </c>
      <c r="C70">
        <v>8.15</v>
      </c>
      <c r="E70" s="347">
        <v>22010666</v>
      </c>
      <c r="F70" s="349" t="s">
        <v>254</v>
      </c>
      <c r="G70">
        <f>VLOOKUP(E70,'résultats RV'!$B$3:$AH$734,33,FALSE)</f>
        <v>9.3330000000000002</v>
      </c>
    </row>
    <row r="71" spans="1:7" x14ac:dyDescent="0.2">
      <c r="A71">
        <v>22102681</v>
      </c>
      <c r="B71" t="s">
        <v>577</v>
      </c>
      <c r="C71" t="s">
        <v>1350</v>
      </c>
      <c r="E71" s="347">
        <v>22115110</v>
      </c>
      <c r="F71" s="349" t="s">
        <v>563</v>
      </c>
      <c r="G71">
        <f>VLOOKUP(E71,'résultats RV'!$B$3:$AH$734,33,FALSE)</f>
        <v>3.556</v>
      </c>
    </row>
    <row r="72" spans="1:7" x14ac:dyDescent="0.2">
      <c r="A72">
        <v>22000538</v>
      </c>
      <c r="B72" t="s">
        <v>579</v>
      </c>
      <c r="C72">
        <v>11.75</v>
      </c>
      <c r="E72" s="347">
        <v>22114073</v>
      </c>
      <c r="F72" s="349" t="s">
        <v>565</v>
      </c>
      <c r="G72">
        <f>VLOOKUP(E72,'résultats RV'!$B$3:$AH$734,33,FALSE)</f>
        <v>7.1109999999999998</v>
      </c>
    </row>
    <row r="73" spans="1:7" x14ac:dyDescent="0.2">
      <c r="A73">
        <v>22113147</v>
      </c>
      <c r="B73" t="s">
        <v>581</v>
      </c>
      <c r="C73">
        <v>11.813000000000001</v>
      </c>
      <c r="E73" s="347">
        <v>22108797</v>
      </c>
      <c r="F73" s="349" t="s">
        <v>567</v>
      </c>
      <c r="G73">
        <f>VLOOKUP(E73,'résultats RV'!$B$3:$AH$734,33,FALSE)</f>
        <v>9.7780000000000005</v>
      </c>
    </row>
    <row r="74" spans="1:7" x14ac:dyDescent="0.2">
      <c r="A74">
        <v>22111220</v>
      </c>
      <c r="B74" t="s">
        <v>583</v>
      </c>
      <c r="C74">
        <v>8.75</v>
      </c>
      <c r="E74" s="347">
        <v>22107182</v>
      </c>
      <c r="F74" s="349" t="s">
        <v>569</v>
      </c>
      <c r="G74">
        <f>VLOOKUP(E74,'résultats RV'!$B$3:$AH$734,33,FALSE)</f>
        <v>9.3330000000000002</v>
      </c>
    </row>
    <row r="75" spans="1:7" x14ac:dyDescent="0.2">
      <c r="A75">
        <v>22118865</v>
      </c>
      <c r="B75" t="s">
        <v>585</v>
      </c>
      <c r="C75">
        <v>13.1</v>
      </c>
      <c r="E75" s="347">
        <v>22017391</v>
      </c>
      <c r="F75" s="349" t="s">
        <v>570</v>
      </c>
      <c r="G75">
        <f>VLOOKUP(E75,'résultats RV'!$B$3:$AH$734,33,FALSE)</f>
        <v>5.3330000000000002</v>
      </c>
    </row>
    <row r="76" spans="1:7" x14ac:dyDescent="0.2">
      <c r="A76">
        <v>22111904</v>
      </c>
      <c r="B76" t="s">
        <v>587</v>
      </c>
      <c r="C76">
        <v>13.7</v>
      </c>
      <c r="E76" s="347">
        <v>22012782</v>
      </c>
      <c r="F76" s="349" t="s">
        <v>255</v>
      </c>
      <c r="G76">
        <f>VLOOKUP(E76,'résultats RV'!$B$3:$AH$734,33,FALSE)</f>
        <v>6.6669999999999998</v>
      </c>
    </row>
    <row r="77" spans="1:7" x14ac:dyDescent="0.2">
      <c r="A77">
        <v>22010454</v>
      </c>
      <c r="B77" t="s">
        <v>588</v>
      </c>
      <c r="C77">
        <v>12.05</v>
      </c>
      <c r="E77" s="347">
        <v>22113295</v>
      </c>
      <c r="F77" s="349" t="s">
        <v>572</v>
      </c>
      <c r="G77">
        <f>VLOOKUP(E77,'résultats RV'!$B$3:$AH$734,33,FALSE)</f>
        <v>10.222</v>
      </c>
    </row>
    <row r="78" spans="1:7" x14ac:dyDescent="0.2">
      <c r="A78">
        <v>22118263</v>
      </c>
      <c r="B78" t="s">
        <v>589</v>
      </c>
      <c r="C78">
        <v>12.1</v>
      </c>
      <c r="E78" s="347">
        <v>22111547</v>
      </c>
      <c r="F78" s="349" t="s">
        <v>573</v>
      </c>
      <c r="G78">
        <f>VLOOKUP(E78,'résultats RV'!$B$3:$AH$734,33,FALSE)</f>
        <v>6.2220000000000004</v>
      </c>
    </row>
    <row r="79" spans="1:7" x14ac:dyDescent="0.2">
      <c r="A79">
        <v>22109263</v>
      </c>
      <c r="B79" t="s">
        <v>590</v>
      </c>
      <c r="C79">
        <v>0</v>
      </c>
      <c r="E79" s="347">
        <v>22007311</v>
      </c>
      <c r="F79" s="349" t="s">
        <v>575</v>
      </c>
      <c r="G79">
        <f>VLOOKUP(E79,'résultats RV'!$B$3:$AH$734,33,FALSE)</f>
        <v>10.667</v>
      </c>
    </row>
    <row r="80" spans="1:7" x14ac:dyDescent="0.2">
      <c r="A80">
        <v>22108351</v>
      </c>
      <c r="B80" t="s">
        <v>591</v>
      </c>
      <c r="C80">
        <v>10.35</v>
      </c>
      <c r="E80" s="347">
        <v>22102681</v>
      </c>
      <c r="F80" s="349" t="s">
        <v>577</v>
      </c>
      <c r="G80">
        <f>VLOOKUP(E80,'résultats RV'!$B$3:$AH$734,33,FALSE)</f>
        <v>8</v>
      </c>
    </row>
    <row r="81" spans="1:7" x14ac:dyDescent="0.2">
      <c r="A81">
        <v>22110541</v>
      </c>
      <c r="B81" t="s">
        <v>592</v>
      </c>
      <c r="C81">
        <v>12.75</v>
      </c>
      <c r="E81" s="347">
        <v>22000538</v>
      </c>
      <c r="F81" s="349" t="s">
        <v>579</v>
      </c>
      <c r="G81">
        <f>VLOOKUP(E81,'résultats RV'!$B$3:$AH$734,33,FALSE)</f>
        <v>8.4440000000000008</v>
      </c>
    </row>
    <row r="82" spans="1:7" x14ac:dyDescent="0.2">
      <c r="A82">
        <v>22107314</v>
      </c>
      <c r="B82" t="s">
        <v>593</v>
      </c>
      <c r="C82">
        <v>0</v>
      </c>
      <c r="E82" s="347">
        <v>22113147</v>
      </c>
      <c r="F82" s="349" t="s">
        <v>581</v>
      </c>
      <c r="G82">
        <f>VLOOKUP(E82,'résultats RV'!$B$3:$AH$734,33,FALSE)</f>
        <v>7.556</v>
      </c>
    </row>
    <row r="83" spans="1:7" x14ac:dyDescent="0.2">
      <c r="A83">
        <v>22109075</v>
      </c>
      <c r="B83" t="s">
        <v>594</v>
      </c>
      <c r="C83">
        <v>12.9</v>
      </c>
      <c r="E83" s="347">
        <v>22111220</v>
      </c>
      <c r="F83" s="349" t="s">
        <v>583</v>
      </c>
      <c r="G83">
        <f>VLOOKUP(E83,'résultats RV'!$B$3:$AH$734,33,FALSE)</f>
        <v>5.3330000000000002</v>
      </c>
    </row>
    <row r="84" spans="1:7" x14ac:dyDescent="0.2">
      <c r="A84">
        <v>22107271</v>
      </c>
      <c r="B84" t="s">
        <v>596</v>
      </c>
      <c r="C84">
        <v>12.5</v>
      </c>
      <c r="E84" s="347">
        <v>22118865</v>
      </c>
      <c r="F84" s="349" t="s">
        <v>585</v>
      </c>
      <c r="G84">
        <f>VLOOKUP(E84,'résultats RV'!$B$3:$AH$734,33,FALSE)</f>
        <v>7.556</v>
      </c>
    </row>
    <row r="85" spans="1:7" x14ac:dyDescent="0.2">
      <c r="A85">
        <v>22110148</v>
      </c>
      <c r="B85" t="s">
        <v>597</v>
      </c>
      <c r="C85">
        <v>11.9</v>
      </c>
      <c r="E85" s="347">
        <v>22111904</v>
      </c>
      <c r="F85" s="349" t="s">
        <v>587</v>
      </c>
      <c r="G85">
        <f>VLOOKUP(E85,'résultats RV'!$B$3:$AH$734,33,FALSE)</f>
        <v>8</v>
      </c>
    </row>
    <row r="86" spans="1:7" x14ac:dyDescent="0.2">
      <c r="A86">
        <v>22102896</v>
      </c>
      <c r="B86" t="s">
        <v>598</v>
      </c>
      <c r="C86">
        <v>9.9499999999999993</v>
      </c>
      <c r="E86" s="347">
        <v>22010454</v>
      </c>
      <c r="F86" s="349" t="s">
        <v>588</v>
      </c>
      <c r="G86">
        <f>VLOOKUP(E86,'résultats RV'!$B$3:$AH$734,33,FALSE)</f>
        <v>9.3330000000000002</v>
      </c>
    </row>
    <row r="87" spans="1:7" x14ac:dyDescent="0.2">
      <c r="A87">
        <v>21903666</v>
      </c>
      <c r="B87" t="s">
        <v>257</v>
      </c>
      <c r="C87">
        <v>7.3</v>
      </c>
      <c r="E87" s="347">
        <v>22118263</v>
      </c>
      <c r="F87" s="349" t="s">
        <v>589</v>
      </c>
      <c r="G87">
        <f>VLOOKUP(E87,'résultats RV'!$B$3:$AH$734,33,FALSE)</f>
        <v>7.556</v>
      </c>
    </row>
    <row r="88" spans="1:7" x14ac:dyDescent="0.2">
      <c r="A88">
        <v>22117276</v>
      </c>
      <c r="B88" t="s">
        <v>600</v>
      </c>
      <c r="C88">
        <v>6.4</v>
      </c>
      <c r="E88" s="347">
        <v>22109263</v>
      </c>
      <c r="F88" s="349" t="s">
        <v>590</v>
      </c>
      <c r="G88" t="str">
        <f>VLOOKUP(E88,'résultats RV'!$B$3:$AH$734,33,FALSE)</f>
        <v>ABI</v>
      </c>
    </row>
    <row r="89" spans="1:7" x14ac:dyDescent="0.2">
      <c r="A89">
        <v>22113318</v>
      </c>
      <c r="B89" t="s">
        <v>602</v>
      </c>
      <c r="C89">
        <v>9.5</v>
      </c>
      <c r="E89" s="347">
        <v>22108351</v>
      </c>
      <c r="F89" s="349" t="s">
        <v>591</v>
      </c>
      <c r="G89">
        <f>VLOOKUP(E89,'résultats RV'!$B$3:$AH$734,33,FALSE)</f>
        <v>12.888999999999999</v>
      </c>
    </row>
    <row r="90" spans="1:7" x14ac:dyDescent="0.2">
      <c r="A90">
        <v>22109689</v>
      </c>
      <c r="B90" t="s">
        <v>603</v>
      </c>
      <c r="C90">
        <v>12.5</v>
      </c>
      <c r="E90" s="347">
        <v>22110541</v>
      </c>
      <c r="F90" s="349" t="s">
        <v>592</v>
      </c>
      <c r="G90">
        <f>VLOOKUP(E90,'résultats RV'!$B$3:$AH$734,33,FALSE)</f>
        <v>13.778</v>
      </c>
    </row>
    <row r="91" spans="1:7" x14ac:dyDescent="0.2">
      <c r="A91">
        <v>22110748</v>
      </c>
      <c r="B91" t="s">
        <v>604</v>
      </c>
      <c r="C91">
        <v>12</v>
      </c>
      <c r="E91" s="347">
        <v>22107314</v>
      </c>
      <c r="F91" s="349" t="s">
        <v>593</v>
      </c>
      <c r="G91" t="str">
        <f>VLOOKUP(E91,'résultats RV'!$B$3:$AH$734,33,FALSE)</f>
        <v>ABI</v>
      </c>
    </row>
    <row r="92" spans="1:7" x14ac:dyDescent="0.2">
      <c r="A92">
        <v>22110278</v>
      </c>
      <c r="B92" t="s">
        <v>606</v>
      </c>
      <c r="C92">
        <v>0</v>
      </c>
      <c r="E92" s="347">
        <v>22019828</v>
      </c>
      <c r="F92" s="349" t="s">
        <v>256</v>
      </c>
      <c r="G92" t="str">
        <f>VLOOKUP(E92,'résultats RV'!$B$3:$AH$734,33,FALSE)</f>
        <v>ABI</v>
      </c>
    </row>
    <row r="93" spans="1:7" x14ac:dyDescent="0.2">
      <c r="A93">
        <v>22007447</v>
      </c>
      <c r="B93" t="s">
        <v>262</v>
      </c>
      <c r="C93">
        <v>10.45</v>
      </c>
      <c r="E93" s="347">
        <v>22109075</v>
      </c>
      <c r="F93" s="349" t="s">
        <v>594</v>
      </c>
      <c r="G93">
        <f>VLOOKUP(E93,'résultats RV'!$B$3:$AH$734,33,FALSE)</f>
        <v>8.8889999999999993</v>
      </c>
    </row>
    <row r="94" spans="1:7" x14ac:dyDescent="0.2">
      <c r="A94">
        <v>22009997</v>
      </c>
      <c r="B94" t="s">
        <v>607</v>
      </c>
      <c r="C94">
        <v>0</v>
      </c>
      <c r="E94" s="347">
        <v>22107271</v>
      </c>
      <c r="F94" s="349" t="s">
        <v>596</v>
      </c>
      <c r="G94">
        <f>VLOOKUP(E94,'résultats RV'!$B$3:$AH$734,33,FALSE)</f>
        <v>10.667</v>
      </c>
    </row>
    <row r="95" spans="1:7" x14ac:dyDescent="0.2">
      <c r="A95">
        <v>22108570</v>
      </c>
      <c r="B95" t="s">
        <v>608</v>
      </c>
      <c r="C95">
        <v>9.75</v>
      </c>
      <c r="E95" s="347">
        <v>22110148</v>
      </c>
      <c r="F95" s="349" t="s">
        <v>597</v>
      </c>
      <c r="G95">
        <f>VLOOKUP(E95,'résultats RV'!$B$3:$AH$734,33,FALSE)</f>
        <v>6.6669999999999998</v>
      </c>
    </row>
    <row r="96" spans="1:7" x14ac:dyDescent="0.2">
      <c r="A96">
        <v>22111159</v>
      </c>
      <c r="B96" t="s">
        <v>610</v>
      </c>
      <c r="C96">
        <v>13.05</v>
      </c>
      <c r="E96" s="347">
        <v>22102896</v>
      </c>
      <c r="F96" s="349" t="s">
        <v>598</v>
      </c>
      <c r="G96">
        <f>VLOOKUP(E96,'résultats RV'!$B$3:$AH$734,33,FALSE)</f>
        <v>7.556</v>
      </c>
    </row>
    <row r="97" spans="1:7" x14ac:dyDescent="0.2">
      <c r="A97">
        <v>22111566</v>
      </c>
      <c r="B97" t="s">
        <v>612</v>
      </c>
      <c r="C97">
        <v>0</v>
      </c>
      <c r="E97" s="347">
        <v>21903666</v>
      </c>
      <c r="F97" s="349" t="s">
        <v>257</v>
      </c>
      <c r="G97">
        <f>VLOOKUP(E97,'résultats RV'!$B$3:$AH$734,33,FALSE)</f>
        <v>10.222</v>
      </c>
    </row>
    <row r="98" spans="1:7" x14ac:dyDescent="0.2">
      <c r="A98">
        <v>22110924</v>
      </c>
      <c r="B98" t="s">
        <v>613</v>
      </c>
      <c r="C98">
        <v>9</v>
      </c>
      <c r="E98" s="347">
        <v>22117276</v>
      </c>
      <c r="F98" s="349" t="s">
        <v>600</v>
      </c>
      <c r="G98">
        <f>VLOOKUP(E98,'résultats RV'!$B$3:$AH$734,33,FALSE)</f>
        <v>5.3330000000000002</v>
      </c>
    </row>
    <row r="99" spans="1:7" x14ac:dyDescent="0.2">
      <c r="A99">
        <v>22113415</v>
      </c>
      <c r="B99" t="s">
        <v>1337</v>
      </c>
      <c r="C99">
        <v>12.1</v>
      </c>
      <c r="E99" s="347">
        <v>22010121</v>
      </c>
      <c r="F99" s="349" t="s">
        <v>258</v>
      </c>
      <c r="G99">
        <f>VLOOKUP(E99,'résultats RV'!$B$3:$AH$734,33,FALSE)</f>
        <v>7.556</v>
      </c>
    </row>
    <row r="100" spans="1:7" x14ac:dyDescent="0.2">
      <c r="A100">
        <v>22104014</v>
      </c>
      <c r="B100" t="s">
        <v>615</v>
      </c>
      <c r="C100">
        <v>13.6</v>
      </c>
      <c r="E100" s="347">
        <v>22000556</v>
      </c>
      <c r="F100" s="349" t="s">
        <v>261</v>
      </c>
      <c r="G100">
        <f>VLOOKUP(E100,'résultats RV'!$B$3:$AH$734,33,FALSE)</f>
        <v>7.1109999999999998</v>
      </c>
    </row>
    <row r="101" spans="1:7" x14ac:dyDescent="0.2">
      <c r="A101">
        <v>22109975</v>
      </c>
      <c r="B101" t="s">
        <v>616</v>
      </c>
      <c r="C101">
        <v>12.5</v>
      </c>
      <c r="E101" s="347">
        <v>22113318</v>
      </c>
      <c r="F101" s="349" t="s">
        <v>602</v>
      </c>
      <c r="G101">
        <f>VLOOKUP(E101,'résultats RV'!$B$3:$AH$734,33,FALSE)</f>
        <v>10.222</v>
      </c>
    </row>
    <row r="102" spans="1:7" x14ac:dyDescent="0.2">
      <c r="A102">
        <v>22109831</v>
      </c>
      <c r="B102" t="s">
        <v>617</v>
      </c>
      <c r="C102">
        <v>11.4</v>
      </c>
      <c r="E102" s="347">
        <v>22109689</v>
      </c>
      <c r="F102" s="349" t="s">
        <v>603</v>
      </c>
      <c r="G102">
        <f>VLOOKUP(E102,'résultats RV'!$B$3:$AH$734,33,FALSE)</f>
        <v>7.556</v>
      </c>
    </row>
    <row r="103" spans="1:7" x14ac:dyDescent="0.2">
      <c r="A103">
        <v>22118048</v>
      </c>
      <c r="B103" t="s">
        <v>268</v>
      </c>
      <c r="C103">
        <v>8.75</v>
      </c>
      <c r="E103" s="347">
        <v>22110748</v>
      </c>
      <c r="F103" s="349" t="s">
        <v>604</v>
      </c>
      <c r="G103">
        <f>VLOOKUP(E103,'résultats RV'!$B$3:$AH$734,33,FALSE)</f>
        <v>12.444000000000001</v>
      </c>
    </row>
    <row r="104" spans="1:7" x14ac:dyDescent="0.2">
      <c r="A104">
        <v>22117574</v>
      </c>
      <c r="B104" t="s">
        <v>620</v>
      </c>
      <c r="C104" t="s">
        <v>1350</v>
      </c>
      <c r="E104" s="347">
        <v>22110278</v>
      </c>
      <c r="F104" s="349" t="s">
        <v>606</v>
      </c>
      <c r="G104" t="str">
        <f>VLOOKUP(E104,'résultats RV'!$B$3:$AH$734,33,FALSE)</f>
        <v>ABI</v>
      </c>
    </row>
    <row r="105" spans="1:7" x14ac:dyDescent="0.2">
      <c r="A105">
        <v>21806458</v>
      </c>
      <c r="B105" t="s">
        <v>622</v>
      </c>
      <c r="C105">
        <v>13.55</v>
      </c>
      <c r="E105" s="347">
        <v>22007447</v>
      </c>
      <c r="F105" s="349" t="s">
        <v>262</v>
      </c>
      <c r="G105">
        <f>VLOOKUP(E105,'résultats RV'!$B$3:$AH$734,33,FALSE)</f>
        <v>8.4440000000000008</v>
      </c>
    </row>
    <row r="106" spans="1:7" x14ac:dyDescent="0.2">
      <c r="A106">
        <v>22109998</v>
      </c>
      <c r="B106" t="s">
        <v>626</v>
      </c>
      <c r="C106">
        <v>12</v>
      </c>
      <c r="E106" s="347">
        <v>22009997</v>
      </c>
      <c r="F106" s="349" t="s">
        <v>607</v>
      </c>
      <c r="G106" t="str">
        <f>VLOOKUP(E106,'résultats RV'!$B$3:$AH$734,33,FALSE)</f>
        <v>ABI</v>
      </c>
    </row>
    <row r="107" spans="1:7" x14ac:dyDescent="0.2">
      <c r="A107">
        <v>22102676</v>
      </c>
      <c r="B107" t="s">
        <v>628</v>
      </c>
      <c r="C107">
        <v>11.35</v>
      </c>
      <c r="E107" s="347">
        <v>22108570</v>
      </c>
      <c r="F107" s="349" t="s">
        <v>608</v>
      </c>
      <c r="G107">
        <f>VLOOKUP(E107,'résultats RV'!$B$3:$AH$734,33,FALSE)</f>
        <v>8</v>
      </c>
    </row>
    <row r="108" spans="1:7" x14ac:dyDescent="0.2">
      <c r="A108">
        <v>22105494</v>
      </c>
      <c r="B108" t="s">
        <v>629</v>
      </c>
      <c r="C108">
        <v>13.25</v>
      </c>
      <c r="E108" s="347">
        <v>22111159</v>
      </c>
      <c r="F108" s="349" t="s">
        <v>610</v>
      </c>
      <c r="G108">
        <f>VLOOKUP(E108,'résultats RV'!$B$3:$AH$734,33,FALSE)</f>
        <v>5.7779999999999996</v>
      </c>
    </row>
    <row r="109" spans="1:7" x14ac:dyDescent="0.2">
      <c r="A109">
        <v>22106824</v>
      </c>
      <c r="B109" t="s">
        <v>630</v>
      </c>
      <c r="C109">
        <v>7.95</v>
      </c>
      <c r="E109" s="347">
        <v>22111566</v>
      </c>
      <c r="F109" s="349" t="s">
        <v>612</v>
      </c>
      <c r="G109">
        <f>VLOOKUP(E109,'résultats RV'!$B$3:$AH$734,33,FALSE)</f>
        <v>5.3330000000000002</v>
      </c>
    </row>
    <row r="110" spans="1:7" x14ac:dyDescent="0.2">
      <c r="A110">
        <v>22008064</v>
      </c>
      <c r="B110" t="s">
        <v>272</v>
      </c>
      <c r="C110">
        <v>10.1</v>
      </c>
      <c r="E110" s="347">
        <v>22110924</v>
      </c>
      <c r="F110" s="349" t="s">
        <v>613</v>
      </c>
      <c r="G110">
        <f>VLOOKUP(E110,'résultats RV'!$B$3:$AH$734,33,FALSE)</f>
        <v>4</v>
      </c>
    </row>
    <row r="111" spans="1:7" x14ac:dyDescent="0.2">
      <c r="A111">
        <v>22117525</v>
      </c>
      <c r="B111" t="s">
        <v>631</v>
      </c>
      <c r="C111">
        <v>10.35</v>
      </c>
      <c r="E111" s="347">
        <v>22113415</v>
      </c>
      <c r="F111" s="349" t="s">
        <v>1337</v>
      </c>
      <c r="G111">
        <f>VLOOKUP(E111,'résultats RV'!$B$3:$AH$734,33,FALSE)</f>
        <v>7.1109999999999998</v>
      </c>
    </row>
    <row r="112" spans="1:7" x14ac:dyDescent="0.2">
      <c r="A112">
        <v>22110151</v>
      </c>
      <c r="B112" t="s">
        <v>1211</v>
      </c>
      <c r="C112">
        <v>9.15</v>
      </c>
      <c r="E112" s="347">
        <v>22104014</v>
      </c>
      <c r="F112" s="349" t="s">
        <v>615</v>
      </c>
      <c r="G112">
        <f>VLOOKUP(E112,'résultats RV'!$B$3:$AH$734,33,FALSE)</f>
        <v>8.4440000000000008</v>
      </c>
    </row>
    <row r="113" spans="1:7" x14ac:dyDescent="0.2">
      <c r="A113">
        <v>22006544</v>
      </c>
      <c r="B113" t="s">
        <v>177</v>
      </c>
      <c r="C113">
        <v>13.7</v>
      </c>
      <c r="E113" s="347">
        <v>22109975</v>
      </c>
      <c r="F113" s="349" t="s">
        <v>616</v>
      </c>
      <c r="G113">
        <f>VLOOKUP(E113,'résultats RV'!$B$3:$AH$734,33,FALSE)</f>
        <v>9.3330000000000002</v>
      </c>
    </row>
    <row r="114" spans="1:7" x14ac:dyDescent="0.2">
      <c r="A114">
        <v>22010179</v>
      </c>
      <c r="B114" t="s">
        <v>274</v>
      </c>
      <c r="C114">
        <v>8</v>
      </c>
      <c r="E114" s="347">
        <v>22109831</v>
      </c>
      <c r="F114" s="349" t="s">
        <v>617</v>
      </c>
      <c r="G114">
        <f>VLOOKUP(E114,'résultats RV'!$B$3:$AH$734,33,FALSE)</f>
        <v>7.1109999999999998</v>
      </c>
    </row>
    <row r="115" spans="1:7" x14ac:dyDescent="0.2">
      <c r="A115">
        <v>22016086</v>
      </c>
      <c r="B115" t="s">
        <v>633</v>
      </c>
      <c r="C115">
        <v>12.3</v>
      </c>
      <c r="E115" s="347">
        <v>22118048</v>
      </c>
      <c r="F115" s="349" t="s">
        <v>268</v>
      </c>
      <c r="G115">
        <f>VLOOKUP(E115,'résultats RV'!$B$3:$AH$734,33,FALSE)</f>
        <v>4.444</v>
      </c>
    </row>
    <row r="116" spans="1:7" x14ac:dyDescent="0.2">
      <c r="A116">
        <v>22110487</v>
      </c>
      <c r="B116" t="s">
        <v>632</v>
      </c>
      <c r="C116">
        <v>8.35</v>
      </c>
      <c r="E116" s="347">
        <v>22009690</v>
      </c>
      <c r="F116" s="349" t="s">
        <v>266</v>
      </c>
      <c r="G116">
        <f>VLOOKUP(E116,'résultats RV'!$B$3:$AH$734,33,FALSE)</f>
        <v>6.6669999999999998</v>
      </c>
    </row>
    <row r="117" spans="1:7" x14ac:dyDescent="0.2">
      <c r="A117">
        <v>22112711</v>
      </c>
      <c r="B117" t="s">
        <v>634</v>
      </c>
      <c r="C117">
        <v>13.1</v>
      </c>
      <c r="E117" s="347">
        <v>22117574</v>
      </c>
      <c r="F117" s="349" t="s">
        <v>620</v>
      </c>
      <c r="G117">
        <f>VLOOKUP(E117,'résultats RV'!$B$3:$AH$734,33,FALSE)</f>
        <v>8.4440000000000008</v>
      </c>
    </row>
    <row r="118" spans="1:7" x14ac:dyDescent="0.2">
      <c r="A118">
        <v>22109543</v>
      </c>
      <c r="B118" t="s">
        <v>635</v>
      </c>
      <c r="C118">
        <v>4.3499999999999996</v>
      </c>
      <c r="E118" s="347">
        <v>21806458</v>
      </c>
      <c r="F118" s="349" t="s">
        <v>622</v>
      </c>
      <c r="G118">
        <f>VLOOKUP(E118,'résultats RV'!$B$3:$AH$734,33,FALSE)</f>
        <v>8.8889999999999993</v>
      </c>
    </row>
    <row r="119" spans="1:7" x14ac:dyDescent="0.2">
      <c r="A119">
        <v>22121412</v>
      </c>
      <c r="B119" t="s">
        <v>637</v>
      </c>
      <c r="C119">
        <v>10.9</v>
      </c>
      <c r="E119" s="347">
        <v>22109998</v>
      </c>
      <c r="F119" s="349" t="s">
        <v>626</v>
      </c>
      <c r="G119">
        <f>VLOOKUP(E119,'résultats RV'!$B$3:$AH$734,33,FALSE)</f>
        <v>11.555999999999999</v>
      </c>
    </row>
    <row r="120" spans="1:7" x14ac:dyDescent="0.2">
      <c r="A120">
        <v>22108128</v>
      </c>
      <c r="B120" t="s">
        <v>276</v>
      </c>
      <c r="C120">
        <v>12.05</v>
      </c>
      <c r="E120" s="347">
        <v>22011752</v>
      </c>
      <c r="F120" s="349" t="s">
        <v>270</v>
      </c>
      <c r="G120">
        <f>VLOOKUP(E120,'résultats RV'!$B$3:$AH$734,33,FALSE)</f>
        <v>6.2220000000000004</v>
      </c>
    </row>
    <row r="121" spans="1:7" x14ac:dyDescent="0.2">
      <c r="A121">
        <v>22105259</v>
      </c>
      <c r="B121" t="s">
        <v>638</v>
      </c>
      <c r="C121">
        <v>13.6</v>
      </c>
      <c r="E121" s="347">
        <v>22009700</v>
      </c>
      <c r="F121" s="349" t="s">
        <v>271</v>
      </c>
      <c r="G121">
        <f>VLOOKUP(E121,'résultats RV'!$B$3:$AH$734,33,FALSE)</f>
        <v>9.7780000000000005</v>
      </c>
    </row>
    <row r="122" spans="1:7" x14ac:dyDescent="0.2">
      <c r="A122">
        <v>22110172</v>
      </c>
      <c r="B122" t="s">
        <v>639</v>
      </c>
      <c r="C122">
        <v>11.7</v>
      </c>
      <c r="E122" s="347">
        <v>22102676</v>
      </c>
      <c r="F122" s="349" t="s">
        <v>628</v>
      </c>
      <c r="G122">
        <f>VLOOKUP(E122,'résultats RV'!$B$3:$AH$734,33,FALSE)</f>
        <v>8</v>
      </c>
    </row>
    <row r="123" spans="1:7" x14ac:dyDescent="0.2">
      <c r="A123">
        <v>22116504</v>
      </c>
      <c r="B123" t="s">
        <v>641</v>
      </c>
      <c r="C123">
        <v>12.35</v>
      </c>
      <c r="E123" s="347">
        <v>22105494</v>
      </c>
      <c r="F123" s="349" t="s">
        <v>629</v>
      </c>
      <c r="G123">
        <f>VLOOKUP(E123,'résultats RV'!$B$3:$AH$734,33,FALSE)</f>
        <v>8.4440000000000008</v>
      </c>
    </row>
    <row r="124" spans="1:7" x14ac:dyDescent="0.2">
      <c r="A124">
        <v>21710237</v>
      </c>
      <c r="B124" t="s">
        <v>642</v>
      </c>
      <c r="C124">
        <v>12.85</v>
      </c>
      <c r="E124" s="347">
        <v>22106824</v>
      </c>
      <c r="F124" s="349" t="s">
        <v>630</v>
      </c>
      <c r="G124">
        <f>VLOOKUP(E124,'résultats RV'!$B$3:$AH$734,33,FALSE)</f>
        <v>11.111000000000001</v>
      </c>
    </row>
    <row r="125" spans="1:7" x14ac:dyDescent="0.2">
      <c r="A125">
        <v>22102327</v>
      </c>
      <c r="B125" t="s">
        <v>277</v>
      </c>
      <c r="C125">
        <v>12.4</v>
      </c>
      <c r="E125" s="347">
        <v>22008064</v>
      </c>
      <c r="F125" s="349" t="s">
        <v>272</v>
      </c>
      <c r="G125">
        <f>VLOOKUP(E125,'résultats RV'!$B$3:$AH$734,33,FALSE)</f>
        <v>11.111000000000001</v>
      </c>
    </row>
    <row r="126" spans="1:7" x14ac:dyDescent="0.2">
      <c r="A126">
        <v>22103812</v>
      </c>
      <c r="B126" t="s">
        <v>643</v>
      </c>
      <c r="C126">
        <v>11.65</v>
      </c>
      <c r="E126" s="347">
        <v>22117525</v>
      </c>
      <c r="F126" s="349" t="s">
        <v>631</v>
      </c>
      <c r="G126">
        <f>VLOOKUP(E126,'résultats RV'!$B$3:$AH$734,33,FALSE)</f>
        <v>8.4440000000000008</v>
      </c>
    </row>
    <row r="127" spans="1:7" x14ac:dyDescent="0.2">
      <c r="A127">
        <v>22100234</v>
      </c>
      <c r="B127" t="s">
        <v>643</v>
      </c>
      <c r="C127">
        <v>13</v>
      </c>
      <c r="E127" s="347">
        <v>22010027</v>
      </c>
      <c r="F127" s="349" t="s">
        <v>273</v>
      </c>
      <c r="G127">
        <f>VLOOKUP(E127,'résultats RV'!$B$3:$AH$734,33,FALSE)</f>
        <v>10.667</v>
      </c>
    </row>
    <row r="128" spans="1:7" x14ac:dyDescent="0.2">
      <c r="A128">
        <v>22105785</v>
      </c>
      <c r="B128" t="s">
        <v>646</v>
      </c>
      <c r="C128">
        <v>11.5</v>
      </c>
      <c r="E128" s="347">
        <v>22110151</v>
      </c>
      <c r="F128" s="349" t="s">
        <v>1211</v>
      </c>
      <c r="G128">
        <f>VLOOKUP(E128,'résultats RV'!$B$3:$AH$734,33,FALSE)</f>
        <v>8</v>
      </c>
    </row>
    <row r="129" spans="1:7" x14ac:dyDescent="0.2">
      <c r="A129">
        <v>22108774</v>
      </c>
      <c r="B129" t="s">
        <v>647</v>
      </c>
      <c r="C129">
        <v>11.35</v>
      </c>
      <c r="E129" s="347">
        <v>22006544</v>
      </c>
      <c r="F129" s="349" t="s">
        <v>177</v>
      </c>
      <c r="G129">
        <f>VLOOKUP(E129,'résultats RV'!$B$3:$AH$734,33,FALSE)</f>
        <v>11.555999999999999</v>
      </c>
    </row>
    <row r="130" spans="1:7" x14ac:dyDescent="0.2">
      <c r="A130">
        <v>22001914</v>
      </c>
      <c r="B130" t="s">
        <v>279</v>
      </c>
      <c r="C130" t="s">
        <v>1350</v>
      </c>
      <c r="E130" s="347">
        <v>22010179</v>
      </c>
      <c r="F130" s="349" t="s">
        <v>274</v>
      </c>
      <c r="G130">
        <f>VLOOKUP(E130,'résultats RV'!$B$3:$AH$734,33,FALSE)</f>
        <v>8.8889999999999993</v>
      </c>
    </row>
    <row r="131" spans="1:7" x14ac:dyDescent="0.2">
      <c r="A131">
        <v>22106346</v>
      </c>
      <c r="B131" t="s">
        <v>649</v>
      </c>
      <c r="C131">
        <v>0</v>
      </c>
      <c r="E131" s="347">
        <v>22016086</v>
      </c>
      <c r="F131" s="349" t="s">
        <v>633</v>
      </c>
      <c r="G131">
        <f>VLOOKUP(E131,'résultats RV'!$B$3:$AH$734,33,FALSE)</f>
        <v>13.333</v>
      </c>
    </row>
    <row r="132" spans="1:7" x14ac:dyDescent="0.2">
      <c r="A132">
        <v>22110402</v>
      </c>
      <c r="B132" t="s">
        <v>650</v>
      </c>
      <c r="C132">
        <v>12.45</v>
      </c>
      <c r="E132" s="347">
        <v>22110487</v>
      </c>
      <c r="F132" s="349" t="s">
        <v>632</v>
      </c>
      <c r="G132">
        <f>VLOOKUP(E132,'résultats RV'!$B$3:$AH$734,33,FALSE)</f>
        <v>10.222</v>
      </c>
    </row>
    <row r="133" spans="1:7" x14ac:dyDescent="0.2">
      <c r="A133">
        <v>22012492</v>
      </c>
      <c r="B133" t="s">
        <v>651</v>
      </c>
      <c r="C133">
        <v>9.6999999999999993</v>
      </c>
      <c r="E133" s="347">
        <v>22003939</v>
      </c>
      <c r="F133" s="349" t="s">
        <v>483</v>
      </c>
      <c r="G133">
        <f>VLOOKUP(E133,'résultats RV'!$B$3:$AH$734,33,FALSE)</f>
        <v>4.8890000000000002</v>
      </c>
    </row>
    <row r="134" spans="1:7" x14ac:dyDescent="0.2">
      <c r="A134">
        <v>22001626</v>
      </c>
      <c r="B134" t="s">
        <v>653</v>
      </c>
      <c r="C134">
        <v>13.75</v>
      </c>
      <c r="E134" s="347">
        <v>22112711</v>
      </c>
      <c r="F134" s="349" t="s">
        <v>634</v>
      </c>
      <c r="G134">
        <f>VLOOKUP(E134,'résultats RV'!$B$3:$AH$734,33,FALSE)</f>
        <v>10.667</v>
      </c>
    </row>
    <row r="135" spans="1:7" x14ac:dyDescent="0.2">
      <c r="A135">
        <v>22106573</v>
      </c>
      <c r="B135" t="s">
        <v>654</v>
      </c>
      <c r="C135">
        <v>12.05</v>
      </c>
      <c r="E135" s="347">
        <v>22109543</v>
      </c>
      <c r="F135" s="349" t="s">
        <v>635</v>
      </c>
      <c r="G135">
        <f>VLOOKUP(E135,'résultats RV'!$B$3:$AH$734,33,FALSE)</f>
        <v>4.8890000000000002</v>
      </c>
    </row>
    <row r="136" spans="1:7" x14ac:dyDescent="0.2">
      <c r="A136">
        <v>22112852</v>
      </c>
      <c r="B136" t="s">
        <v>655</v>
      </c>
      <c r="C136">
        <v>12.25</v>
      </c>
      <c r="E136" s="347">
        <v>22121412</v>
      </c>
      <c r="F136" s="349" t="s">
        <v>637</v>
      </c>
      <c r="G136">
        <f>VLOOKUP(E136,'résultats RV'!$B$3:$AH$734,33,FALSE)</f>
        <v>4.8890000000000002</v>
      </c>
    </row>
    <row r="137" spans="1:7" x14ac:dyDescent="0.2">
      <c r="A137">
        <v>22105352</v>
      </c>
      <c r="B137" t="s">
        <v>656</v>
      </c>
      <c r="C137">
        <v>8.35</v>
      </c>
      <c r="E137" s="347">
        <v>22108128</v>
      </c>
      <c r="F137" s="349" t="s">
        <v>276</v>
      </c>
      <c r="G137">
        <f>VLOOKUP(E137,'résultats RV'!$B$3:$AH$734,33,FALSE)</f>
        <v>9.7780000000000005</v>
      </c>
    </row>
    <row r="138" spans="1:7" x14ac:dyDescent="0.2">
      <c r="A138">
        <v>22114635</v>
      </c>
      <c r="B138" t="s">
        <v>657</v>
      </c>
      <c r="C138">
        <v>10.199999999999999</v>
      </c>
      <c r="E138" s="347">
        <v>22105259</v>
      </c>
      <c r="F138" s="349" t="s">
        <v>638</v>
      </c>
      <c r="G138">
        <f>VLOOKUP(E138,'résultats RV'!$B$3:$AH$734,33,FALSE)</f>
        <v>9.3330000000000002</v>
      </c>
    </row>
    <row r="139" spans="1:7" x14ac:dyDescent="0.2">
      <c r="A139">
        <v>22120003</v>
      </c>
      <c r="B139" t="s">
        <v>664</v>
      </c>
      <c r="C139">
        <v>12.45</v>
      </c>
      <c r="E139" s="347">
        <v>22110172</v>
      </c>
      <c r="F139" s="349" t="s">
        <v>639</v>
      </c>
      <c r="G139">
        <f>VLOOKUP(E139,'résultats RV'!$B$3:$AH$734,33,FALSE)</f>
        <v>10.222</v>
      </c>
    </row>
    <row r="140" spans="1:7" x14ac:dyDescent="0.2">
      <c r="A140">
        <v>22110685</v>
      </c>
      <c r="B140" t="s">
        <v>659</v>
      </c>
      <c r="C140">
        <v>7.45</v>
      </c>
      <c r="E140" s="347">
        <v>22116504</v>
      </c>
      <c r="F140" s="349" t="s">
        <v>641</v>
      </c>
      <c r="G140">
        <f>VLOOKUP(E140,'résultats RV'!$B$3:$AH$734,33,FALSE)</f>
        <v>10.667</v>
      </c>
    </row>
    <row r="141" spans="1:7" x14ac:dyDescent="0.2">
      <c r="A141">
        <v>22108836</v>
      </c>
      <c r="B141" t="s">
        <v>661</v>
      </c>
      <c r="C141">
        <v>9.65</v>
      </c>
      <c r="E141" s="347">
        <v>21710237</v>
      </c>
      <c r="F141" s="349" t="s">
        <v>642</v>
      </c>
      <c r="G141">
        <f>VLOOKUP(E141,'résultats RV'!$B$3:$AH$734,33,FALSE)</f>
        <v>11.555999999999999</v>
      </c>
    </row>
    <row r="142" spans="1:7" x14ac:dyDescent="0.2">
      <c r="A142">
        <v>22008633</v>
      </c>
      <c r="B142" t="s">
        <v>280</v>
      </c>
      <c r="C142">
        <v>7.95</v>
      </c>
      <c r="E142" s="347">
        <v>22102327</v>
      </c>
      <c r="F142" s="349" t="s">
        <v>277</v>
      </c>
      <c r="G142">
        <f>VLOOKUP(E142,'résultats RV'!$B$3:$AH$734,33,FALSE)</f>
        <v>7.556</v>
      </c>
    </row>
    <row r="143" spans="1:7" x14ac:dyDescent="0.2">
      <c r="A143">
        <v>22112401</v>
      </c>
      <c r="B143" t="s">
        <v>281</v>
      </c>
      <c r="C143">
        <v>13.85</v>
      </c>
      <c r="E143" s="347">
        <v>22103812</v>
      </c>
      <c r="F143" s="349" t="s">
        <v>643</v>
      </c>
      <c r="G143">
        <f>VLOOKUP(E143,'résultats RV'!$B$3:$AH$734,33,FALSE)</f>
        <v>7.1109999999999998</v>
      </c>
    </row>
    <row r="144" spans="1:7" x14ac:dyDescent="0.2">
      <c r="A144">
        <v>22013896</v>
      </c>
      <c r="B144" t="s">
        <v>283</v>
      </c>
      <c r="C144">
        <v>14.5</v>
      </c>
      <c r="E144" s="347">
        <v>22100234</v>
      </c>
      <c r="F144" s="349" t="s">
        <v>643</v>
      </c>
      <c r="G144">
        <f>VLOOKUP(E144,'résultats RV'!$B$3:$AH$734,33,FALSE)</f>
        <v>11.555999999999999</v>
      </c>
    </row>
    <row r="145" spans="1:7" x14ac:dyDescent="0.2">
      <c r="A145">
        <v>22011845</v>
      </c>
      <c r="B145" t="s">
        <v>665</v>
      </c>
      <c r="C145">
        <v>0</v>
      </c>
      <c r="E145" s="347">
        <v>22105785</v>
      </c>
      <c r="F145" s="349" t="s">
        <v>646</v>
      </c>
      <c r="G145">
        <f>VLOOKUP(E145,'résultats RV'!$B$3:$AH$734,33,FALSE)</f>
        <v>10.667</v>
      </c>
    </row>
    <row r="146" spans="1:7" x14ac:dyDescent="0.2">
      <c r="A146">
        <v>22010734</v>
      </c>
      <c r="B146" t="s">
        <v>286</v>
      </c>
      <c r="C146">
        <v>10.75</v>
      </c>
      <c r="E146" s="347">
        <v>22108774</v>
      </c>
      <c r="F146" s="349" t="s">
        <v>647</v>
      </c>
      <c r="G146">
        <f>VLOOKUP(E146,'résultats RV'!$B$3:$AH$734,33,FALSE)</f>
        <v>10.667</v>
      </c>
    </row>
    <row r="147" spans="1:7" x14ac:dyDescent="0.2">
      <c r="A147">
        <v>22119793</v>
      </c>
      <c r="B147" t="s">
        <v>667</v>
      </c>
      <c r="C147">
        <v>12</v>
      </c>
      <c r="E147" s="347">
        <v>22001914</v>
      </c>
      <c r="F147" s="349" t="s">
        <v>279</v>
      </c>
      <c r="G147">
        <f>VLOOKUP(E147,'résultats RV'!$B$3:$AH$734,33,FALSE)</f>
        <v>11.555999999999999</v>
      </c>
    </row>
    <row r="148" spans="1:7" x14ac:dyDescent="0.2">
      <c r="A148">
        <v>22112276</v>
      </c>
      <c r="B148" t="s">
        <v>669</v>
      </c>
      <c r="C148">
        <v>0</v>
      </c>
      <c r="E148" s="347">
        <v>22106346</v>
      </c>
      <c r="F148" s="349" t="s">
        <v>649</v>
      </c>
      <c r="G148" t="str">
        <f>VLOOKUP(E148,'résultats RV'!$B$3:$AH$734,33,FALSE)</f>
        <v>ABI</v>
      </c>
    </row>
    <row r="149" spans="1:7" x14ac:dyDescent="0.2">
      <c r="A149">
        <v>22107396</v>
      </c>
      <c r="B149" t="s">
        <v>671</v>
      </c>
      <c r="C149">
        <v>11.35</v>
      </c>
      <c r="E149" s="347">
        <v>22110402</v>
      </c>
      <c r="F149" s="349" t="s">
        <v>650</v>
      </c>
      <c r="G149">
        <f>VLOOKUP(E149,'résultats RV'!$B$3:$AH$734,33,FALSE)</f>
        <v>10.222</v>
      </c>
    </row>
    <row r="150" spans="1:7" x14ac:dyDescent="0.2">
      <c r="A150">
        <v>22112237</v>
      </c>
      <c r="B150" t="s">
        <v>672</v>
      </c>
      <c r="C150">
        <v>11.65</v>
      </c>
      <c r="E150" s="347">
        <v>22012492</v>
      </c>
      <c r="F150" s="349" t="s">
        <v>651</v>
      </c>
      <c r="G150">
        <f>VLOOKUP(E150,'résultats RV'!$B$3:$AH$734,33,FALSE)</f>
        <v>7.1109999999999998</v>
      </c>
    </row>
    <row r="151" spans="1:7" x14ac:dyDescent="0.2">
      <c r="A151">
        <v>22107525</v>
      </c>
      <c r="B151" t="s">
        <v>673</v>
      </c>
      <c r="C151" t="s">
        <v>1350</v>
      </c>
      <c r="E151" s="347">
        <v>22001626</v>
      </c>
      <c r="F151" s="349" t="s">
        <v>653</v>
      </c>
      <c r="G151">
        <f>VLOOKUP(E151,'résultats RV'!$B$3:$AH$734,33,FALSE)</f>
        <v>9.3330000000000002</v>
      </c>
    </row>
    <row r="152" spans="1:7" x14ac:dyDescent="0.2">
      <c r="A152">
        <v>22105065</v>
      </c>
      <c r="B152" t="s">
        <v>675</v>
      </c>
      <c r="C152">
        <v>12</v>
      </c>
      <c r="E152" s="347">
        <v>22106573</v>
      </c>
      <c r="F152" s="349" t="s">
        <v>654</v>
      </c>
      <c r="G152">
        <f>VLOOKUP(E152,'résultats RV'!$B$3:$AH$734,33,FALSE)</f>
        <v>14.222</v>
      </c>
    </row>
    <row r="153" spans="1:7" x14ac:dyDescent="0.2">
      <c r="A153">
        <v>22122018</v>
      </c>
      <c r="B153" t="s">
        <v>1354</v>
      </c>
      <c r="C153">
        <v>0</v>
      </c>
      <c r="E153" s="347">
        <v>22112852</v>
      </c>
      <c r="F153" s="349" t="s">
        <v>655</v>
      </c>
      <c r="G153">
        <f>VLOOKUP(E153,'résultats RV'!$B$3:$AH$734,33,FALSE)</f>
        <v>9.7780000000000005</v>
      </c>
    </row>
    <row r="154" spans="1:7" x14ac:dyDescent="0.2">
      <c r="A154">
        <v>22005658</v>
      </c>
      <c r="B154" t="s">
        <v>292</v>
      </c>
      <c r="C154">
        <v>0</v>
      </c>
      <c r="E154" s="347">
        <v>22105352</v>
      </c>
      <c r="F154" s="349" t="s">
        <v>656</v>
      </c>
      <c r="G154">
        <f>VLOOKUP(E154,'résultats RV'!$B$3:$AH$734,33,FALSE)</f>
        <v>7.556</v>
      </c>
    </row>
    <row r="155" spans="1:7" x14ac:dyDescent="0.2">
      <c r="A155">
        <v>22007122</v>
      </c>
      <c r="B155" t="s">
        <v>676</v>
      </c>
      <c r="C155">
        <v>9.25</v>
      </c>
      <c r="E155" s="347">
        <v>22114635</v>
      </c>
      <c r="F155" s="349" t="s">
        <v>657</v>
      </c>
      <c r="G155">
        <f>VLOOKUP(E155,'résultats RV'!$B$3:$AH$734,33,FALSE)</f>
        <v>7.1109999999999998</v>
      </c>
    </row>
    <row r="156" spans="1:7" x14ac:dyDescent="0.2">
      <c r="A156">
        <v>22119519</v>
      </c>
      <c r="B156" t="s">
        <v>678</v>
      </c>
      <c r="C156">
        <v>7.4</v>
      </c>
      <c r="E156" s="347">
        <v>22120003</v>
      </c>
      <c r="F156" s="349" t="s">
        <v>664</v>
      </c>
      <c r="G156">
        <f>VLOOKUP(E156,'résultats RV'!$B$3:$AH$734,33,FALSE)</f>
        <v>6.6669999999999998</v>
      </c>
    </row>
    <row r="157" spans="1:7" x14ac:dyDescent="0.2">
      <c r="A157">
        <v>22112013</v>
      </c>
      <c r="B157" t="s">
        <v>679</v>
      </c>
      <c r="C157">
        <v>4.2</v>
      </c>
      <c r="E157" s="347">
        <v>22110685</v>
      </c>
      <c r="F157" s="349" t="s">
        <v>659</v>
      </c>
      <c r="G157">
        <f>VLOOKUP(E157,'résultats RV'!$B$3:$AH$734,33,FALSE)</f>
        <v>6.6669999999999998</v>
      </c>
    </row>
    <row r="158" spans="1:7" x14ac:dyDescent="0.2">
      <c r="A158">
        <v>22111459</v>
      </c>
      <c r="B158" t="s">
        <v>681</v>
      </c>
      <c r="C158">
        <v>12.2</v>
      </c>
      <c r="E158" s="347">
        <v>22108836</v>
      </c>
      <c r="F158" s="349" t="s">
        <v>661</v>
      </c>
      <c r="G158">
        <f>VLOOKUP(E158,'résultats RV'!$B$3:$AH$734,33,FALSE)</f>
        <v>9.3330000000000002</v>
      </c>
    </row>
    <row r="159" spans="1:7" x14ac:dyDescent="0.2">
      <c r="A159">
        <v>22105346</v>
      </c>
      <c r="B159" t="s">
        <v>184</v>
      </c>
      <c r="C159">
        <v>7.65</v>
      </c>
      <c r="E159" s="347">
        <v>22008633</v>
      </c>
      <c r="F159" s="349" t="s">
        <v>280</v>
      </c>
      <c r="G159">
        <f>VLOOKUP(E159,'résultats RV'!$B$3:$AH$734,33,FALSE)</f>
        <v>7.556</v>
      </c>
    </row>
    <row r="160" spans="1:7" x14ac:dyDescent="0.2">
      <c r="A160">
        <v>22111185</v>
      </c>
      <c r="B160" t="s">
        <v>683</v>
      </c>
      <c r="C160">
        <v>8.8000000000000007</v>
      </c>
      <c r="E160" s="347">
        <v>22112401</v>
      </c>
      <c r="F160" s="349" t="s">
        <v>281</v>
      </c>
      <c r="G160">
        <f>VLOOKUP(E160,'résultats RV'!$B$3:$AH$734,33,FALSE)</f>
        <v>8.4440000000000008</v>
      </c>
    </row>
    <row r="161" spans="1:7" x14ac:dyDescent="0.2">
      <c r="A161">
        <v>22109640</v>
      </c>
      <c r="B161" t="s">
        <v>685</v>
      </c>
      <c r="C161">
        <v>11.2</v>
      </c>
      <c r="E161" s="347">
        <v>22013896</v>
      </c>
      <c r="F161" s="349" t="s">
        <v>283</v>
      </c>
      <c r="G161">
        <f>VLOOKUP(E161,'résultats RV'!$B$3:$AH$734,33,FALSE)</f>
        <v>12.888999999999999</v>
      </c>
    </row>
    <row r="162" spans="1:7" x14ac:dyDescent="0.2">
      <c r="A162">
        <v>22119193</v>
      </c>
      <c r="B162" t="s">
        <v>1338</v>
      </c>
      <c r="C162">
        <v>0</v>
      </c>
      <c r="E162" s="347">
        <v>22011845</v>
      </c>
      <c r="F162" s="349" t="s">
        <v>665</v>
      </c>
      <c r="G162" t="str">
        <f>VLOOKUP(E162,'résultats RV'!$B$3:$AH$734,33,FALSE)</f>
        <v>ABI</v>
      </c>
    </row>
    <row r="163" spans="1:7" x14ac:dyDescent="0.2">
      <c r="A163">
        <v>22100282</v>
      </c>
      <c r="B163" t="s">
        <v>688</v>
      </c>
      <c r="C163">
        <v>6.45</v>
      </c>
      <c r="E163" s="347">
        <v>22006827</v>
      </c>
      <c r="F163" s="349" t="s">
        <v>285</v>
      </c>
      <c r="G163">
        <f>VLOOKUP(E163,'résultats RV'!$B$3:$AH$734,33,FALSE)</f>
        <v>6.6669999999999998</v>
      </c>
    </row>
    <row r="164" spans="1:7" x14ac:dyDescent="0.2">
      <c r="A164">
        <v>22009293</v>
      </c>
      <c r="B164" t="s">
        <v>298</v>
      </c>
      <c r="C164">
        <v>13</v>
      </c>
      <c r="E164" s="347">
        <v>22010734</v>
      </c>
      <c r="F164" s="349" t="s">
        <v>286</v>
      </c>
      <c r="G164">
        <f>VLOOKUP(E164,'résultats RV'!$B$3:$AH$734,33,FALSE)</f>
        <v>9.3330000000000002</v>
      </c>
    </row>
    <row r="165" spans="1:7" x14ac:dyDescent="0.2">
      <c r="A165">
        <v>22112562</v>
      </c>
      <c r="B165" t="s">
        <v>690</v>
      </c>
      <c r="C165">
        <v>8.75</v>
      </c>
      <c r="E165" s="347">
        <v>22119793</v>
      </c>
      <c r="F165" s="349" t="s">
        <v>667</v>
      </c>
      <c r="G165">
        <f>VLOOKUP(E165,'résultats RV'!$B$3:$AH$734,33,FALSE)</f>
        <v>6.6669999999999998</v>
      </c>
    </row>
    <row r="166" spans="1:7" x14ac:dyDescent="0.2">
      <c r="A166">
        <v>22111914</v>
      </c>
      <c r="B166" t="s">
        <v>692</v>
      </c>
      <c r="C166">
        <v>4.8</v>
      </c>
      <c r="E166" s="347">
        <v>22112276</v>
      </c>
      <c r="F166" s="349" t="s">
        <v>669</v>
      </c>
      <c r="G166" t="str">
        <f>VLOOKUP(E166,'résultats RV'!$B$3:$AH$734,33,FALSE)</f>
        <v>ABI</v>
      </c>
    </row>
    <row r="167" spans="1:7" x14ac:dyDescent="0.2">
      <c r="A167">
        <v>22105542</v>
      </c>
      <c r="B167" t="s">
        <v>694</v>
      </c>
      <c r="C167">
        <v>10</v>
      </c>
      <c r="E167" s="347">
        <v>22107396</v>
      </c>
      <c r="F167" s="349" t="s">
        <v>671</v>
      </c>
      <c r="G167">
        <f>VLOOKUP(E167,'résultats RV'!$B$3:$AH$734,33,FALSE)</f>
        <v>7.556</v>
      </c>
    </row>
    <row r="168" spans="1:7" x14ac:dyDescent="0.2">
      <c r="A168">
        <v>22102895</v>
      </c>
      <c r="B168" t="s">
        <v>695</v>
      </c>
      <c r="C168">
        <v>10.55</v>
      </c>
      <c r="E168" s="347">
        <v>22112237</v>
      </c>
      <c r="F168" s="349" t="s">
        <v>672</v>
      </c>
      <c r="G168">
        <f>VLOOKUP(E168,'résultats RV'!$B$3:$AH$734,33,FALSE)</f>
        <v>8</v>
      </c>
    </row>
    <row r="169" spans="1:7" x14ac:dyDescent="0.2">
      <c r="A169">
        <v>22015623</v>
      </c>
      <c r="B169" t="s">
        <v>299</v>
      </c>
      <c r="C169">
        <v>9.4499999999999993</v>
      </c>
      <c r="E169" s="347">
        <v>22107525</v>
      </c>
      <c r="F169" s="349" t="s">
        <v>673</v>
      </c>
      <c r="G169">
        <f>VLOOKUP(E169,'résultats RV'!$B$3:$AH$734,33,FALSE)</f>
        <v>6.6669999999999998</v>
      </c>
    </row>
    <row r="170" spans="1:7" x14ac:dyDescent="0.2">
      <c r="A170">
        <v>22114469</v>
      </c>
      <c r="B170" t="s">
        <v>696</v>
      </c>
      <c r="C170">
        <v>10.45</v>
      </c>
      <c r="E170" s="347">
        <v>22105065</v>
      </c>
      <c r="F170" s="349" t="s">
        <v>675</v>
      </c>
      <c r="G170">
        <f>VLOOKUP(E170,'résultats RV'!$B$3:$AH$734,33,FALSE)</f>
        <v>8.8889999999999993</v>
      </c>
    </row>
    <row r="171" spans="1:7" x14ac:dyDescent="0.2">
      <c r="A171">
        <v>22104407</v>
      </c>
      <c r="B171" t="s">
        <v>697</v>
      </c>
      <c r="C171">
        <v>10</v>
      </c>
      <c r="E171" s="347">
        <v>22010830</v>
      </c>
      <c r="F171" s="349" t="s">
        <v>1356</v>
      </c>
      <c r="G171">
        <f>VLOOKUP(E171,'résultats RV'!$B$3:$AH$734,33,FALSE)</f>
        <v>7.556</v>
      </c>
    </row>
    <row r="172" spans="1:7" x14ac:dyDescent="0.2">
      <c r="A172">
        <v>22106942</v>
      </c>
      <c r="B172" t="s">
        <v>698</v>
      </c>
      <c r="C172">
        <v>14.01</v>
      </c>
      <c r="E172" s="347">
        <v>22122018</v>
      </c>
      <c r="F172" s="349" t="s">
        <v>1354</v>
      </c>
      <c r="G172" t="e">
        <f>VLOOKUP(E172,'résultats RV'!$B$3:$AH$734,33,FALSE)</f>
        <v>#N/A</v>
      </c>
    </row>
    <row r="173" spans="1:7" x14ac:dyDescent="0.2">
      <c r="A173">
        <v>22106200</v>
      </c>
      <c r="B173" t="s">
        <v>700</v>
      </c>
      <c r="C173">
        <v>13.35</v>
      </c>
      <c r="E173" s="347">
        <v>22005658</v>
      </c>
      <c r="F173" s="349" t="s">
        <v>292</v>
      </c>
      <c r="G173" t="str">
        <f>VLOOKUP(E173,'résultats RV'!$B$3:$AH$734,33,FALSE)</f>
        <v>ABI</v>
      </c>
    </row>
    <row r="174" spans="1:7" x14ac:dyDescent="0.2">
      <c r="A174">
        <v>22102602</v>
      </c>
      <c r="B174" t="s">
        <v>701</v>
      </c>
      <c r="C174">
        <v>10.6</v>
      </c>
      <c r="E174" s="347">
        <v>22007122</v>
      </c>
      <c r="F174" s="349" t="s">
        <v>676</v>
      </c>
      <c r="G174">
        <f>VLOOKUP(E174,'résultats RV'!$B$3:$AH$734,33,FALSE)</f>
        <v>11.555999999999999</v>
      </c>
    </row>
    <row r="175" spans="1:7" x14ac:dyDescent="0.2">
      <c r="A175">
        <v>22116456</v>
      </c>
      <c r="B175" t="s">
        <v>702</v>
      </c>
      <c r="C175">
        <v>0</v>
      </c>
      <c r="E175" s="347">
        <v>22119519</v>
      </c>
      <c r="F175" s="349" t="s">
        <v>678</v>
      </c>
      <c r="G175">
        <f>VLOOKUP(E175,'résultats RV'!$B$3:$AH$734,33,FALSE)</f>
        <v>6.2220000000000004</v>
      </c>
    </row>
    <row r="176" spans="1:7" x14ac:dyDescent="0.2">
      <c r="A176">
        <v>22109208</v>
      </c>
      <c r="B176" t="s">
        <v>703</v>
      </c>
      <c r="C176">
        <v>14.25</v>
      </c>
      <c r="E176" s="347">
        <v>22112013</v>
      </c>
      <c r="F176" s="349" t="s">
        <v>679</v>
      </c>
      <c r="G176">
        <f>VLOOKUP(E176,'résultats RV'!$B$3:$AH$734,33,FALSE)</f>
        <v>8</v>
      </c>
    </row>
    <row r="177" spans="1:7" x14ac:dyDescent="0.2">
      <c r="A177">
        <v>22120090</v>
      </c>
      <c r="B177" t="s">
        <v>704</v>
      </c>
      <c r="C177">
        <v>12.2</v>
      </c>
      <c r="E177" s="347">
        <v>22111459</v>
      </c>
      <c r="F177" s="349" t="s">
        <v>681</v>
      </c>
      <c r="G177">
        <f>VLOOKUP(E177,'résultats RV'!$B$3:$AH$734,33,FALSE)</f>
        <v>8.8889999999999993</v>
      </c>
    </row>
    <row r="178" spans="1:7" x14ac:dyDescent="0.2">
      <c r="A178">
        <v>22108611</v>
      </c>
      <c r="B178" t="s">
        <v>706</v>
      </c>
      <c r="C178">
        <v>9.8000000000000007</v>
      </c>
      <c r="E178" s="347">
        <v>22015982</v>
      </c>
      <c r="F178" s="349" t="s">
        <v>293</v>
      </c>
      <c r="G178" t="str">
        <f>VLOOKUP(E178,'résultats RV'!$B$3:$AH$734,33,FALSE)</f>
        <v>ABI</v>
      </c>
    </row>
    <row r="179" spans="1:7" x14ac:dyDescent="0.2">
      <c r="A179">
        <v>22112516</v>
      </c>
      <c r="B179" t="s">
        <v>708</v>
      </c>
      <c r="C179">
        <v>9.4</v>
      </c>
      <c r="E179" s="347">
        <v>22105346</v>
      </c>
      <c r="F179" s="349" t="s">
        <v>184</v>
      </c>
      <c r="G179">
        <f>VLOOKUP(E179,'résultats RV'!$B$3:$AH$734,33,FALSE)</f>
        <v>8</v>
      </c>
    </row>
    <row r="180" spans="1:7" x14ac:dyDescent="0.2">
      <c r="A180">
        <v>22105712</v>
      </c>
      <c r="B180" t="s">
        <v>709</v>
      </c>
      <c r="C180">
        <v>11.45</v>
      </c>
      <c r="E180" s="347">
        <v>22007464</v>
      </c>
      <c r="F180" s="349" t="s">
        <v>295</v>
      </c>
      <c r="G180">
        <f>VLOOKUP(E180,'résultats RV'!$B$3:$AH$734,33,FALSE)</f>
        <v>12.888999999999999</v>
      </c>
    </row>
    <row r="181" spans="1:7" x14ac:dyDescent="0.2">
      <c r="A181">
        <v>22107397</v>
      </c>
      <c r="B181" t="s">
        <v>710</v>
      </c>
      <c r="C181">
        <v>0</v>
      </c>
      <c r="E181" s="347">
        <v>22111185</v>
      </c>
      <c r="F181" s="349" t="s">
        <v>683</v>
      </c>
      <c r="G181">
        <f>VLOOKUP(E181,'résultats RV'!$B$3:$AH$734,33,FALSE)</f>
        <v>8</v>
      </c>
    </row>
    <row r="182" spans="1:7" x14ac:dyDescent="0.2">
      <c r="A182">
        <v>22107659</v>
      </c>
      <c r="B182" t="s">
        <v>711</v>
      </c>
      <c r="C182">
        <v>11.15</v>
      </c>
      <c r="E182" s="347">
        <v>22007265</v>
      </c>
      <c r="F182" s="349" t="s">
        <v>296</v>
      </c>
      <c r="G182">
        <f>VLOOKUP(E182,'résultats RV'!$B$3:$AH$734,33,FALSE)</f>
        <v>8.8889999999999993</v>
      </c>
    </row>
    <row r="183" spans="1:7" x14ac:dyDescent="0.2">
      <c r="A183">
        <v>22106493</v>
      </c>
      <c r="B183" t="s">
        <v>712</v>
      </c>
      <c r="C183">
        <v>12.6</v>
      </c>
      <c r="E183" s="347">
        <v>22109640</v>
      </c>
      <c r="F183" s="349" t="s">
        <v>685</v>
      </c>
      <c r="G183">
        <f>VLOOKUP(E183,'résultats RV'!$B$3:$AH$734,33,FALSE)</f>
        <v>7.556</v>
      </c>
    </row>
    <row r="184" spans="1:7" x14ac:dyDescent="0.2">
      <c r="A184">
        <v>22113762</v>
      </c>
      <c r="B184" t="s">
        <v>713</v>
      </c>
      <c r="C184">
        <v>9.4</v>
      </c>
      <c r="E184" s="347">
        <v>22119193</v>
      </c>
      <c r="F184" s="349" t="s">
        <v>1338</v>
      </c>
      <c r="G184" t="str">
        <f>VLOOKUP(E184,'résultats RV'!$B$3:$AH$734,33,FALSE)</f>
        <v>ABI</v>
      </c>
    </row>
    <row r="185" spans="1:7" x14ac:dyDescent="0.2">
      <c r="A185">
        <v>22106228</v>
      </c>
      <c r="B185" t="s">
        <v>303</v>
      </c>
      <c r="C185">
        <v>13.8</v>
      </c>
      <c r="E185" s="347">
        <v>22100282</v>
      </c>
      <c r="F185" s="349" t="s">
        <v>688</v>
      </c>
      <c r="G185">
        <f>VLOOKUP(E185,'résultats RV'!$B$3:$AH$734,33,FALSE)</f>
        <v>9.3330000000000002</v>
      </c>
    </row>
    <row r="186" spans="1:7" x14ac:dyDescent="0.2">
      <c r="A186">
        <v>22112036</v>
      </c>
      <c r="B186" t="s">
        <v>714</v>
      </c>
      <c r="C186">
        <v>13.1</v>
      </c>
      <c r="E186" s="347">
        <v>22009293</v>
      </c>
      <c r="F186" s="349" t="s">
        <v>298</v>
      </c>
      <c r="G186">
        <f>VLOOKUP(E186,'résultats RV'!$B$3:$AH$734,33,FALSE)</f>
        <v>9.7780000000000005</v>
      </c>
    </row>
    <row r="187" spans="1:7" x14ac:dyDescent="0.2">
      <c r="A187">
        <v>22120139</v>
      </c>
      <c r="B187" t="s">
        <v>1339</v>
      </c>
      <c r="C187">
        <v>10.1</v>
      </c>
      <c r="E187" s="347">
        <v>22112562</v>
      </c>
      <c r="F187" s="349" t="s">
        <v>690</v>
      </c>
      <c r="G187">
        <f>VLOOKUP(E187,'résultats RV'!$B$3:$AH$734,33,FALSE)</f>
        <v>5.3330000000000002</v>
      </c>
    </row>
    <row r="188" spans="1:7" x14ac:dyDescent="0.2">
      <c r="A188">
        <v>22113431</v>
      </c>
      <c r="B188" t="s">
        <v>716</v>
      </c>
      <c r="C188">
        <v>10.85</v>
      </c>
      <c r="E188" s="347">
        <v>22111914</v>
      </c>
      <c r="F188" s="349" t="s">
        <v>692</v>
      </c>
      <c r="G188" t="str">
        <f>VLOOKUP(E188,'résultats RV'!$B$3:$AH$734,33,FALSE)</f>
        <v>ABI</v>
      </c>
    </row>
    <row r="189" spans="1:7" x14ac:dyDescent="0.2">
      <c r="A189">
        <v>22102438</v>
      </c>
      <c r="B189" t="s">
        <v>717</v>
      </c>
      <c r="C189">
        <v>10.25</v>
      </c>
      <c r="E189" s="347">
        <v>22105542</v>
      </c>
      <c r="F189" s="349" t="s">
        <v>694</v>
      </c>
      <c r="G189">
        <f>VLOOKUP(E189,'résultats RV'!$B$3:$AH$734,33,FALSE)</f>
        <v>12</v>
      </c>
    </row>
    <row r="190" spans="1:7" x14ac:dyDescent="0.2">
      <c r="A190">
        <v>22107838</v>
      </c>
      <c r="B190" t="s">
        <v>719</v>
      </c>
      <c r="C190">
        <v>13.95</v>
      </c>
      <c r="E190" s="347">
        <v>22102895</v>
      </c>
      <c r="F190" s="349" t="s">
        <v>695</v>
      </c>
      <c r="G190">
        <f>VLOOKUP(E190,'résultats RV'!$B$3:$AH$734,33,FALSE)</f>
        <v>10.667</v>
      </c>
    </row>
    <row r="191" spans="1:7" x14ac:dyDescent="0.2">
      <c r="A191">
        <v>22006465</v>
      </c>
      <c r="B191" t="s">
        <v>186</v>
      </c>
      <c r="C191">
        <v>11.05</v>
      </c>
      <c r="E191" s="347">
        <v>22015623</v>
      </c>
      <c r="F191" s="349" t="s">
        <v>299</v>
      </c>
      <c r="G191">
        <f>VLOOKUP(E191,'résultats RV'!$B$3:$AH$734,33,FALSE)</f>
        <v>11.555999999999999</v>
      </c>
    </row>
    <row r="192" spans="1:7" x14ac:dyDescent="0.2">
      <c r="A192">
        <v>22103676</v>
      </c>
      <c r="B192" t="s">
        <v>186</v>
      </c>
      <c r="C192">
        <v>10.55</v>
      </c>
      <c r="E192" s="347">
        <v>22114469</v>
      </c>
      <c r="F192" s="349" t="s">
        <v>696</v>
      </c>
      <c r="G192">
        <f>VLOOKUP(E192,'résultats RV'!$B$3:$AH$734,33,FALSE)</f>
        <v>10.222</v>
      </c>
    </row>
    <row r="193" spans="1:7" x14ac:dyDescent="0.2">
      <c r="A193">
        <v>22108667</v>
      </c>
      <c r="B193" t="s">
        <v>721</v>
      </c>
      <c r="C193">
        <v>14</v>
      </c>
      <c r="E193" s="347">
        <v>22104407</v>
      </c>
      <c r="F193" s="349" t="s">
        <v>697</v>
      </c>
      <c r="G193">
        <f>VLOOKUP(E193,'résultats RV'!$B$3:$AH$734,33,FALSE)</f>
        <v>11.111000000000001</v>
      </c>
    </row>
    <row r="194" spans="1:7" x14ac:dyDescent="0.2">
      <c r="A194">
        <v>22100118</v>
      </c>
      <c r="B194" t="s">
        <v>722</v>
      </c>
      <c r="C194">
        <v>11.35</v>
      </c>
      <c r="E194" s="347">
        <v>22106942</v>
      </c>
      <c r="F194" s="349" t="s">
        <v>698</v>
      </c>
      <c r="G194">
        <f>VLOOKUP(E194,'résultats RV'!$B$3:$AH$734,33,FALSE)</f>
        <v>11.555999999999999</v>
      </c>
    </row>
    <row r="195" spans="1:7" x14ac:dyDescent="0.2">
      <c r="A195">
        <v>22006628</v>
      </c>
      <c r="B195" t="s">
        <v>307</v>
      </c>
      <c r="C195">
        <v>6.3</v>
      </c>
      <c r="E195" s="347">
        <v>22106200</v>
      </c>
      <c r="F195" s="349" t="s">
        <v>700</v>
      </c>
      <c r="G195">
        <f>VLOOKUP(E195,'résultats RV'!$B$3:$AH$734,33,FALSE)</f>
        <v>9.7780000000000005</v>
      </c>
    </row>
    <row r="196" spans="1:7" x14ac:dyDescent="0.2">
      <c r="A196">
        <v>22102043</v>
      </c>
      <c r="B196" t="s">
        <v>309</v>
      </c>
      <c r="C196">
        <v>12.7</v>
      </c>
      <c r="E196" s="347">
        <v>22102602</v>
      </c>
      <c r="F196" s="349" t="s">
        <v>701</v>
      </c>
      <c r="G196">
        <f>VLOOKUP(E196,'résultats RV'!$B$3:$AH$734,33,FALSE)</f>
        <v>8.4440000000000008</v>
      </c>
    </row>
    <row r="197" spans="1:7" x14ac:dyDescent="0.2">
      <c r="A197">
        <v>22023438</v>
      </c>
      <c r="B197" t="s">
        <v>723</v>
      </c>
      <c r="C197">
        <v>7.6</v>
      </c>
      <c r="E197" s="347">
        <v>22116456</v>
      </c>
      <c r="F197" s="349" t="s">
        <v>702</v>
      </c>
      <c r="G197" t="str">
        <f>VLOOKUP(E197,'résultats RV'!$B$3:$AH$734,33,FALSE)</f>
        <v>ABI</v>
      </c>
    </row>
    <row r="198" spans="1:7" x14ac:dyDescent="0.2">
      <c r="A198">
        <v>22108661</v>
      </c>
      <c r="B198" t="s">
        <v>725</v>
      </c>
      <c r="C198">
        <v>9.4499999999999993</v>
      </c>
      <c r="E198" s="347">
        <v>22109208</v>
      </c>
      <c r="F198" s="349" t="s">
        <v>703</v>
      </c>
      <c r="G198">
        <f>VLOOKUP(E198,'résultats RV'!$B$3:$AH$734,33,FALSE)</f>
        <v>11.555999999999999</v>
      </c>
    </row>
    <row r="199" spans="1:7" x14ac:dyDescent="0.2">
      <c r="A199">
        <v>22104542</v>
      </c>
      <c r="B199" t="s">
        <v>726</v>
      </c>
      <c r="C199">
        <v>8.85</v>
      </c>
      <c r="E199" s="347">
        <v>22120090</v>
      </c>
      <c r="F199" s="349" t="s">
        <v>704</v>
      </c>
      <c r="G199">
        <f>VLOOKUP(E199,'résultats RV'!$B$3:$AH$734,33,FALSE)</f>
        <v>8.8889999999999993</v>
      </c>
    </row>
    <row r="200" spans="1:7" x14ac:dyDescent="0.2">
      <c r="A200">
        <v>22115288</v>
      </c>
      <c r="B200" t="s">
        <v>727</v>
      </c>
      <c r="C200">
        <v>10.95</v>
      </c>
      <c r="E200" s="347">
        <v>22108611</v>
      </c>
      <c r="F200" s="349" t="s">
        <v>706</v>
      </c>
      <c r="G200" t="str">
        <f>VLOOKUP(E200,'résultats RV'!$B$3:$AH$734,33,FALSE)</f>
        <v>ABI</v>
      </c>
    </row>
    <row r="201" spans="1:7" x14ac:dyDescent="0.2">
      <c r="A201">
        <v>22117883</v>
      </c>
      <c r="B201" t="s">
        <v>728</v>
      </c>
      <c r="C201">
        <v>8.1</v>
      </c>
      <c r="E201" s="347">
        <v>22112516</v>
      </c>
      <c r="F201" s="349" t="s">
        <v>708</v>
      </c>
      <c r="G201">
        <f>VLOOKUP(E201,'résultats RV'!$B$3:$AH$734,33,FALSE)</f>
        <v>10.667</v>
      </c>
    </row>
    <row r="202" spans="1:7" x14ac:dyDescent="0.2">
      <c r="A202">
        <v>22108552</v>
      </c>
      <c r="B202" t="s">
        <v>730</v>
      </c>
      <c r="C202">
        <v>12.4</v>
      </c>
      <c r="E202" s="347">
        <v>22013296</v>
      </c>
      <c r="F202" s="349" t="s">
        <v>302</v>
      </c>
      <c r="G202">
        <f>VLOOKUP(E202,'résultats RV'!$B$3:$AH$734,33,FALSE)</f>
        <v>8.8889999999999993</v>
      </c>
    </row>
    <row r="203" spans="1:7" x14ac:dyDescent="0.2">
      <c r="A203">
        <v>22111428</v>
      </c>
      <c r="B203" t="s">
        <v>732</v>
      </c>
      <c r="C203">
        <v>12.65</v>
      </c>
      <c r="E203" s="347">
        <v>22105712</v>
      </c>
      <c r="F203" s="349" t="s">
        <v>709</v>
      </c>
      <c r="G203">
        <f>VLOOKUP(E203,'résultats RV'!$B$3:$AH$734,33,FALSE)</f>
        <v>8.4440000000000008</v>
      </c>
    </row>
    <row r="204" spans="1:7" x14ac:dyDescent="0.2">
      <c r="A204">
        <v>22106772</v>
      </c>
      <c r="B204" t="s">
        <v>734</v>
      </c>
      <c r="C204">
        <v>13.2</v>
      </c>
      <c r="E204" s="347">
        <v>22107397</v>
      </c>
      <c r="F204" s="349" t="s">
        <v>710</v>
      </c>
      <c r="G204">
        <f>VLOOKUP(E204,'résultats RV'!$B$3:$AH$734,33,FALSE)</f>
        <v>6.2220000000000004</v>
      </c>
    </row>
    <row r="205" spans="1:7" x14ac:dyDescent="0.2">
      <c r="A205">
        <v>22108010</v>
      </c>
      <c r="B205" t="s">
        <v>735</v>
      </c>
      <c r="C205">
        <v>9.1</v>
      </c>
      <c r="E205" s="347">
        <v>22107659</v>
      </c>
      <c r="F205" s="349" t="s">
        <v>711</v>
      </c>
      <c r="G205">
        <f>VLOOKUP(E205,'résultats RV'!$B$3:$AH$734,33,FALSE)</f>
        <v>5.7779999999999996</v>
      </c>
    </row>
    <row r="206" spans="1:7" x14ac:dyDescent="0.2">
      <c r="A206">
        <v>22115374</v>
      </c>
      <c r="B206" t="s">
        <v>736</v>
      </c>
      <c r="C206">
        <v>11.75</v>
      </c>
      <c r="E206" s="347">
        <v>22106493</v>
      </c>
      <c r="F206" s="349" t="s">
        <v>712</v>
      </c>
      <c r="G206">
        <f>VLOOKUP(E206,'résultats RV'!$B$3:$AH$734,33,FALSE)</f>
        <v>8.8889999999999993</v>
      </c>
    </row>
    <row r="207" spans="1:7" x14ac:dyDescent="0.2">
      <c r="A207">
        <v>22101971</v>
      </c>
      <c r="B207" t="s">
        <v>737</v>
      </c>
      <c r="C207">
        <v>10</v>
      </c>
      <c r="E207" s="347">
        <v>22113762</v>
      </c>
      <c r="F207" s="349" t="s">
        <v>713</v>
      </c>
      <c r="G207">
        <f>VLOOKUP(E207,'résultats RV'!$B$3:$AH$734,33,FALSE)</f>
        <v>7.556</v>
      </c>
    </row>
    <row r="208" spans="1:7" x14ac:dyDescent="0.2">
      <c r="A208">
        <v>22107617</v>
      </c>
      <c r="B208" t="s">
        <v>738</v>
      </c>
      <c r="C208">
        <v>8.25</v>
      </c>
      <c r="E208" s="347">
        <v>22106228</v>
      </c>
      <c r="F208" s="349" t="s">
        <v>303</v>
      </c>
      <c r="G208">
        <f>VLOOKUP(E208,'résultats RV'!$B$3:$AH$734,33,FALSE)</f>
        <v>7.556</v>
      </c>
    </row>
    <row r="209" spans="1:7" x14ac:dyDescent="0.2">
      <c r="A209">
        <v>22114999</v>
      </c>
      <c r="B209" t="s">
        <v>739</v>
      </c>
      <c r="C209">
        <v>10.7</v>
      </c>
      <c r="E209" s="347">
        <v>22112036</v>
      </c>
      <c r="F209" s="349" t="s">
        <v>714</v>
      </c>
      <c r="G209">
        <f>VLOOKUP(E209,'résultats RV'!$B$3:$AH$734,33,FALSE)</f>
        <v>11.555999999999999</v>
      </c>
    </row>
    <row r="210" spans="1:7" x14ac:dyDescent="0.2">
      <c r="A210">
        <v>22113662</v>
      </c>
      <c r="B210" t="s">
        <v>740</v>
      </c>
      <c r="C210">
        <v>9.4499999999999993</v>
      </c>
      <c r="E210" s="347">
        <v>22120139</v>
      </c>
      <c r="F210" s="349" t="s">
        <v>1339</v>
      </c>
      <c r="G210">
        <f>VLOOKUP(E210,'résultats RV'!$B$3:$AH$734,33,FALSE)</f>
        <v>9.3330000000000002</v>
      </c>
    </row>
    <row r="211" spans="1:7" x14ac:dyDescent="0.2">
      <c r="A211">
        <v>22105638</v>
      </c>
      <c r="B211" t="s">
        <v>741</v>
      </c>
      <c r="C211">
        <v>7.5</v>
      </c>
      <c r="E211" s="347">
        <v>22113431</v>
      </c>
      <c r="F211" s="349" t="s">
        <v>716</v>
      </c>
      <c r="G211">
        <f>VLOOKUP(E211,'résultats RV'!$B$3:$AH$734,33,FALSE)</f>
        <v>8</v>
      </c>
    </row>
    <row r="212" spans="1:7" x14ac:dyDescent="0.2">
      <c r="A212">
        <v>22110696</v>
      </c>
      <c r="B212" t="s">
        <v>742</v>
      </c>
      <c r="C212">
        <v>9.65</v>
      </c>
      <c r="E212" s="347">
        <v>22102438</v>
      </c>
      <c r="F212" s="349" t="s">
        <v>717</v>
      </c>
      <c r="G212">
        <f>VLOOKUP(E212,'résultats RV'!$B$3:$AH$734,33,FALSE)</f>
        <v>5.7779999999999996</v>
      </c>
    </row>
    <row r="213" spans="1:7" x14ac:dyDescent="0.2">
      <c r="A213">
        <v>22110121</v>
      </c>
      <c r="B213" t="s">
        <v>744</v>
      </c>
      <c r="C213">
        <v>11.3</v>
      </c>
      <c r="E213" s="347">
        <v>22107838</v>
      </c>
      <c r="F213" s="349" t="s">
        <v>719</v>
      </c>
      <c r="G213">
        <f>VLOOKUP(E213,'résultats RV'!$B$3:$AH$734,33,FALSE)</f>
        <v>11.555999999999999</v>
      </c>
    </row>
    <row r="214" spans="1:7" x14ac:dyDescent="0.2">
      <c r="A214">
        <v>22008852</v>
      </c>
      <c r="B214" t="s">
        <v>745</v>
      </c>
      <c r="C214">
        <v>0</v>
      </c>
      <c r="E214" s="347">
        <v>22006465</v>
      </c>
      <c r="F214" s="349" t="s">
        <v>186</v>
      </c>
      <c r="G214">
        <f>VLOOKUP(E214,'résultats RV'!$B$3:$AH$734,33,FALSE)</f>
        <v>12</v>
      </c>
    </row>
    <row r="215" spans="1:7" x14ac:dyDescent="0.2">
      <c r="A215">
        <v>22105308</v>
      </c>
      <c r="B215" t="s">
        <v>748</v>
      </c>
      <c r="C215">
        <v>13.5</v>
      </c>
      <c r="E215" s="347">
        <v>22103676</v>
      </c>
      <c r="F215" s="349" t="s">
        <v>186</v>
      </c>
      <c r="G215">
        <f>VLOOKUP(E215,'résultats RV'!$B$3:$AH$734,33,FALSE)</f>
        <v>10.667</v>
      </c>
    </row>
    <row r="216" spans="1:7" x14ac:dyDescent="0.2">
      <c r="A216">
        <v>22107212</v>
      </c>
      <c r="B216" t="s">
        <v>750</v>
      </c>
      <c r="C216">
        <v>0</v>
      </c>
      <c r="E216" s="347">
        <v>22108667</v>
      </c>
      <c r="F216" s="349" t="s">
        <v>721</v>
      </c>
      <c r="G216">
        <f>VLOOKUP(E216,'résultats RV'!$B$3:$AH$734,33,FALSE)</f>
        <v>6.2220000000000004</v>
      </c>
    </row>
    <row r="217" spans="1:7" x14ac:dyDescent="0.2">
      <c r="A217">
        <v>22111356</v>
      </c>
      <c r="B217" t="s">
        <v>752</v>
      </c>
      <c r="C217">
        <v>0</v>
      </c>
      <c r="E217" s="347">
        <v>22015504</v>
      </c>
      <c r="F217" s="349" t="s">
        <v>305</v>
      </c>
      <c r="G217">
        <f>VLOOKUP(E217,'résultats RV'!$B$3:$AH$734,33,FALSE)</f>
        <v>10.667</v>
      </c>
    </row>
    <row r="218" spans="1:7" x14ac:dyDescent="0.2">
      <c r="A218">
        <v>22105632</v>
      </c>
      <c r="B218" t="s">
        <v>754</v>
      </c>
      <c r="C218">
        <v>12.1</v>
      </c>
      <c r="E218" s="347">
        <v>22100118</v>
      </c>
      <c r="F218" s="349" t="s">
        <v>722</v>
      </c>
      <c r="G218">
        <f>VLOOKUP(E218,'résultats RV'!$B$3:$AH$734,33,FALSE)</f>
        <v>6.2220000000000004</v>
      </c>
    </row>
    <row r="219" spans="1:7" x14ac:dyDescent="0.2">
      <c r="A219">
        <v>22109710</v>
      </c>
      <c r="B219" t="s">
        <v>755</v>
      </c>
      <c r="C219">
        <v>8.8130000000000006</v>
      </c>
      <c r="E219" s="347">
        <v>22006628</v>
      </c>
      <c r="F219" s="349" t="s">
        <v>307</v>
      </c>
      <c r="G219">
        <f>VLOOKUP(E219,'résultats RV'!$B$3:$AH$734,33,FALSE)</f>
        <v>7.556</v>
      </c>
    </row>
    <row r="220" spans="1:7" x14ac:dyDescent="0.2">
      <c r="A220">
        <v>22104399</v>
      </c>
      <c r="B220" t="s">
        <v>757</v>
      </c>
      <c r="C220">
        <v>13.65</v>
      </c>
      <c r="E220" s="347">
        <v>22102043</v>
      </c>
      <c r="F220" s="349" t="s">
        <v>309</v>
      </c>
      <c r="G220">
        <f>VLOOKUP(E220,'résultats RV'!$B$3:$AH$734,33,FALSE)</f>
        <v>8.8889999999999993</v>
      </c>
    </row>
    <row r="221" spans="1:7" x14ac:dyDescent="0.2">
      <c r="A221">
        <v>22104704</v>
      </c>
      <c r="B221" t="s">
        <v>758</v>
      </c>
      <c r="C221">
        <v>12</v>
      </c>
      <c r="E221" s="347">
        <v>22023438</v>
      </c>
      <c r="F221" s="349" t="s">
        <v>723</v>
      </c>
      <c r="G221">
        <f>VLOOKUP(E221,'résultats RV'!$B$3:$AH$734,33,FALSE)</f>
        <v>12.888999999999999</v>
      </c>
    </row>
    <row r="222" spans="1:7" x14ac:dyDescent="0.2">
      <c r="A222">
        <v>22004474</v>
      </c>
      <c r="B222" t="s">
        <v>311</v>
      </c>
      <c r="C222">
        <v>0</v>
      </c>
      <c r="E222" s="347">
        <v>22108661</v>
      </c>
      <c r="F222" s="349" t="s">
        <v>725</v>
      </c>
      <c r="G222">
        <f>VLOOKUP(E222,'résultats RV'!$B$3:$AH$734,33,FALSE)</f>
        <v>9.7780000000000005</v>
      </c>
    </row>
    <row r="223" spans="1:7" x14ac:dyDescent="0.2">
      <c r="A223">
        <v>22113420</v>
      </c>
      <c r="B223" t="s">
        <v>759</v>
      </c>
      <c r="C223">
        <v>13.7</v>
      </c>
      <c r="E223" s="347">
        <v>22104542</v>
      </c>
      <c r="F223" s="349" t="s">
        <v>726</v>
      </c>
      <c r="G223">
        <f>VLOOKUP(E223,'résultats RV'!$B$3:$AH$734,33,FALSE)</f>
        <v>6.6669999999999998</v>
      </c>
    </row>
    <row r="224" spans="1:7" x14ac:dyDescent="0.2">
      <c r="A224">
        <v>22109728</v>
      </c>
      <c r="B224" t="s">
        <v>761</v>
      </c>
      <c r="C224">
        <v>3.9</v>
      </c>
      <c r="E224" s="347">
        <v>22115288</v>
      </c>
      <c r="F224" s="349" t="s">
        <v>727</v>
      </c>
      <c r="G224">
        <f>VLOOKUP(E224,'résultats RV'!$B$3:$AH$734,33,FALSE)</f>
        <v>0</v>
      </c>
    </row>
    <row r="225" spans="1:7" x14ac:dyDescent="0.2">
      <c r="A225">
        <v>22108691</v>
      </c>
      <c r="B225" t="s">
        <v>761</v>
      </c>
      <c r="C225">
        <v>13</v>
      </c>
      <c r="E225" s="347">
        <v>22117883</v>
      </c>
      <c r="F225" s="349" t="s">
        <v>728</v>
      </c>
      <c r="G225">
        <f>VLOOKUP(E225,'résultats RV'!$B$3:$AH$734,33,FALSE)</f>
        <v>8</v>
      </c>
    </row>
    <row r="226" spans="1:7" x14ac:dyDescent="0.2">
      <c r="A226">
        <v>22107813</v>
      </c>
      <c r="B226" t="s">
        <v>763</v>
      </c>
      <c r="C226">
        <v>8.6880000000000006</v>
      </c>
      <c r="E226" s="347">
        <v>22108552</v>
      </c>
      <c r="F226" s="349" t="s">
        <v>730</v>
      </c>
      <c r="G226">
        <f>VLOOKUP(E226,'résultats RV'!$B$3:$AH$734,33,FALSE)</f>
        <v>10.222</v>
      </c>
    </row>
    <row r="227" spans="1:7" x14ac:dyDescent="0.2">
      <c r="A227">
        <v>22107929</v>
      </c>
      <c r="B227" t="s">
        <v>763</v>
      </c>
      <c r="C227">
        <v>11</v>
      </c>
      <c r="E227" s="347">
        <v>22111428</v>
      </c>
      <c r="F227" s="349" t="s">
        <v>732</v>
      </c>
      <c r="G227">
        <f>VLOOKUP(E227,'résultats RV'!$B$3:$AH$734,33,FALSE)</f>
        <v>9.7780000000000005</v>
      </c>
    </row>
    <row r="228" spans="1:7" x14ac:dyDescent="0.2">
      <c r="A228">
        <v>22119690</v>
      </c>
      <c r="B228" t="s">
        <v>1340</v>
      </c>
      <c r="C228">
        <v>11.95</v>
      </c>
      <c r="E228" s="347">
        <v>22106772</v>
      </c>
      <c r="F228" s="349" t="s">
        <v>734</v>
      </c>
      <c r="G228">
        <f>VLOOKUP(E228,'résultats RV'!$B$3:$AH$734,33,FALSE)</f>
        <v>7.1109999999999998</v>
      </c>
    </row>
    <row r="229" spans="1:7" x14ac:dyDescent="0.2">
      <c r="A229">
        <v>22109555</v>
      </c>
      <c r="B229" t="s">
        <v>764</v>
      </c>
      <c r="C229">
        <v>8.5</v>
      </c>
      <c r="E229" s="347">
        <v>22108010</v>
      </c>
      <c r="F229" s="349" t="s">
        <v>735</v>
      </c>
      <c r="G229">
        <f>VLOOKUP(E229,'résultats RV'!$B$3:$AH$734,33,FALSE)</f>
        <v>12</v>
      </c>
    </row>
    <row r="230" spans="1:7" x14ac:dyDescent="0.2">
      <c r="A230">
        <v>22108072</v>
      </c>
      <c r="B230" t="s">
        <v>765</v>
      </c>
      <c r="C230">
        <v>12.313000000000001</v>
      </c>
      <c r="E230" s="347">
        <v>22115374</v>
      </c>
      <c r="F230" s="349" t="s">
        <v>736</v>
      </c>
      <c r="G230">
        <f>VLOOKUP(E230,'résultats RV'!$B$3:$AH$734,33,FALSE)</f>
        <v>7.1109999999999998</v>
      </c>
    </row>
    <row r="231" spans="1:7" x14ac:dyDescent="0.2">
      <c r="A231">
        <v>22003828</v>
      </c>
      <c r="B231" t="s">
        <v>312</v>
      </c>
      <c r="C231" t="s">
        <v>1350</v>
      </c>
      <c r="E231" s="347">
        <v>22101971</v>
      </c>
      <c r="F231" s="349" t="s">
        <v>737</v>
      </c>
      <c r="G231">
        <f>VLOOKUP(E231,'résultats RV'!$B$3:$AH$734,33,FALSE)</f>
        <v>7.556</v>
      </c>
    </row>
    <row r="232" spans="1:7" x14ac:dyDescent="0.2">
      <c r="A232">
        <v>22103003</v>
      </c>
      <c r="B232" t="s">
        <v>767</v>
      </c>
      <c r="C232">
        <v>11</v>
      </c>
      <c r="E232" s="347">
        <v>22107617</v>
      </c>
      <c r="F232" s="349" t="s">
        <v>738</v>
      </c>
      <c r="G232">
        <f>VLOOKUP(E232,'résultats RV'!$B$3:$AH$734,33,FALSE)</f>
        <v>8.8889999999999993</v>
      </c>
    </row>
    <row r="233" spans="1:7" x14ac:dyDescent="0.2">
      <c r="A233">
        <v>22109040</v>
      </c>
      <c r="B233" t="s">
        <v>768</v>
      </c>
      <c r="C233">
        <v>0</v>
      </c>
      <c r="E233" s="347">
        <v>22114999</v>
      </c>
      <c r="F233" s="349" t="s">
        <v>739</v>
      </c>
      <c r="G233">
        <f>VLOOKUP(E233,'résultats RV'!$B$3:$AH$734,33,FALSE)</f>
        <v>8.8889999999999993</v>
      </c>
    </row>
    <row r="234" spans="1:7" x14ac:dyDescent="0.2">
      <c r="A234">
        <v>22121851</v>
      </c>
      <c r="B234" t="s">
        <v>770</v>
      </c>
      <c r="C234">
        <v>0</v>
      </c>
      <c r="E234" s="347">
        <v>22113662</v>
      </c>
      <c r="F234" s="349" t="s">
        <v>740</v>
      </c>
      <c r="G234">
        <f>VLOOKUP(E234,'résultats RV'!$B$3:$AH$734,33,FALSE)</f>
        <v>9.7780000000000005</v>
      </c>
    </row>
    <row r="235" spans="1:7" x14ac:dyDescent="0.2">
      <c r="A235">
        <v>22011671</v>
      </c>
      <c r="B235" t="s">
        <v>771</v>
      </c>
      <c r="C235">
        <v>6.85</v>
      </c>
      <c r="E235" s="347">
        <v>22105638</v>
      </c>
      <c r="F235" s="349" t="s">
        <v>741</v>
      </c>
      <c r="G235">
        <f>VLOOKUP(E235,'résultats RV'!$B$3:$AH$734,33,FALSE)</f>
        <v>8.8889999999999993</v>
      </c>
    </row>
    <row r="236" spans="1:7" x14ac:dyDescent="0.2">
      <c r="A236">
        <v>22119629</v>
      </c>
      <c r="B236" t="s">
        <v>773</v>
      </c>
      <c r="C236">
        <v>10.9</v>
      </c>
      <c r="E236" s="347">
        <v>22110696</v>
      </c>
      <c r="F236" s="349" t="s">
        <v>742</v>
      </c>
      <c r="G236">
        <f>VLOOKUP(E236,'résultats RV'!$B$3:$AH$734,33,FALSE)</f>
        <v>10.222</v>
      </c>
    </row>
    <row r="237" spans="1:7" x14ac:dyDescent="0.2">
      <c r="A237">
        <v>22108053</v>
      </c>
      <c r="B237" t="s">
        <v>773</v>
      </c>
      <c r="C237">
        <v>13.1</v>
      </c>
      <c r="E237" s="347">
        <v>22110121</v>
      </c>
      <c r="F237" s="349" t="s">
        <v>744</v>
      </c>
      <c r="G237">
        <f>VLOOKUP(E237,'résultats RV'!$B$3:$AH$734,33,FALSE)</f>
        <v>9.3330000000000002</v>
      </c>
    </row>
    <row r="238" spans="1:7" x14ac:dyDescent="0.2">
      <c r="A238">
        <v>22111073</v>
      </c>
      <c r="B238" t="s">
        <v>776</v>
      </c>
      <c r="C238">
        <v>13</v>
      </c>
      <c r="E238" s="347">
        <v>22008852</v>
      </c>
      <c r="F238" s="349" t="s">
        <v>745</v>
      </c>
      <c r="G238" t="str">
        <f>VLOOKUP(E238,'résultats RV'!$B$3:$AH$734,33,FALSE)</f>
        <v>ABI</v>
      </c>
    </row>
    <row r="239" spans="1:7" x14ac:dyDescent="0.2">
      <c r="A239">
        <v>22000655</v>
      </c>
      <c r="B239" t="s">
        <v>777</v>
      </c>
      <c r="C239">
        <v>10.375</v>
      </c>
      <c r="E239" s="347">
        <v>22105308</v>
      </c>
      <c r="F239" s="349" t="s">
        <v>748</v>
      </c>
      <c r="G239">
        <f>VLOOKUP(E239,'résultats RV'!$B$3:$AH$734,33,FALSE)</f>
        <v>7.1109999999999998</v>
      </c>
    </row>
    <row r="240" spans="1:7" x14ac:dyDescent="0.2">
      <c r="A240">
        <v>22001847</v>
      </c>
      <c r="B240" t="s">
        <v>313</v>
      </c>
      <c r="C240">
        <v>10.35</v>
      </c>
      <c r="E240" s="347">
        <v>22107212</v>
      </c>
      <c r="F240" s="349" t="s">
        <v>750</v>
      </c>
      <c r="G240">
        <f>VLOOKUP(E240,'résultats RV'!$B$3:$AH$734,33,FALSE)</f>
        <v>6.2220000000000004</v>
      </c>
    </row>
    <row r="241" spans="1:7" x14ac:dyDescent="0.2">
      <c r="A241">
        <v>22106440</v>
      </c>
      <c r="B241" t="s">
        <v>779</v>
      </c>
      <c r="C241">
        <v>13</v>
      </c>
      <c r="E241" s="347">
        <v>21914241</v>
      </c>
      <c r="F241" s="349" t="s">
        <v>190</v>
      </c>
      <c r="G241">
        <f>VLOOKUP(E241,'résultats RV'!$B$3:$AH$734,33,FALSE)</f>
        <v>10.667</v>
      </c>
    </row>
    <row r="242" spans="1:7" x14ac:dyDescent="0.2">
      <c r="A242">
        <v>22106331</v>
      </c>
      <c r="B242" t="s">
        <v>781</v>
      </c>
      <c r="C242">
        <v>11</v>
      </c>
      <c r="E242" s="347">
        <v>22111356</v>
      </c>
      <c r="F242" s="349" t="s">
        <v>752</v>
      </c>
      <c r="G242" t="str">
        <f>VLOOKUP(E242,'résultats RV'!$B$3:$AH$734,33,FALSE)</f>
        <v>ABI</v>
      </c>
    </row>
    <row r="243" spans="1:7" x14ac:dyDescent="0.2">
      <c r="A243">
        <v>22107185</v>
      </c>
      <c r="B243" t="s">
        <v>783</v>
      </c>
      <c r="C243">
        <v>9.15</v>
      </c>
      <c r="E243" s="347">
        <v>22105632</v>
      </c>
      <c r="F243" s="349" t="s">
        <v>754</v>
      </c>
      <c r="G243">
        <f>VLOOKUP(E243,'résultats RV'!$B$3:$AH$734,33,FALSE)</f>
        <v>8.4440000000000008</v>
      </c>
    </row>
    <row r="244" spans="1:7" x14ac:dyDescent="0.2">
      <c r="A244">
        <v>22107260</v>
      </c>
      <c r="B244" t="s">
        <v>786</v>
      </c>
      <c r="C244">
        <v>11.5</v>
      </c>
      <c r="E244" s="347">
        <v>22109710</v>
      </c>
      <c r="F244" s="349" t="s">
        <v>755</v>
      </c>
      <c r="G244">
        <f>VLOOKUP(E244,'résultats RV'!$B$3:$AH$734,33,FALSE)</f>
        <v>13.778</v>
      </c>
    </row>
    <row r="245" spans="1:7" x14ac:dyDescent="0.2">
      <c r="A245">
        <v>22112088</v>
      </c>
      <c r="B245" t="s">
        <v>787</v>
      </c>
      <c r="C245">
        <v>10.7</v>
      </c>
      <c r="E245" s="347">
        <v>22104399</v>
      </c>
      <c r="F245" s="349" t="s">
        <v>757</v>
      </c>
      <c r="G245">
        <f>VLOOKUP(E245,'résultats RV'!$B$3:$AH$734,33,FALSE)</f>
        <v>7.1109999999999998</v>
      </c>
    </row>
    <row r="246" spans="1:7" x14ac:dyDescent="0.2">
      <c r="A246">
        <v>22103391</v>
      </c>
      <c r="B246" t="s">
        <v>789</v>
      </c>
      <c r="C246">
        <v>11.6</v>
      </c>
      <c r="E246" s="347">
        <v>22104704</v>
      </c>
      <c r="F246" s="349" t="s">
        <v>758</v>
      </c>
      <c r="G246">
        <f>VLOOKUP(E246,'résultats RV'!$B$3:$AH$734,33,FALSE)</f>
        <v>7.556</v>
      </c>
    </row>
    <row r="247" spans="1:7" x14ac:dyDescent="0.2">
      <c r="A247">
        <v>22106683</v>
      </c>
      <c r="B247" t="s">
        <v>790</v>
      </c>
      <c r="C247">
        <v>11.4</v>
      </c>
      <c r="E247" s="347">
        <v>22004474</v>
      </c>
      <c r="F247" s="349" t="s">
        <v>311</v>
      </c>
      <c r="G247" t="str">
        <f>VLOOKUP(E247,'résultats RV'!$B$3:$AH$734,33,FALSE)</f>
        <v>ABI</v>
      </c>
    </row>
    <row r="248" spans="1:7" x14ac:dyDescent="0.2">
      <c r="A248">
        <v>22103438</v>
      </c>
      <c r="B248" t="s">
        <v>791</v>
      </c>
      <c r="C248">
        <v>0</v>
      </c>
      <c r="E248" s="347">
        <v>22113420</v>
      </c>
      <c r="F248" s="349" t="s">
        <v>759</v>
      </c>
      <c r="G248">
        <f>VLOOKUP(E248,'résultats RV'!$B$3:$AH$734,33,FALSE)</f>
        <v>10.667</v>
      </c>
    </row>
    <row r="249" spans="1:7" x14ac:dyDescent="0.2">
      <c r="A249">
        <v>22105075</v>
      </c>
      <c r="B249" t="s">
        <v>791</v>
      </c>
      <c r="C249">
        <v>12.5</v>
      </c>
      <c r="E249" s="347">
        <v>22109728</v>
      </c>
      <c r="F249" s="349" t="s">
        <v>761</v>
      </c>
      <c r="G249">
        <f>VLOOKUP(E249,'résultats RV'!$B$3:$AH$734,33,FALSE)</f>
        <v>4.8890000000000002</v>
      </c>
    </row>
    <row r="250" spans="1:7" x14ac:dyDescent="0.2">
      <c r="A250">
        <v>22108966</v>
      </c>
      <c r="B250" t="s">
        <v>792</v>
      </c>
      <c r="C250">
        <v>11.4</v>
      </c>
      <c r="E250" s="347">
        <v>22108691</v>
      </c>
      <c r="F250" s="349" t="s">
        <v>761</v>
      </c>
      <c r="G250">
        <f>VLOOKUP(E250,'résultats RV'!$B$3:$AH$734,33,FALSE)</f>
        <v>7.1109999999999998</v>
      </c>
    </row>
    <row r="251" spans="1:7" x14ac:dyDescent="0.2">
      <c r="A251">
        <v>22104638</v>
      </c>
      <c r="B251" t="s">
        <v>793</v>
      </c>
      <c r="C251" t="s">
        <v>1350</v>
      </c>
      <c r="E251" s="347">
        <v>22107813</v>
      </c>
      <c r="F251" s="349" t="s">
        <v>763</v>
      </c>
      <c r="G251">
        <f>VLOOKUP(E251,'résultats RV'!$B$3:$AH$734,33,FALSE)</f>
        <v>5.7779999999999996</v>
      </c>
    </row>
    <row r="252" spans="1:7" x14ac:dyDescent="0.2">
      <c r="A252">
        <v>22107990</v>
      </c>
      <c r="B252" t="s">
        <v>794</v>
      </c>
      <c r="C252">
        <v>13.65</v>
      </c>
      <c r="E252" s="347">
        <v>22107929</v>
      </c>
      <c r="F252" s="349" t="s">
        <v>763</v>
      </c>
      <c r="G252">
        <f>VLOOKUP(E252,'résultats RV'!$B$3:$AH$734,33,FALSE)</f>
        <v>9.7780000000000005</v>
      </c>
    </row>
    <row r="253" spans="1:7" x14ac:dyDescent="0.2">
      <c r="A253">
        <v>22022262</v>
      </c>
      <c r="B253" t="s">
        <v>484</v>
      </c>
      <c r="C253">
        <v>12.7</v>
      </c>
      <c r="E253" s="347">
        <v>22119690</v>
      </c>
      <c r="F253" s="349" t="s">
        <v>1340</v>
      </c>
      <c r="G253">
        <f>VLOOKUP(E253,'résultats RV'!$B$3:$AH$734,33,FALSE)</f>
        <v>5.3330000000000002</v>
      </c>
    </row>
    <row r="254" spans="1:7" x14ac:dyDescent="0.2">
      <c r="A254">
        <v>22111327</v>
      </c>
      <c r="B254" t="s">
        <v>795</v>
      </c>
      <c r="C254">
        <v>0</v>
      </c>
      <c r="E254" s="347">
        <v>22109555</v>
      </c>
      <c r="F254" s="349" t="s">
        <v>764</v>
      </c>
      <c r="G254">
        <f>VLOOKUP(E254,'résultats RV'!$B$3:$AH$734,33,FALSE)</f>
        <v>8.8889999999999993</v>
      </c>
    </row>
    <row r="255" spans="1:7" x14ac:dyDescent="0.2">
      <c r="A255">
        <v>22106630</v>
      </c>
      <c r="B255" t="s">
        <v>796</v>
      </c>
      <c r="C255">
        <v>11.45</v>
      </c>
      <c r="E255" s="347">
        <v>22108072</v>
      </c>
      <c r="F255" s="349" t="s">
        <v>765</v>
      </c>
      <c r="G255">
        <f>VLOOKUP(E255,'résultats RV'!$B$3:$AH$734,33,FALSE)</f>
        <v>7.556</v>
      </c>
    </row>
    <row r="256" spans="1:7" x14ac:dyDescent="0.2">
      <c r="A256">
        <v>22109688</v>
      </c>
      <c r="B256" t="s">
        <v>798</v>
      </c>
      <c r="C256">
        <v>10.35</v>
      </c>
      <c r="E256" s="347">
        <v>22003828</v>
      </c>
      <c r="F256" s="349" t="s">
        <v>312</v>
      </c>
      <c r="G256" t="str">
        <f>VLOOKUP(E256,'résultats RV'!$B$3:$AH$734,33,FALSE)</f>
        <v>ABI</v>
      </c>
    </row>
    <row r="257" spans="1:7" x14ac:dyDescent="0.2">
      <c r="A257">
        <v>22103277</v>
      </c>
      <c r="B257" t="s">
        <v>800</v>
      </c>
      <c r="C257">
        <v>15.063000000000001</v>
      </c>
      <c r="E257" s="347">
        <v>22103003</v>
      </c>
      <c r="F257" s="349" t="s">
        <v>767</v>
      </c>
      <c r="G257">
        <f>VLOOKUP(E257,'résultats RV'!$B$3:$AH$734,33,FALSE)</f>
        <v>8.8889999999999993</v>
      </c>
    </row>
    <row r="258" spans="1:7" x14ac:dyDescent="0.2">
      <c r="A258">
        <v>22104520</v>
      </c>
      <c r="B258" t="s">
        <v>803</v>
      </c>
      <c r="C258">
        <v>7.7</v>
      </c>
      <c r="E258" s="347">
        <v>22109040</v>
      </c>
      <c r="F258" s="349" t="s">
        <v>768</v>
      </c>
      <c r="G258" t="str">
        <f>VLOOKUP(E258,'résultats RV'!$B$3:$AH$734,33,FALSE)</f>
        <v>ABI</v>
      </c>
    </row>
    <row r="259" spans="1:7" x14ac:dyDescent="0.2">
      <c r="A259">
        <v>22111162</v>
      </c>
      <c r="B259" t="s">
        <v>804</v>
      </c>
      <c r="C259">
        <v>8.35</v>
      </c>
      <c r="E259" s="347">
        <v>22121851</v>
      </c>
      <c r="F259" s="349" t="s">
        <v>770</v>
      </c>
      <c r="G259" t="str">
        <f>VLOOKUP(E259,'résultats RV'!$B$3:$AH$734,33,FALSE)</f>
        <v>ABI</v>
      </c>
    </row>
    <row r="260" spans="1:7" x14ac:dyDescent="0.2">
      <c r="A260">
        <v>22105882</v>
      </c>
      <c r="B260" t="s">
        <v>804</v>
      </c>
      <c r="C260">
        <v>11.85</v>
      </c>
      <c r="E260" s="347">
        <v>22011671</v>
      </c>
      <c r="F260" s="349" t="s">
        <v>771</v>
      </c>
      <c r="G260" t="str">
        <f>VLOOKUP(E260,'résultats RV'!$B$3:$AH$734,33,FALSE)</f>
        <v>ABI</v>
      </c>
    </row>
    <row r="261" spans="1:7" x14ac:dyDescent="0.2">
      <c r="A261">
        <v>22108189</v>
      </c>
      <c r="B261" t="s">
        <v>785</v>
      </c>
      <c r="C261">
        <v>7.55</v>
      </c>
      <c r="E261" s="347">
        <v>22119629</v>
      </c>
      <c r="F261" s="349" t="s">
        <v>773</v>
      </c>
      <c r="G261">
        <f>VLOOKUP(E261,'résultats RV'!$B$3:$AH$734,33,FALSE)</f>
        <v>5.7779999999999996</v>
      </c>
    </row>
    <row r="262" spans="1:7" x14ac:dyDescent="0.2">
      <c r="A262">
        <v>22117637</v>
      </c>
      <c r="B262" t="s">
        <v>805</v>
      </c>
      <c r="C262">
        <v>6.6</v>
      </c>
      <c r="E262" s="347">
        <v>22108053</v>
      </c>
      <c r="F262" s="349" t="s">
        <v>773</v>
      </c>
      <c r="G262">
        <f>VLOOKUP(E262,'résultats RV'!$B$3:$AH$734,33,FALSE)</f>
        <v>9.7780000000000005</v>
      </c>
    </row>
    <row r="263" spans="1:7" x14ac:dyDescent="0.2">
      <c r="A263">
        <v>22107839</v>
      </c>
      <c r="B263" t="s">
        <v>807</v>
      </c>
      <c r="C263">
        <v>5.125</v>
      </c>
      <c r="E263" s="347">
        <v>22111073</v>
      </c>
      <c r="F263" s="349" t="s">
        <v>776</v>
      </c>
      <c r="G263">
        <f>VLOOKUP(E263,'résultats RV'!$B$3:$AH$734,33,FALSE)</f>
        <v>11.111000000000001</v>
      </c>
    </row>
    <row r="264" spans="1:7" x14ac:dyDescent="0.2">
      <c r="A264">
        <v>22112240</v>
      </c>
      <c r="B264" t="s">
        <v>809</v>
      </c>
      <c r="C264">
        <v>10.1</v>
      </c>
      <c r="E264" s="347">
        <v>22007847</v>
      </c>
      <c r="F264" s="349" t="s">
        <v>192</v>
      </c>
      <c r="G264">
        <f>VLOOKUP(E264,'résultats RV'!$B$3:$AH$734,33,FALSE)</f>
        <v>9.7780000000000005</v>
      </c>
    </row>
    <row r="265" spans="1:7" x14ac:dyDescent="0.2">
      <c r="A265">
        <v>22109302</v>
      </c>
      <c r="B265" t="s">
        <v>810</v>
      </c>
      <c r="C265">
        <v>12.8</v>
      </c>
      <c r="E265" s="347">
        <v>22000655</v>
      </c>
      <c r="F265" s="349" t="s">
        <v>777</v>
      </c>
      <c r="G265">
        <f>VLOOKUP(E265,'résultats RV'!$B$3:$AH$734,33,FALSE)</f>
        <v>9.3330000000000002</v>
      </c>
    </row>
    <row r="266" spans="1:7" x14ac:dyDescent="0.2">
      <c r="A266">
        <v>22113050</v>
      </c>
      <c r="B266" t="s">
        <v>811</v>
      </c>
      <c r="C266">
        <v>12.813000000000001</v>
      </c>
      <c r="E266" s="347">
        <v>22001847</v>
      </c>
      <c r="F266" s="349" t="s">
        <v>313</v>
      </c>
      <c r="G266">
        <f>VLOOKUP(E266,'résultats RV'!$B$3:$AH$734,33,FALSE)</f>
        <v>7.1109999999999998</v>
      </c>
    </row>
    <row r="267" spans="1:7" x14ac:dyDescent="0.2">
      <c r="A267">
        <v>22105766</v>
      </c>
      <c r="B267" t="s">
        <v>812</v>
      </c>
      <c r="C267">
        <v>12.5</v>
      </c>
      <c r="E267" s="347">
        <v>22106440</v>
      </c>
      <c r="F267" s="349" t="s">
        <v>779</v>
      </c>
      <c r="G267">
        <f>VLOOKUP(E267,'résultats RV'!$B$3:$AH$734,33,FALSE)</f>
        <v>7.1109999999999998</v>
      </c>
    </row>
    <row r="268" spans="1:7" x14ac:dyDescent="0.2">
      <c r="A268">
        <v>22105441</v>
      </c>
      <c r="B268" t="s">
        <v>813</v>
      </c>
      <c r="C268">
        <v>12.7</v>
      </c>
      <c r="E268" s="347">
        <v>22106331</v>
      </c>
      <c r="F268" s="349" t="s">
        <v>781</v>
      </c>
      <c r="G268">
        <f>VLOOKUP(E268,'résultats RV'!$B$3:$AH$734,33,FALSE)</f>
        <v>5.3330000000000002</v>
      </c>
    </row>
    <row r="269" spans="1:7" x14ac:dyDescent="0.2">
      <c r="A269">
        <v>22100244</v>
      </c>
      <c r="B269" t="s">
        <v>814</v>
      </c>
      <c r="C269">
        <v>7</v>
      </c>
      <c r="E269" s="347">
        <v>22107185</v>
      </c>
      <c r="F269" s="349" t="s">
        <v>783</v>
      </c>
      <c r="G269">
        <f>VLOOKUP(E269,'résultats RV'!$B$3:$AH$734,33,FALSE)</f>
        <v>8</v>
      </c>
    </row>
    <row r="270" spans="1:7" x14ac:dyDescent="0.2">
      <c r="A270">
        <v>22105701</v>
      </c>
      <c r="B270" t="s">
        <v>816</v>
      </c>
      <c r="C270">
        <v>9.25</v>
      </c>
      <c r="E270" s="347">
        <v>22014146</v>
      </c>
      <c r="F270" s="349" t="s">
        <v>315</v>
      </c>
      <c r="G270">
        <f>VLOOKUP(E270,'résultats RV'!$B$3:$AH$734,33,FALSE)</f>
        <v>8.4440000000000008</v>
      </c>
    </row>
    <row r="271" spans="1:7" x14ac:dyDescent="0.2">
      <c r="A271">
        <v>22108950</v>
      </c>
      <c r="B271" t="s">
        <v>817</v>
      </c>
      <c r="C271">
        <v>9.9499999999999993</v>
      </c>
      <c r="E271" s="347">
        <v>22107260</v>
      </c>
      <c r="F271" s="349" t="s">
        <v>786</v>
      </c>
      <c r="G271">
        <f>VLOOKUP(E271,'résultats RV'!$B$3:$AH$734,33,FALSE)</f>
        <v>11.111000000000001</v>
      </c>
    </row>
    <row r="272" spans="1:7" x14ac:dyDescent="0.2">
      <c r="A272">
        <v>22109061</v>
      </c>
      <c r="B272" t="s">
        <v>819</v>
      </c>
      <c r="C272">
        <v>12.4</v>
      </c>
      <c r="E272" s="347">
        <v>22112088</v>
      </c>
      <c r="F272" s="349" t="s">
        <v>787</v>
      </c>
      <c r="G272">
        <f>VLOOKUP(E272,'résultats RV'!$B$3:$AH$734,33,FALSE)</f>
        <v>8.8889999999999993</v>
      </c>
    </row>
    <row r="273" spans="1:7" x14ac:dyDescent="0.2">
      <c r="A273">
        <v>22116572</v>
      </c>
      <c r="B273" t="s">
        <v>327</v>
      </c>
      <c r="C273">
        <v>11.7</v>
      </c>
      <c r="E273" s="347">
        <v>22103391</v>
      </c>
      <c r="F273" s="349" t="s">
        <v>789</v>
      </c>
      <c r="G273">
        <f>VLOOKUP(E273,'résultats RV'!$B$3:$AH$734,33,FALSE)</f>
        <v>5.7779999999999996</v>
      </c>
    </row>
    <row r="274" spans="1:7" x14ac:dyDescent="0.2">
      <c r="A274">
        <v>22011756</v>
      </c>
      <c r="B274" t="s">
        <v>327</v>
      </c>
      <c r="C274">
        <v>10.95</v>
      </c>
      <c r="E274" s="347">
        <v>22106683</v>
      </c>
      <c r="F274" s="349" t="s">
        <v>790</v>
      </c>
      <c r="G274">
        <f>VLOOKUP(E274,'résultats RV'!$B$3:$AH$734,33,FALSE)</f>
        <v>13.778</v>
      </c>
    </row>
    <row r="275" spans="1:7" x14ac:dyDescent="0.2">
      <c r="A275">
        <v>22110716</v>
      </c>
      <c r="B275" t="s">
        <v>327</v>
      </c>
      <c r="C275">
        <v>11.55</v>
      </c>
      <c r="E275" s="347">
        <v>22103438</v>
      </c>
      <c r="F275" s="349" t="s">
        <v>791</v>
      </c>
      <c r="G275" t="str">
        <f>VLOOKUP(E275,'résultats RV'!$B$3:$AH$734,33,FALSE)</f>
        <v>ABI</v>
      </c>
    </row>
    <row r="276" spans="1:7" x14ac:dyDescent="0.2">
      <c r="A276">
        <v>22008976</v>
      </c>
      <c r="B276" t="s">
        <v>821</v>
      </c>
      <c r="C276">
        <v>0</v>
      </c>
      <c r="E276" s="347">
        <v>22105075</v>
      </c>
      <c r="F276" s="349" t="s">
        <v>791</v>
      </c>
      <c r="G276">
        <f>VLOOKUP(E276,'résultats RV'!$B$3:$AH$734,33,FALSE)</f>
        <v>10.667</v>
      </c>
    </row>
    <row r="277" spans="1:7" x14ac:dyDescent="0.2">
      <c r="A277">
        <v>22112459</v>
      </c>
      <c r="B277" t="s">
        <v>823</v>
      </c>
      <c r="C277">
        <v>10.050000000000001</v>
      </c>
      <c r="E277" s="347">
        <v>22108966</v>
      </c>
      <c r="F277" s="349" t="s">
        <v>792</v>
      </c>
      <c r="G277">
        <f>VLOOKUP(E277,'résultats RV'!$B$3:$AH$734,33,FALSE)</f>
        <v>5.7779999999999996</v>
      </c>
    </row>
    <row r="278" spans="1:7" x14ac:dyDescent="0.2">
      <c r="A278">
        <v>22010640</v>
      </c>
      <c r="B278" t="s">
        <v>329</v>
      </c>
      <c r="C278">
        <v>6.85</v>
      </c>
      <c r="E278" s="347">
        <v>22104638</v>
      </c>
      <c r="F278" s="349" t="s">
        <v>793</v>
      </c>
      <c r="G278">
        <f>VLOOKUP(E278,'résultats RV'!$B$3:$AH$734,33,FALSE)</f>
        <v>10.222</v>
      </c>
    </row>
    <row r="279" spans="1:7" x14ac:dyDescent="0.2">
      <c r="A279">
        <v>22111076</v>
      </c>
      <c r="B279" t="s">
        <v>824</v>
      </c>
      <c r="C279">
        <v>8.75</v>
      </c>
      <c r="E279" s="347">
        <v>22107990</v>
      </c>
      <c r="F279" s="349" t="s">
        <v>794</v>
      </c>
      <c r="G279">
        <f>VLOOKUP(E279,'résultats RV'!$B$3:$AH$734,33,FALSE)</f>
        <v>10.667</v>
      </c>
    </row>
    <row r="280" spans="1:7" x14ac:dyDescent="0.2">
      <c r="A280">
        <v>22104624</v>
      </c>
      <c r="B280" t="s">
        <v>826</v>
      </c>
      <c r="C280">
        <v>12.375</v>
      </c>
      <c r="E280" s="347">
        <v>22004047</v>
      </c>
      <c r="F280" s="349" t="s">
        <v>319</v>
      </c>
      <c r="G280">
        <f>VLOOKUP(E280,'résultats RV'!$B$3:$AH$734,33,FALSE)</f>
        <v>6.6669999999999998</v>
      </c>
    </row>
    <row r="281" spans="1:7" x14ac:dyDescent="0.2">
      <c r="A281">
        <v>22114866</v>
      </c>
      <c r="B281" t="s">
        <v>827</v>
      </c>
      <c r="C281">
        <v>11.2</v>
      </c>
      <c r="E281" s="347">
        <v>22022262</v>
      </c>
      <c r="F281" s="349" t="s">
        <v>484</v>
      </c>
      <c r="G281">
        <f>VLOOKUP(E281,'résultats RV'!$B$3:$AH$734,33,FALSE)</f>
        <v>10.667</v>
      </c>
    </row>
    <row r="282" spans="1:7" x14ac:dyDescent="0.2">
      <c r="A282">
        <v>22017921</v>
      </c>
      <c r="B282" t="s">
        <v>173</v>
      </c>
      <c r="C282">
        <v>9.25</v>
      </c>
      <c r="E282" s="347">
        <v>22111327</v>
      </c>
      <c r="F282" s="349" t="s">
        <v>795</v>
      </c>
      <c r="G282" t="str">
        <f>VLOOKUP(E282,'résultats RV'!$B$3:$AH$734,33,FALSE)</f>
        <v>ABI</v>
      </c>
    </row>
    <row r="283" spans="1:7" x14ac:dyDescent="0.2">
      <c r="A283">
        <v>22108619</v>
      </c>
      <c r="B283" t="s">
        <v>829</v>
      </c>
      <c r="C283">
        <v>11</v>
      </c>
      <c r="E283" s="347">
        <v>22009593</v>
      </c>
      <c r="F283" s="349" t="s">
        <v>321</v>
      </c>
      <c r="G283">
        <f>VLOOKUP(E283,'résultats RV'!$B$3:$AH$734,33,FALSE)</f>
        <v>7.556</v>
      </c>
    </row>
    <row r="284" spans="1:7" x14ac:dyDescent="0.2">
      <c r="A284">
        <v>22109855</v>
      </c>
      <c r="B284" t="s">
        <v>75</v>
      </c>
      <c r="C284">
        <v>11.125</v>
      </c>
      <c r="E284" s="347">
        <v>22106630</v>
      </c>
      <c r="F284" s="349" t="s">
        <v>796</v>
      </c>
      <c r="G284">
        <f>VLOOKUP(E284,'résultats RV'!$B$3:$AH$734,33,FALSE)</f>
        <v>8</v>
      </c>
    </row>
    <row r="285" spans="1:7" x14ac:dyDescent="0.2">
      <c r="A285">
        <v>22110337</v>
      </c>
      <c r="B285" t="s">
        <v>831</v>
      </c>
      <c r="C285">
        <v>6.05</v>
      </c>
      <c r="E285" s="347">
        <v>22109688</v>
      </c>
      <c r="F285" s="349" t="s">
        <v>798</v>
      </c>
      <c r="G285">
        <f>VLOOKUP(E285,'résultats RV'!$B$3:$AH$734,33,FALSE)</f>
        <v>12.444000000000001</v>
      </c>
    </row>
    <row r="286" spans="1:7" x14ac:dyDescent="0.2">
      <c r="A286">
        <v>22001627</v>
      </c>
      <c r="B286" t="s">
        <v>333</v>
      </c>
      <c r="C286">
        <v>10</v>
      </c>
      <c r="E286" s="347">
        <v>22103277</v>
      </c>
      <c r="F286" s="349" t="s">
        <v>800</v>
      </c>
      <c r="G286">
        <f>VLOOKUP(E286,'résultats RV'!$B$3:$AH$734,33,FALSE)</f>
        <v>8.4440000000000008</v>
      </c>
    </row>
    <row r="287" spans="1:7" x14ac:dyDescent="0.2">
      <c r="A287">
        <v>22111402</v>
      </c>
      <c r="B287" t="s">
        <v>832</v>
      </c>
      <c r="C287">
        <v>7.35</v>
      </c>
      <c r="E287" s="347">
        <v>22104520</v>
      </c>
      <c r="F287" s="349" t="s">
        <v>803</v>
      </c>
      <c r="G287">
        <f>VLOOKUP(E287,'résultats RV'!$B$3:$AH$734,33,FALSE)</f>
        <v>9.7780000000000005</v>
      </c>
    </row>
    <row r="288" spans="1:7" x14ac:dyDescent="0.2">
      <c r="A288">
        <v>22110444</v>
      </c>
      <c r="B288" t="s">
        <v>833</v>
      </c>
      <c r="C288">
        <v>11.4</v>
      </c>
      <c r="E288" s="347">
        <v>22111162</v>
      </c>
      <c r="F288" s="349" t="s">
        <v>804</v>
      </c>
      <c r="G288">
        <f>VLOOKUP(E288,'résultats RV'!$B$3:$AH$734,33,FALSE)</f>
        <v>6.6669999999999998</v>
      </c>
    </row>
    <row r="289" spans="1:7" x14ac:dyDescent="0.2">
      <c r="A289">
        <v>22110966</v>
      </c>
      <c r="B289" t="s">
        <v>834</v>
      </c>
      <c r="C289" t="s">
        <v>1350</v>
      </c>
      <c r="E289" s="347">
        <v>22105882</v>
      </c>
      <c r="F289" s="349" t="s">
        <v>804</v>
      </c>
      <c r="G289">
        <f>VLOOKUP(E289,'résultats RV'!$B$3:$AH$734,33,FALSE)</f>
        <v>12</v>
      </c>
    </row>
    <row r="290" spans="1:7" x14ac:dyDescent="0.2">
      <c r="A290">
        <v>22109570</v>
      </c>
      <c r="B290" t="s">
        <v>133</v>
      </c>
      <c r="C290">
        <v>13.15</v>
      </c>
      <c r="E290" s="347">
        <v>22004416</v>
      </c>
      <c r="F290" s="349" t="s">
        <v>326</v>
      </c>
      <c r="G290">
        <f>VLOOKUP(E290,'résultats RV'!$B$3:$AH$734,33,FALSE)</f>
        <v>7.1109999999999998</v>
      </c>
    </row>
    <row r="291" spans="1:7" x14ac:dyDescent="0.2">
      <c r="A291">
        <v>22102671</v>
      </c>
      <c r="B291" t="s">
        <v>836</v>
      </c>
      <c r="C291" t="s">
        <v>1350</v>
      </c>
      <c r="E291" s="347">
        <v>22108189</v>
      </c>
      <c r="F291" s="349" t="s">
        <v>785</v>
      </c>
      <c r="G291">
        <f>VLOOKUP(E291,'résultats RV'!$B$3:$AH$734,33,FALSE)</f>
        <v>8.4440000000000008</v>
      </c>
    </row>
    <row r="292" spans="1:7" x14ac:dyDescent="0.2">
      <c r="A292">
        <v>22111770</v>
      </c>
      <c r="B292" t="s">
        <v>837</v>
      </c>
      <c r="C292">
        <v>7.9</v>
      </c>
      <c r="E292" s="347">
        <v>22117637</v>
      </c>
      <c r="F292" s="349" t="s">
        <v>805</v>
      </c>
      <c r="G292">
        <f>VLOOKUP(E292,'résultats RV'!$B$3:$AH$734,33,FALSE)</f>
        <v>1.778</v>
      </c>
    </row>
    <row r="293" spans="1:7" x14ac:dyDescent="0.2">
      <c r="A293">
        <v>22010022</v>
      </c>
      <c r="B293" t="s">
        <v>839</v>
      </c>
      <c r="C293">
        <v>8.1880000000000006</v>
      </c>
      <c r="E293" s="347">
        <v>22107839</v>
      </c>
      <c r="F293" s="349" t="s">
        <v>807</v>
      </c>
      <c r="G293">
        <f>VLOOKUP(E293,'résultats RV'!$B$3:$AH$734,33,FALSE)</f>
        <v>4</v>
      </c>
    </row>
    <row r="294" spans="1:7" x14ac:dyDescent="0.2">
      <c r="A294">
        <v>22112958</v>
      </c>
      <c r="B294" t="s">
        <v>841</v>
      </c>
      <c r="C294">
        <v>8.85</v>
      </c>
      <c r="E294" s="347">
        <v>22112240</v>
      </c>
      <c r="F294" s="349" t="s">
        <v>809</v>
      </c>
      <c r="G294">
        <f>VLOOKUP(E294,'résultats RV'!$B$3:$AH$734,33,FALSE)</f>
        <v>8.4440000000000008</v>
      </c>
    </row>
    <row r="295" spans="1:7" x14ac:dyDescent="0.2">
      <c r="A295">
        <v>22108860</v>
      </c>
      <c r="B295" t="s">
        <v>345</v>
      </c>
      <c r="C295">
        <v>7.5</v>
      </c>
      <c r="E295" s="347">
        <v>22109302</v>
      </c>
      <c r="F295" s="349" t="s">
        <v>810</v>
      </c>
      <c r="G295">
        <f>VLOOKUP(E295,'résultats RV'!$B$3:$AH$734,33,FALSE)</f>
        <v>10.667</v>
      </c>
    </row>
    <row r="296" spans="1:7" x14ac:dyDescent="0.2">
      <c r="A296">
        <v>22104125</v>
      </c>
      <c r="B296" t="s">
        <v>844</v>
      </c>
      <c r="C296">
        <v>11.55</v>
      </c>
      <c r="E296" s="347">
        <v>22113050</v>
      </c>
      <c r="F296" s="349" t="s">
        <v>811</v>
      </c>
      <c r="G296">
        <f>VLOOKUP(E296,'résultats RV'!$B$3:$AH$734,33,FALSE)</f>
        <v>8.4440000000000008</v>
      </c>
    </row>
    <row r="297" spans="1:7" x14ac:dyDescent="0.2">
      <c r="A297">
        <v>22017548</v>
      </c>
      <c r="B297" t="s">
        <v>346</v>
      </c>
      <c r="C297">
        <v>9.3130000000000006</v>
      </c>
      <c r="E297" s="347">
        <v>22105766</v>
      </c>
      <c r="F297" s="349" t="s">
        <v>812</v>
      </c>
      <c r="G297">
        <f>VLOOKUP(E297,'résultats RV'!$B$3:$AH$734,33,FALSE)</f>
        <v>11.555999999999999</v>
      </c>
    </row>
    <row r="298" spans="1:7" x14ac:dyDescent="0.2">
      <c r="A298">
        <v>22119635</v>
      </c>
      <c r="B298" t="s">
        <v>845</v>
      </c>
      <c r="C298">
        <v>13.9</v>
      </c>
      <c r="E298" s="347">
        <v>22105441</v>
      </c>
      <c r="F298" s="349" t="s">
        <v>813</v>
      </c>
      <c r="G298">
        <f>VLOOKUP(E298,'résultats RV'!$B$3:$AH$734,33,FALSE)</f>
        <v>9.3330000000000002</v>
      </c>
    </row>
    <row r="299" spans="1:7" x14ac:dyDescent="0.2">
      <c r="A299">
        <v>22102255</v>
      </c>
      <c r="B299" t="s">
        <v>348</v>
      </c>
      <c r="C299">
        <v>0</v>
      </c>
      <c r="E299" s="347">
        <v>22100244</v>
      </c>
      <c r="F299" s="349" t="s">
        <v>814</v>
      </c>
      <c r="G299">
        <f>VLOOKUP(E299,'résultats RV'!$B$3:$AH$734,33,FALSE)</f>
        <v>6.2220000000000004</v>
      </c>
    </row>
    <row r="300" spans="1:7" x14ac:dyDescent="0.2">
      <c r="A300">
        <v>22005623</v>
      </c>
      <c r="B300" t="s">
        <v>350</v>
      </c>
      <c r="C300" t="s">
        <v>1350</v>
      </c>
      <c r="E300" s="347">
        <v>22105701</v>
      </c>
      <c r="F300" s="349" t="s">
        <v>816</v>
      </c>
      <c r="G300">
        <f>VLOOKUP(E300,'résultats RV'!$B$3:$AH$734,33,FALSE)</f>
        <v>6.2220000000000004</v>
      </c>
    </row>
    <row r="301" spans="1:7" x14ac:dyDescent="0.2">
      <c r="A301">
        <v>22109023</v>
      </c>
      <c r="B301" t="s">
        <v>196</v>
      </c>
      <c r="C301">
        <v>11.875</v>
      </c>
      <c r="E301" s="347">
        <v>22108950</v>
      </c>
      <c r="F301" s="349" t="s">
        <v>817</v>
      </c>
      <c r="G301">
        <f>VLOOKUP(E301,'résultats RV'!$B$3:$AH$734,33,FALSE)</f>
        <v>8.8889999999999993</v>
      </c>
    </row>
    <row r="302" spans="1:7" x14ac:dyDescent="0.2">
      <c r="A302">
        <v>22009622</v>
      </c>
      <c r="B302" t="s">
        <v>196</v>
      </c>
      <c r="C302">
        <v>10.15</v>
      </c>
      <c r="E302" s="347">
        <v>22109061</v>
      </c>
      <c r="F302" s="349" t="s">
        <v>819</v>
      </c>
      <c r="G302">
        <f>VLOOKUP(E302,'résultats RV'!$B$3:$AH$734,33,FALSE)</f>
        <v>9.7780000000000005</v>
      </c>
    </row>
    <row r="303" spans="1:7" x14ac:dyDescent="0.2">
      <c r="A303">
        <v>22112357</v>
      </c>
      <c r="B303" t="s">
        <v>847</v>
      </c>
      <c r="C303">
        <v>9.4499999999999993</v>
      </c>
      <c r="E303" s="347">
        <v>22116572</v>
      </c>
      <c r="F303" s="349" t="s">
        <v>327</v>
      </c>
      <c r="G303">
        <f>VLOOKUP(E303,'résultats RV'!$B$3:$AH$734,33,FALSE)</f>
        <v>10.222</v>
      </c>
    </row>
    <row r="304" spans="1:7" x14ac:dyDescent="0.2">
      <c r="A304">
        <v>22106643</v>
      </c>
      <c r="B304" t="s">
        <v>849</v>
      </c>
      <c r="C304">
        <v>11.8</v>
      </c>
      <c r="E304" s="347">
        <v>22011756</v>
      </c>
      <c r="F304" s="349" t="s">
        <v>327</v>
      </c>
      <c r="G304">
        <f>VLOOKUP(E304,'résultats RV'!$B$3:$AH$734,33,FALSE)</f>
        <v>8.4440000000000008</v>
      </c>
    </row>
    <row r="305" spans="1:7" x14ac:dyDescent="0.2">
      <c r="A305">
        <v>21814620</v>
      </c>
      <c r="B305" t="s">
        <v>850</v>
      </c>
      <c r="C305">
        <v>14.2</v>
      </c>
      <c r="E305" s="347">
        <v>22110716</v>
      </c>
      <c r="F305" s="349" t="s">
        <v>327</v>
      </c>
      <c r="G305">
        <f>VLOOKUP(E305,'résultats RV'!$B$3:$AH$734,33,FALSE)</f>
        <v>8.8889999999999993</v>
      </c>
    </row>
    <row r="306" spans="1:7" x14ac:dyDescent="0.2">
      <c r="A306">
        <v>22104781</v>
      </c>
      <c r="B306" t="s">
        <v>852</v>
      </c>
      <c r="C306">
        <v>11.8</v>
      </c>
      <c r="E306" s="347">
        <v>22001511</v>
      </c>
      <c r="F306" s="349" t="s">
        <v>328</v>
      </c>
      <c r="G306">
        <f>VLOOKUP(E306,'résultats RV'!$B$3:$AH$734,33,FALSE)</f>
        <v>8.4440000000000008</v>
      </c>
    </row>
    <row r="307" spans="1:7" x14ac:dyDescent="0.2">
      <c r="A307">
        <v>22108485</v>
      </c>
      <c r="B307" t="s">
        <v>854</v>
      </c>
      <c r="C307">
        <v>12.65</v>
      </c>
      <c r="E307" s="347">
        <v>22008976</v>
      </c>
      <c r="F307" s="349" t="s">
        <v>821</v>
      </c>
      <c r="G307" t="str">
        <f>VLOOKUP(E307,'résultats RV'!$B$3:$AH$734,33,FALSE)</f>
        <v>ABI</v>
      </c>
    </row>
    <row r="308" spans="1:7" x14ac:dyDescent="0.2">
      <c r="A308">
        <v>22102375</v>
      </c>
      <c r="B308" t="s">
        <v>855</v>
      </c>
      <c r="C308" t="s">
        <v>1350</v>
      </c>
      <c r="E308" s="347">
        <v>22112459</v>
      </c>
      <c r="F308" s="349" t="s">
        <v>823</v>
      </c>
      <c r="G308">
        <f>VLOOKUP(E308,'résultats RV'!$B$3:$AH$734,33,FALSE)</f>
        <v>7.556</v>
      </c>
    </row>
    <row r="309" spans="1:7" x14ac:dyDescent="0.2">
      <c r="A309">
        <v>22108993</v>
      </c>
      <c r="B309" t="s">
        <v>859</v>
      </c>
      <c r="C309">
        <v>15.35</v>
      </c>
      <c r="E309" s="347">
        <v>22010640</v>
      </c>
      <c r="F309" s="349" t="s">
        <v>329</v>
      </c>
      <c r="G309">
        <f>VLOOKUP(E309,'résultats RV'!$B$3:$AH$734,33,FALSE)</f>
        <v>9.3330000000000002</v>
      </c>
    </row>
    <row r="310" spans="1:7" x14ac:dyDescent="0.2">
      <c r="A310">
        <v>22111706</v>
      </c>
      <c r="B310" t="s">
        <v>860</v>
      </c>
      <c r="C310">
        <v>11.65</v>
      </c>
      <c r="E310" s="347">
        <v>22111076</v>
      </c>
      <c r="F310" s="349" t="s">
        <v>824</v>
      </c>
      <c r="G310">
        <f>VLOOKUP(E310,'résultats RV'!$B$3:$AH$734,33,FALSE)</f>
        <v>7.1109999999999998</v>
      </c>
    </row>
    <row r="311" spans="1:7" x14ac:dyDescent="0.2">
      <c r="A311">
        <v>22111578</v>
      </c>
      <c r="B311" t="s">
        <v>862</v>
      </c>
      <c r="C311">
        <v>9.35</v>
      </c>
      <c r="E311" s="347">
        <v>22104624</v>
      </c>
      <c r="F311" s="349" t="s">
        <v>826</v>
      </c>
      <c r="G311">
        <f>VLOOKUP(E311,'résultats RV'!$B$3:$AH$734,33,FALSE)</f>
        <v>8.4440000000000008</v>
      </c>
    </row>
    <row r="312" spans="1:7" x14ac:dyDescent="0.2">
      <c r="A312">
        <v>22111830</v>
      </c>
      <c r="B312" t="s">
        <v>863</v>
      </c>
      <c r="C312">
        <v>10.938000000000001</v>
      </c>
      <c r="E312" s="347">
        <v>22114866</v>
      </c>
      <c r="F312" s="349" t="s">
        <v>827</v>
      </c>
      <c r="G312">
        <f>VLOOKUP(E312,'résultats RV'!$B$3:$AH$734,33,FALSE)</f>
        <v>7.1109999999999998</v>
      </c>
    </row>
    <row r="313" spans="1:7" x14ac:dyDescent="0.2">
      <c r="A313">
        <v>22001092</v>
      </c>
      <c r="B313" t="s">
        <v>865</v>
      </c>
      <c r="C313">
        <v>9.6999999999999993</v>
      </c>
      <c r="E313" s="347">
        <v>22017921</v>
      </c>
      <c r="F313" s="349" t="s">
        <v>173</v>
      </c>
      <c r="G313">
        <f>VLOOKUP(E313,'résultats RV'!$B$3:$AH$734,33,FALSE)</f>
        <v>7.1109999999999998</v>
      </c>
    </row>
    <row r="314" spans="1:7" x14ac:dyDescent="0.2">
      <c r="A314">
        <v>22105635</v>
      </c>
      <c r="B314" t="s">
        <v>867</v>
      </c>
      <c r="C314">
        <v>13.85</v>
      </c>
      <c r="E314" s="347">
        <v>22108619</v>
      </c>
      <c r="F314" s="349" t="s">
        <v>829</v>
      </c>
      <c r="G314">
        <f>VLOOKUP(E314,'résultats RV'!$B$3:$AH$734,33,FALSE)</f>
        <v>7.1109999999999998</v>
      </c>
    </row>
    <row r="315" spans="1:7" x14ac:dyDescent="0.2">
      <c r="A315">
        <v>22105676</v>
      </c>
      <c r="B315" t="s">
        <v>868</v>
      </c>
      <c r="C315">
        <v>10.8</v>
      </c>
      <c r="E315" s="347">
        <v>22109855</v>
      </c>
      <c r="F315" s="349" t="s">
        <v>75</v>
      </c>
      <c r="G315">
        <f>VLOOKUP(E315,'résultats RV'!$B$3:$AH$734,33,FALSE)</f>
        <v>9.7780000000000005</v>
      </c>
    </row>
    <row r="316" spans="1:7" x14ac:dyDescent="0.2">
      <c r="A316">
        <v>22118189</v>
      </c>
      <c r="B316" t="s">
        <v>869</v>
      </c>
      <c r="C316">
        <v>8.8000000000000007</v>
      </c>
      <c r="E316" s="347">
        <v>22110337</v>
      </c>
      <c r="F316" s="349" t="s">
        <v>831</v>
      </c>
      <c r="G316">
        <f>VLOOKUP(E316,'résultats RV'!$B$3:$AH$734,33,FALSE)</f>
        <v>7.556</v>
      </c>
    </row>
    <row r="317" spans="1:7" x14ac:dyDescent="0.2">
      <c r="A317">
        <v>22100199</v>
      </c>
      <c r="B317" t="s">
        <v>871</v>
      </c>
      <c r="C317">
        <v>8.85</v>
      </c>
      <c r="E317" s="347">
        <v>22001627</v>
      </c>
      <c r="F317" s="349" t="s">
        <v>333</v>
      </c>
      <c r="G317">
        <f>VLOOKUP(E317,'résultats RV'!$B$3:$AH$734,33,FALSE)</f>
        <v>8.4440000000000008</v>
      </c>
    </row>
    <row r="318" spans="1:7" x14ac:dyDescent="0.2">
      <c r="A318">
        <v>22118566</v>
      </c>
      <c r="B318" t="s">
        <v>873</v>
      </c>
      <c r="C318">
        <v>9.35</v>
      </c>
      <c r="E318" s="347">
        <v>22111402</v>
      </c>
      <c r="F318" s="349" t="s">
        <v>832</v>
      </c>
      <c r="G318">
        <f>VLOOKUP(E318,'résultats RV'!$B$3:$AH$734,33,FALSE)</f>
        <v>9.3330000000000002</v>
      </c>
    </row>
    <row r="319" spans="1:7" x14ac:dyDescent="0.2">
      <c r="A319">
        <v>22104197</v>
      </c>
      <c r="B319" t="s">
        <v>875</v>
      </c>
      <c r="C319">
        <v>10.25</v>
      </c>
      <c r="E319" s="347">
        <v>22110444</v>
      </c>
      <c r="F319" s="349" t="s">
        <v>833</v>
      </c>
      <c r="G319">
        <f>VLOOKUP(E319,'résultats RV'!$B$3:$AH$734,33,FALSE)</f>
        <v>10.222</v>
      </c>
    </row>
    <row r="320" spans="1:7" x14ac:dyDescent="0.2">
      <c r="A320">
        <v>22105432</v>
      </c>
      <c r="B320" t="s">
        <v>877</v>
      </c>
      <c r="C320">
        <v>7.35</v>
      </c>
      <c r="E320" s="347">
        <v>22002602</v>
      </c>
      <c r="F320" s="349" t="s">
        <v>335</v>
      </c>
      <c r="G320">
        <f>VLOOKUP(E320,'résultats RV'!$B$3:$AH$734,33,FALSE)</f>
        <v>4.8890000000000002</v>
      </c>
    </row>
    <row r="321" spans="1:7" x14ac:dyDescent="0.2">
      <c r="A321">
        <v>22101642</v>
      </c>
      <c r="B321" t="s">
        <v>879</v>
      </c>
      <c r="C321">
        <v>11.1</v>
      </c>
      <c r="E321" s="347">
        <v>22110966</v>
      </c>
      <c r="F321" s="349" t="s">
        <v>834</v>
      </c>
      <c r="G321">
        <f>VLOOKUP(E321,'résultats RV'!$B$3:$AH$734,33,FALSE)</f>
        <v>7.1109999999999998</v>
      </c>
    </row>
    <row r="322" spans="1:7" x14ac:dyDescent="0.2">
      <c r="A322">
        <v>22109131</v>
      </c>
      <c r="B322" t="s">
        <v>880</v>
      </c>
      <c r="C322">
        <v>9.25</v>
      </c>
      <c r="E322" s="347">
        <v>22014863</v>
      </c>
      <c r="F322" s="349" t="s">
        <v>194</v>
      </c>
      <c r="G322">
        <f>VLOOKUP(E322,'résultats RV'!$B$3:$AH$734,33,FALSE)</f>
        <v>8.8889999999999993</v>
      </c>
    </row>
    <row r="323" spans="1:7" x14ac:dyDescent="0.2">
      <c r="A323">
        <v>22112718</v>
      </c>
      <c r="B323" t="s">
        <v>1341</v>
      </c>
      <c r="C323">
        <v>12.45</v>
      </c>
      <c r="E323" s="347">
        <v>22010605</v>
      </c>
      <c r="F323" s="349" t="s">
        <v>337</v>
      </c>
      <c r="G323">
        <f>VLOOKUP(E323,'résultats RV'!$B$3:$AH$734,33,FALSE)</f>
        <v>10.222</v>
      </c>
    </row>
    <row r="324" spans="1:7" x14ac:dyDescent="0.2">
      <c r="A324">
        <v>22119492</v>
      </c>
      <c r="B324" t="s">
        <v>882</v>
      </c>
      <c r="C324">
        <v>7.55</v>
      </c>
      <c r="E324" s="347">
        <v>22001927</v>
      </c>
      <c r="F324" s="349" t="s">
        <v>339</v>
      </c>
      <c r="G324">
        <f>VLOOKUP(E324,'résultats RV'!$B$3:$AH$734,33,FALSE)</f>
        <v>7.556</v>
      </c>
    </row>
    <row r="325" spans="1:7" x14ac:dyDescent="0.2">
      <c r="A325">
        <v>22104175</v>
      </c>
      <c r="B325" t="s">
        <v>883</v>
      </c>
      <c r="C325">
        <v>13.85</v>
      </c>
      <c r="E325" s="347">
        <v>22109570</v>
      </c>
      <c r="F325" s="349" t="s">
        <v>133</v>
      </c>
      <c r="G325">
        <f>VLOOKUP(E325,'résultats RV'!$B$3:$AH$734,33,FALSE)</f>
        <v>11.555999999999999</v>
      </c>
    </row>
    <row r="326" spans="1:7" x14ac:dyDescent="0.2">
      <c r="A326">
        <v>22109621</v>
      </c>
      <c r="B326" t="s">
        <v>884</v>
      </c>
      <c r="C326">
        <v>0</v>
      </c>
      <c r="E326" s="347">
        <v>22102671</v>
      </c>
      <c r="F326" s="349" t="s">
        <v>836</v>
      </c>
      <c r="G326">
        <f>VLOOKUP(E326,'résultats RV'!$B$3:$AH$734,33,FALSE)</f>
        <v>4.444</v>
      </c>
    </row>
    <row r="327" spans="1:7" x14ac:dyDescent="0.2">
      <c r="A327">
        <v>22111580</v>
      </c>
      <c r="B327" t="s">
        <v>885</v>
      </c>
      <c r="C327">
        <v>11.05</v>
      </c>
      <c r="E327" s="347">
        <v>22111770</v>
      </c>
      <c r="F327" s="349" t="s">
        <v>837</v>
      </c>
      <c r="G327">
        <f>VLOOKUP(E327,'résultats RV'!$B$3:$AH$734,33,FALSE)</f>
        <v>0.88900000000000001</v>
      </c>
    </row>
    <row r="328" spans="1:7" x14ac:dyDescent="0.2">
      <c r="A328">
        <v>22008859</v>
      </c>
      <c r="B328" t="s">
        <v>887</v>
      </c>
      <c r="C328">
        <v>0</v>
      </c>
      <c r="E328" s="347">
        <v>22010022</v>
      </c>
      <c r="F328" s="349" t="s">
        <v>839</v>
      </c>
      <c r="G328">
        <f>VLOOKUP(E328,'résultats RV'!$B$3:$AH$734,33,FALSE)</f>
        <v>6.6669999999999998</v>
      </c>
    </row>
    <row r="329" spans="1:7" x14ac:dyDescent="0.2">
      <c r="A329">
        <v>22107254</v>
      </c>
      <c r="B329" t="s">
        <v>889</v>
      </c>
      <c r="C329">
        <v>8.25</v>
      </c>
      <c r="E329" s="347">
        <v>22014733</v>
      </c>
      <c r="F329" s="349" t="s">
        <v>343</v>
      </c>
      <c r="G329">
        <f>VLOOKUP(E329,'résultats RV'!$B$3:$AH$734,33,FALSE)</f>
        <v>8</v>
      </c>
    </row>
    <row r="330" spans="1:7" x14ac:dyDescent="0.2">
      <c r="A330">
        <v>22103270</v>
      </c>
      <c r="B330" t="s">
        <v>890</v>
      </c>
      <c r="C330">
        <v>9.65</v>
      </c>
      <c r="E330" s="347">
        <v>22112958</v>
      </c>
      <c r="F330" s="349" t="s">
        <v>841</v>
      </c>
      <c r="G330">
        <f>VLOOKUP(E330,'résultats RV'!$B$3:$AH$734,33,FALSE)</f>
        <v>9.7780000000000005</v>
      </c>
    </row>
    <row r="331" spans="1:7" x14ac:dyDescent="0.2">
      <c r="A331">
        <v>22106506</v>
      </c>
      <c r="B331" t="s">
        <v>891</v>
      </c>
      <c r="C331">
        <v>11.9</v>
      </c>
      <c r="E331" s="347">
        <v>22108860</v>
      </c>
      <c r="F331" s="349" t="s">
        <v>345</v>
      </c>
      <c r="G331">
        <f>VLOOKUP(E331,'résultats RV'!$B$3:$AH$734,33,FALSE)</f>
        <v>10.222</v>
      </c>
    </row>
    <row r="332" spans="1:7" x14ac:dyDescent="0.2">
      <c r="A332">
        <v>22102926</v>
      </c>
      <c r="B332" t="s">
        <v>893</v>
      </c>
      <c r="C332">
        <v>10.75</v>
      </c>
      <c r="E332" s="347">
        <v>22104125</v>
      </c>
      <c r="F332" s="349" t="s">
        <v>844</v>
      </c>
      <c r="G332">
        <f>VLOOKUP(E332,'résultats RV'!$B$3:$AH$734,33,FALSE)</f>
        <v>11.111000000000001</v>
      </c>
    </row>
    <row r="333" spans="1:7" x14ac:dyDescent="0.2">
      <c r="A333">
        <v>22108937</v>
      </c>
      <c r="B333" t="s">
        <v>894</v>
      </c>
      <c r="C333">
        <v>13.65</v>
      </c>
      <c r="E333" s="347">
        <v>22017548</v>
      </c>
      <c r="F333" s="349" t="s">
        <v>346</v>
      </c>
      <c r="G333">
        <f>VLOOKUP(E333,'résultats RV'!$B$3:$AH$734,33,FALSE)</f>
        <v>8.8889999999999993</v>
      </c>
    </row>
    <row r="334" spans="1:7" x14ac:dyDescent="0.2">
      <c r="A334">
        <v>22123372</v>
      </c>
      <c r="B334" t="s">
        <v>1355</v>
      </c>
      <c r="C334">
        <v>0</v>
      </c>
      <c r="E334" s="347">
        <v>22119635</v>
      </c>
      <c r="F334" s="349" t="s">
        <v>845</v>
      </c>
      <c r="G334">
        <f>VLOOKUP(E334,'résultats RV'!$B$3:$AH$734,33,FALSE)</f>
        <v>11.555999999999999</v>
      </c>
    </row>
    <row r="335" spans="1:7" x14ac:dyDescent="0.2">
      <c r="A335">
        <v>22005752</v>
      </c>
      <c r="B335" t="s">
        <v>365</v>
      </c>
      <c r="C335" t="s">
        <v>1350</v>
      </c>
      <c r="E335" s="347">
        <v>22102255</v>
      </c>
      <c r="F335" s="349" t="s">
        <v>348</v>
      </c>
      <c r="G335" t="str">
        <f>VLOOKUP(E335,'résultats RV'!$B$3:$AH$734,33,FALSE)</f>
        <v>ABI</v>
      </c>
    </row>
    <row r="336" spans="1:7" x14ac:dyDescent="0.2">
      <c r="A336">
        <v>22107417</v>
      </c>
      <c r="B336" t="s">
        <v>898</v>
      </c>
      <c r="C336">
        <v>10.063000000000001</v>
      </c>
      <c r="E336" s="347">
        <v>22004751</v>
      </c>
      <c r="F336" s="349" t="s">
        <v>349</v>
      </c>
      <c r="G336">
        <f>VLOOKUP(E336,'résultats RV'!$B$3:$AH$734,33,FALSE)</f>
        <v>8</v>
      </c>
    </row>
    <row r="337" spans="1:7" x14ac:dyDescent="0.2">
      <c r="A337">
        <v>22120079</v>
      </c>
      <c r="B337" t="s">
        <v>898</v>
      </c>
      <c r="C337">
        <v>13</v>
      </c>
      <c r="E337" s="347">
        <v>22005623</v>
      </c>
      <c r="F337" s="349" t="s">
        <v>350</v>
      </c>
      <c r="G337">
        <f>VLOOKUP(E337,'résultats RV'!$B$3:$AH$734,33,FALSE)</f>
        <v>6.6669999999999998</v>
      </c>
    </row>
    <row r="338" spans="1:7" x14ac:dyDescent="0.2">
      <c r="A338">
        <v>22114611</v>
      </c>
      <c r="B338" t="s">
        <v>900</v>
      </c>
      <c r="C338">
        <v>0</v>
      </c>
      <c r="E338" s="347">
        <v>22109023</v>
      </c>
      <c r="F338" s="349" t="s">
        <v>196</v>
      </c>
      <c r="G338">
        <f>VLOOKUP(E338,'résultats RV'!$B$3:$AH$734,33,FALSE)</f>
        <v>9.3330000000000002</v>
      </c>
    </row>
    <row r="339" spans="1:7" x14ac:dyDescent="0.2">
      <c r="A339">
        <v>22107550</v>
      </c>
      <c r="B339" t="s">
        <v>901</v>
      </c>
      <c r="C339">
        <v>12.4</v>
      </c>
      <c r="E339" s="347">
        <v>22009622</v>
      </c>
      <c r="F339" s="349" t="s">
        <v>196</v>
      </c>
      <c r="G339">
        <f>VLOOKUP(E339,'résultats RV'!$B$3:$AH$734,33,FALSE)</f>
        <v>8.4440000000000008</v>
      </c>
    </row>
    <row r="340" spans="1:7" x14ac:dyDescent="0.2">
      <c r="A340">
        <v>22109554</v>
      </c>
      <c r="B340" t="s">
        <v>902</v>
      </c>
      <c r="C340">
        <v>10.65</v>
      </c>
      <c r="E340" s="347">
        <v>22005110</v>
      </c>
      <c r="F340" s="349" t="s">
        <v>352</v>
      </c>
      <c r="G340">
        <f>VLOOKUP(E340,'résultats RV'!$B$3:$AH$734,33,FALSE)</f>
        <v>8.8889999999999993</v>
      </c>
    </row>
    <row r="341" spans="1:7" x14ac:dyDescent="0.2">
      <c r="A341">
        <v>22108132</v>
      </c>
      <c r="B341" t="s">
        <v>904</v>
      </c>
      <c r="C341">
        <v>12.2</v>
      </c>
      <c r="E341" s="347">
        <v>22112357</v>
      </c>
      <c r="F341" s="349" t="s">
        <v>847</v>
      </c>
      <c r="G341">
        <f>VLOOKUP(E341,'résultats RV'!$B$3:$AH$734,33,FALSE)</f>
        <v>8.4440000000000008</v>
      </c>
    </row>
    <row r="342" spans="1:7" x14ac:dyDescent="0.2">
      <c r="A342">
        <v>21913775</v>
      </c>
      <c r="B342" t="s">
        <v>200</v>
      </c>
      <c r="C342">
        <v>8.75</v>
      </c>
      <c r="E342" s="347">
        <v>22106643</v>
      </c>
      <c r="F342" s="349" t="s">
        <v>849</v>
      </c>
      <c r="G342">
        <f>VLOOKUP(E342,'résultats RV'!$B$3:$AH$734,33,FALSE)</f>
        <v>9.3330000000000002</v>
      </c>
    </row>
    <row r="343" spans="1:7" x14ac:dyDescent="0.2">
      <c r="A343">
        <v>22103157</v>
      </c>
      <c r="B343" t="s">
        <v>367</v>
      </c>
      <c r="C343">
        <v>9.85</v>
      </c>
      <c r="E343" s="347">
        <v>21814620</v>
      </c>
      <c r="F343" s="349" t="s">
        <v>850</v>
      </c>
      <c r="G343">
        <f>VLOOKUP(E343,'résultats RV'!$B$3:$AH$734,33,FALSE)</f>
        <v>7.556</v>
      </c>
    </row>
    <row r="344" spans="1:7" x14ac:dyDescent="0.2">
      <c r="A344">
        <v>22111846</v>
      </c>
      <c r="B344" t="s">
        <v>906</v>
      </c>
      <c r="C344">
        <v>11.5</v>
      </c>
      <c r="E344" s="347">
        <v>22004175</v>
      </c>
      <c r="F344" s="349" t="s">
        <v>353</v>
      </c>
      <c r="G344">
        <f>VLOOKUP(E344,'résultats RV'!$B$3:$AH$734,33,FALSE)</f>
        <v>8</v>
      </c>
    </row>
    <row r="345" spans="1:7" x14ac:dyDescent="0.2">
      <c r="A345">
        <v>22104657</v>
      </c>
      <c r="B345" t="s">
        <v>907</v>
      </c>
      <c r="C345">
        <v>14.25</v>
      </c>
      <c r="E345" s="347">
        <v>22104781</v>
      </c>
      <c r="F345" s="349" t="s">
        <v>852</v>
      </c>
      <c r="G345">
        <f>VLOOKUP(E345,'résultats RV'!$B$3:$AH$734,33,FALSE)</f>
        <v>6.2220000000000004</v>
      </c>
    </row>
    <row r="346" spans="1:7" x14ac:dyDescent="0.2">
      <c r="A346">
        <v>22013728</v>
      </c>
      <c r="B346" t="s">
        <v>368</v>
      </c>
      <c r="C346">
        <v>6.3</v>
      </c>
      <c r="E346" s="347">
        <v>22108485</v>
      </c>
      <c r="F346" s="349" t="s">
        <v>854</v>
      </c>
      <c r="G346">
        <f>VLOOKUP(E346,'résultats RV'!$B$3:$AH$734,33,FALSE)</f>
        <v>10.667</v>
      </c>
    </row>
    <row r="347" spans="1:7" x14ac:dyDescent="0.2">
      <c r="A347">
        <v>22100209</v>
      </c>
      <c r="B347" t="s">
        <v>908</v>
      </c>
      <c r="C347">
        <v>10.5</v>
      </c>
      <c r="E347" s="347">
        <v>22102375</v>
      </c>
      <c r="F347" s="349" t="s">
        <v>855</v>
      </c>
      <c r="G347">
        <f>VLOOKUP(E347,'résultats RV'!$B$3:$AH$734,33,FALSE)</f>
        <v>10.667</v>
      </c>
    </row>
    <row r="348" spans="1:7" x14ac:dyDescent="0.2">
      <c r="A348">
        <v>22104610</v>
      </c>
      <c r="B348" t="s">
        <v>910</v>
      </c>
      <c r="C348">
        <v>13.5</v>
      </c>
      <c r="E348" s="347">
        <v>22108993</v>
      </c>
      <c r="F348" s="349" t="s">
        <v>859</v>
      </c>
      <c r="G348">
        <f>VLOOKUP(E348,'résultats RV'!$B$3:$AH$734,33,FALSE)</f>
        <v>8.4440000000000008</v>
      </c>
    </row>
    <row r="349" spans="1:7" x14ac:dyDescent="0.2">
      <c r="A349">
        <v>21902474</v>
      </c>
      <c r="B349" t="s">
        <v>911</v>
      </c>
      <c r="C349">
        <v>11.65</v>
      </c>
      <c r="E349" s="347">
        <v>22111706</v>
      </c>
      <c r="F349" s="349" t="s">
        <v>860</v>
      </c>
      <c r="G349">
        <f>VLOOKUP(E349,'résultats RV'!$B$3:$AH$734,33,FALSE)</f>
        <v>7.1109999999999998</v>
      </c>
    </row>
    <row r="350" spans="1:7" x14ac:dyDescent="0.2">
      <c r="A350">
        <v>22112389</v>
      </c>
      <c r="B350" t="s">
        <v>913</v>
      </c>
      <c r="C350">
        <v>10.5</v>
      </c>
      <c r="E350" s="347">
        <v>22111578</v>
      </c>
      <c r="F350" s="349" t="s">
        <v>862</v>
      </c>
      <c r="G350">
        <f>VLOOKUP(E350,'résultats RV'!$B$3:$AH$734,33,FALSE)</f>
        <v>10.667</v>
      </c>
    </row>
    <row r="351" spans="1:7" x14ac:dyDescent="0.2">
      <c r="A351">
        <v>22108036</v>
      </c>
      <c r="B351" t="s">
        <v>914</v>
      </c>
      <c r="C351">
        <v>11.4</v>
      </c>
      <c r="E351" s="347">
        <v>22111830</v>
      </c>
      <c r="F351" s="349" t="s">
        <v>863</v>
      </c>
      <c r="G351">
        <f>VLOOKUP(E351,'résultats RV'!$B$3:$AH$734,33,FALSE)</f>
        <v>3.556</v>
      </c>
    </row>
    <row r="352" spans="1:7" x14ac:dyDescent="0.2">
      <c r="A352">
        <v>22119799</v>
      </c>
      <c r="B352" t="s">
        <v>916</v>
      </c>
      <c r="C352">
        <v>0</v>
      </c>
      <c r="E352" s="347">
        <v>22001092</v>
      </c>
      <c r="F352" s="349" t="s">
        <v>865</v>
      </c>
      <c r="G352">
        <f>VLOOKUP(E352,'résultats RV'!$B$3:$AH$734,33,FALSE)</f>
        <v>10.667</v>
      </c>
    </row>
    <row r="353" spans="1:7" x14ac:dyDescent="0.2">
      <c r="A353">
        <v>22106315</v>
      </c>
      <c r="B353" t="s">
        <v>917</v>
      </c>
      <c r="C353">
        <v>8.4</v>
      </c>
      <c r="E353" s="347">
        <v>22105635</v>
      </c>
      <c r="F353" s="349" t="s">
        <v>867</v>
      </c>
      <c r="G353">
        <f>VLOOKUP(E353,'résultats RV'!$B$3:$AH$734,33,FALSE)</f>
        <v>11.111000000000001</v>
      </c>
    </row>
    <row r="354" spans="1:7" x14ac:dyDescent="0.2">
      <c r="A354">
        <v>22120237</v>
      </c>
      <c r="B354" t="s">
        <v>918</v>
      </c>
      <c r="C354">
        <v>12.1</v>
      </c>
      <c r="E354" s="347">
        <v>22105676</v>
      </c>
      <c r="F354" s="349" t="s">
        <v>868</v>
      </c>
      <c r="G354">
        <f>VLOOKUP(E354,'résultats RV'!$B$3:$AH$734,33,FALSE)</f>
        <v>8.4440000000000008</v>
      </c>
    </row>
    <row r="355" spans="1:7" x14ac:dyDescent="0.2">
      <c r="A355">
        <v>22121273</v>
      </c>
      <c r="B355" t="s">
        <v>919</v>
      </c>
      <c r="C355">
        <v>8.5500000000000007</v>
      </c>
      <c r="E355" s="347">
        <v>22118189</v>
      </c>
      <c r="F355" s="349" t="s">
        <v>869</v>
      </c>
      <c r="G355">
        <f>VLOOKUP(E355,'résultats RV'!$B$3:$AH$734,33,FALSE)</f>
        <v>3.556</v>
      </c>
    </row>
    <row r="356" spans="1:7" x14ac:dyDescent="0.2">
      <c r="A356">
        <v>22111250</v>
      </c>
      <c r="B356" t="s">
        <v>920</v>
      </c>
      <c r="C356">
        <v>12.25</v>
      </c>
      <c r="E356" s="347">
        <v>22100199</v>
      </c>
      <c r="F356" s="349" t="s">
        <v>871</v>
      </c>
      <c r="G356">
        <f>VLOOKUP(E356,'résultats RV'!$B$3:$AH$734,33,FALSE)</f>
        <v>8.4440000000000008</v>
      </c>
    </row>
    <row r="357" spans="1:7" x14ac:dyDescent="0.2">
      <c r="A357">
        <v>22114512</v>
      </c>
      <c r="B357" t="s">
        <v>921</v>
      </c>
      <c r="C357">
        <v>13.15</v>
      </c>
      <c r="E357" s="347">
        <v>22118566</v>
      </c>
      <c r="F357" s="349" t="s">
        <v>873</v>
      </c>
      <c r="G357">
        <f>VLOOKUP(E357,'résultats RV'!$B$3:$AH$734,33,FALSE)</f>
        <v>4.8890000000000002</v>
      </c>
    </row>
    <row r="358" spans="1:7" x14ac:dyDescent="0.2">
      <c r="A358">
        <v>22107188</v>
      </c>
      <c r="B358" t="s">
        <v>921</v>
      </c>
      <c r="C358">
        <v>9.6</v>
      </c>
      <c r="E358" s="347">
        <v>22000928</v>
      </c>
      <c r="F358" s="349" t="s">
        <v>357</v>
      </c>
      <c r="G358">
        <f>VLOOKUP(E358,'résultats RV'!$B$3:$AH$734,33,FALSE)</f>
        <v>11.555999999999999</v>
      </c>
    </row>
    <row r="359" spans="1:7" x14ac:dyDescent="0.2">
      <c r="A359">
        <v>21909919</v>
      </c>
      <c r="B359" t="s">
        <v>922</v>
      </c>
      <c r="C359" t="s">
        <v>1350</v>
      </c>
      <c r="E359" s="347">
        <v>22104197</v>
      </c>
      <c r="F359" s="349" t="s">
        <v>875</v>
      </c>
      <c r="G359">
        <f>VLOOKUP(E359,'résultats RV'!$B$3:$AH$734,33,FALSE)</f>
        <v>5.7779999999999996</v>
      </c>
    </row>
    <row r="360" spans="1:7" x14ac:dyDescent="0.2">
      <c r="A360">
        <v>22112554</v>
      </c>
      <c r="B360" t="s">
        <v>923</v>
      </c>
      <c r="C360">
        <v>5.85</v>
      </c>
      <c r="E360" s="347">
        <v>22105432</v>
      </c>
      <c r="F360" s="349" t="s">
        <v>877</v>
      </c>
      <c r="G360">
        <f>VLOOKUP(E360,'résultats RV'!$B$3:$AH$734,33,FALSE)</f>
        <v>10.222</v>
      </c>
    </row>
    <row r="361" spans="1:7" x14ac:dyDescent="0.2">
      <c r="A361">
        <v>22110891</v>
      </c>
      <c r="B361" t="s">
        <v>373</v>
      </c>
      <c r="C361">
        <v>13.9</v>
      </c>
      <c r="E361" s="347">
        <v>22101642</v>
      </c>
      <c r="F361" s="349" t="s">
        <v>879</v>
      </c>
      <c r="G361">
        <f>VLOOKUP(E361,'résultats RV'!$B$3:$AH$734,33,FALSE)</f>
        <v>8</v>
      </c>
    </row>
    <row r="362" spans="1:7" x14ac:dyDescent="0.2">
      <c r="A362">
        <v>22012704</v>
      </c>
      <c r="B362" t="s">
        <v>373</v>
      </c>
      <c r="C362">
        <v>11</v>
      </c>
      <c r="E362" s="347">
        <v>22016691</v>
      </c>
      <c r="F362" s="349" t="s">
        <v>358</v>
      </c>
      <c r="G362">
        <f>VLOOKUP(E362,'résultats RV'!$B$3:$AH$734,33,FALSE)</f>
        <v>8.8889999999999993</v>
      </c>
    </row>
    <row r="363" spans="1:7" x14ac:dyDescent="0.2">
      <c r="A363">
        <v>22105266</v>
      </c>
      <c r="B363" t="s">
        <v>94</v>
      </c>
      <c r="C363">
        <v>11.15</v>
      </c>
      <c r="E363" s="347">
        <v>22109131</v>
      </c>
      <c r="F363" s="349" t="s">
        <v>880</v>
      </c>
      <c r="G363">
        <f>VLOOKUP(E363,'résultats RV'!$B$3:$AH$734,33,FALSE)</f>
        <v>10.222</v>
      </c>
    </row>
    <row r="364" spans="1:7" x14ac:dyDescent="0.2">
      <c r="A364">
        <v>22105326</v>
      </c>
      <c r="B364" t="s">
        <v>925</v>
      </c>
      <c r="C364">
        <v>14</v>
      </c>
      <c r="E364" s="347">
        <v>22112718</v>
      </c>
      <c r="F364" s="349" t="s">
        <v>1341</v>
      </c>
      <c r="G364">
        <f>VLOOKUP(E364,'résultats RV'!$B$3:$AH$734,33,FALSE)</f>
        <v>7.1109999999999998</v>
      </c>
    </row>
    <row r="365" spans="1:7" x14ac:dyDescent="0.2">
      <c r="A365">
        <v>22109605</v>
      </c>
      <c r="B365" t="s">
        <v>927</v>
      </c>
      <c r="C365">
        <v>10.199999999999999</v>
      </c>
      <c r="E365" s="347">
        <v>22119492</v>
      </c>
      <c r="F365" s="349" t="s">
        <v>882</v>
      </c>
      <c r="G365">
        <f>VLOOKUP(E365,'résultats RV'!$B$3:$AH$734,33,FALSE)</f>
        <v>8</v>
      </c>
    </row>
    <row r="366" spans="1:7" x14ac:dyDescent="0.2">
      <c r="A366">
        <v>22108327</v>
      </c>
      <c r="B366" t="s">
        <v>930</v>
      </c>
      <c r="C366">
        <v>11.15</v>
      </c>
      <c r="E366" s="347">
        <v>22104175</v>
      </c>
      <c r="F366" s="349" t="s">
        <v>883</v>
      </c>
      <c r="G366">
        <f>VLOOKUP(E366,'résultats RV'!$B$3:$AH$734,33,FALSE)</f>
        <v>6.2220000000000004</v>
      </c>
    </row>
    <row r="367" spans="1:7" x14ac:dyDescent="0.2">
      <c r="A367">
        <v>22102117</v>
      </c>
      <c r="B367" t="s">
        <v>930</v>
      </c>
      <c r="C367">
        <v>12.7</v>
      </c>
      <c r="E367" s="347">
        <v>22109621</v>
      </c>
      <c r="F367" s="349" t="s">
        <v>884</v>
      </c>
      <c r="G367" t="str">
        <f>VLOOKUP(E367,'résultats RV'!$B$3:$AH$734,33,FALSE)</f>
        <v>ABI</v>
      </c>
    </row>
    <row r="368" spans="1:7" x14ac:dyDescent="0.2">
      <c r="A368">
        <v>22107011</v>
      </c>
      <c r="B368" t="s">
        <v>933</v>
      </c>
      <c r="C368">
        <v>12.85</v>
      </c>
      <c r="E368" s="347">
        <v>22111580</v>
      </c>
      <c r="F368" s="349" t="s">
        <v>885</v>
      </c>
      <c r="G368">
        <f>VLOOKUP(E368,'résultats RV'!$B$3:$AH$734,33,FALSE)</f>
        <v>8.4440000000000008</v>
      </c>
    </row>
    <row r="369" spans="1:7" x14ac:dyDescent="0.2">
      <c r="A369">
        <v>22118732</v>
      </c>
      <c r="B369" t="s">
        <v>934</v>
      </c>
      <c r="C369">
        <v>11.9</v>
      </c>
      <c r="E369" s="347">
        <v>22009343</v>
      </c>
      <c r="F369" s="349" t="s">
        <v>360</v>
      </c>
      <c r="G369">
        <f>VLOOKUP(E369,'résultats RV'!$B$3:$AH$734,33,FALSE)</f>
        <v>8</v>
      </c>
    </row>
    <row r="370" spans="1:7" x14ac:dyDescent="0.2">
      <c r="A370">
        <v>22109311</v>
      </c>
      <c r="B370" t="s">
        <v>935</v>
      </c>
      <c r="C370">
        <v>9.9</v>
      </c>
      <c r="E370" s="347">
        <v>22008859</v>
      </c>
      <c r="F370" s="349" t="s">
        <v>887</v>
      </c>
      <c r="G370" t="str">
        <f>VLOOKUP(E370,'résultats RV'!$B$3:$AH$734,33,FALSE)</f>
        <v>ABI</v>
      </c>
    </row>
    <row r="371" spans="1:7" x14ac:dyDescent="0.2">
      <c r="A371">
        <v>22105354</v>
      </c>
      <c r="B371" t="s">
        <v>937</v>
      </c>
      <c r="C371">
        <v>14</v>
      </c>
      <c r="E371" s="347">
        <v>22107254</v>
      </c>
      <c r="F371" s="349" t="s">
        <v>889</v>
      </c>
      <c r="G371">
        <f>VLOOKUP(E371,'résultats RV'!$B$3:$AH$734,33,FALSE)</f>
        <v>4.8890000000000002</v>
      </c>
    </row>
    <row r="372" spans="1:7" x14ac:dyDescent="0.2">
      <c r="A372">
        <v>22104403</v>
      </c>
      <c r="B372" t="s">
        <v>939</v>
      </c>
      <c r="C372">
        <v>12.85</v>
      </c>
      <c r="E372" s="347">
        <v>22013263</v>
      </c>
      <c r="F372" s="349" t="s">
        <v>362</v>
      </c>
      <c r="G372">
        <f>VLOOKUP(E372,'résultats RV'!$B$3:$AH$734,33,FALSE)</f>
        <v>7.556</v>
      </c>
    </row>
    <row r="373" spans="1:7" x14ac:dyDescent="0.2">
      <c r="A373">
        <v>22118437</v>
      </c>
      <c r="B373" t="s">
        <v>940</v>
      </c>
      <c r="C373">
        <v>10.85</v>
      </c>
      <c r="E373" s="347">
        <v>22103270</v>
      </c>
      <c r="F373" s="349" t="s">
        <v>890</v>
      </c>
      <c r="G373" t="str">
        <f>VLOOKUP(E373,'résultats RV'!$B$3:$AH$734,33,FALSE)</f>
        <v>ABI</v>
      </c>
    </row>
    <row r="374" spans="1:7" x14ac:dyDescent="0.2">
      <c r="A374">
        <v>22013616</v>
      </c>
      <c r="B374" t="s">
        <v>376</v>
      </c>
      <c r="C374">
        <v>6.3</v>
      </c>
      <c r="E374" s="347">
        <v>22106506</v>
      </c>
      <c r="F374" s="349" t="s">
        <v>891</v>
      </c>
      <c r="G374">
        <f>VLOOKUP(E374,'résultats RV'!$B$3:$AH$734,33,FALSE)</f>
        <v>14.222</v>
      </c>
    </row>
    <row r="375" spans="1:7" x14ac:dyDescent="0.2">
      <c r="A375">
        <v>22106196</v>
      </c>
      <c r="B375" t="s">
        <v>942</v>
      </c>
      <c r="C375">
        <v>10.75</v>
      </c>
      <c r="E375" s="347">
        <v>22102926</v>
      </c>
      <c r="F375" s="349" t="s">
        <v>893</v>
      </c>
      <c r="G375">
        <f>VLOOKUP(E375,'résultats RV'!$B$3:$AH$734,33,FALSE)</f>
        <v>6.2220000000000004</v>
      </c>
    </row>
    <row r="376" spans="1:7" x14ac:dyDescent="0.2">
      <c r="A376">
        <v>22113430</v>
      </c>
      <c r="B376" t="s">
        <v>944</v>
      </c>
      <c r="C376">
        <v>11.5</v>
      </c>
      <c r="E376" s="347">
        <v>22108937</v>
      </c>
      <c r="F376" s="349" t="s">
        <v>894</v>
      </c>
      <c r="G376">
        <f>VLOOKUP(E376,'résultats RV'!$B$3:$AH$734,33,FALSE)</f>
        <v>8</v>
      </c>
    </row>
    <row r="377" spans="1:7" x14ac:dyDescent="0.2">
      <c r="A377">
        <v>22011096</v>
      </c>
      <c r="B377" t="s">
        <v>379</v>
      </c>
      <c r="C377">
        <v>9.3000000000000007</v>
      </c>
      <c r="E377" s="347">
        <v>22123372</v>
      </c>
      <c r="F377" s="349" t="s">
        <v>1355</v>
      </c>
      <c r="G377" t="str">
        <f>VLOOKUP(E377,'résultats RV'!$B$3:$AH$734,33,FALSE)</f>
        <v>ABI</v>
      </c>
    </row>
    <row r="378" spans="1:7" x14ac:dyDescent="0.2">
      <c r="A378">
        <v>22110343</v>
      </c>
      <c r="B378" t="s">
        <v>1342</v>
      </c>
      <c r="C378">
        <v>10.1</v>
      </c>
      <c r="E378" s="347">
        <v>22005752</v>
      </c>
      <c r="F378" s="349" t="s">
        <v>365</v>
      </c>
      <c r="G378">
        <f>VLOOKUP(E378,'résultats RV'!$B$3:$AH$734,33,FALSE)</f>
        <v>8</v>
      </c>
    </row>
    <row r="379" spans="1:7" x14ac:dyDescent="0.2">
      <c r="A379">
        <v>22108269</v>
      </c>
      <c r="B379" t="s">
        <v>948</v>
      </c>
      <c r="C379">
        <v>12.3</v>
      </c>
      <c r="E379" s="347">
        <v>22107417</v>
      </c>
      <c r="F379" s="349" t="s">
        <v>898</v>
      </c>
      <c r="G379">
        <f>VLOOKUP(E379,'résultats RV'!$B$3:$AH$734,33,FALSE)</f>
        <v>9.3330000000000002</v>
      </c>
    </row>
    <row r="380" spans="1:7" x14ac:dyDescent="0.2">
      <c r="A380">
        <v>22118447</v>
      </c>
      <c r="B380" t="s">
        <v>36</v>
      </c>
      <c r="C380">
        <v>11.6</v>
      </c>
      <c r="E380" s="347">
        <v>22120079</v>
      </c>
      <c r="F380" s="349" t="s">
        <v>898</v>
      </c>
      <c r="G380">
        <f>VLOOKUP(E380,'résultats RV'!$B$3:$AH$734,33,FALSE)</f>
        <v>7.556</v>
      </c>
    </row>
    <row r="381" spans="1:7" x14ac:dyDescent="0.2">
      <c r="A381">
        <v>22105412</v>
      </c>
      <c r="B381" t="s">
        <v>949</v>
      </c>
      <c r="C381">
        <v>13.5</v>
      </c>
      <c r="E381" s="347">
        <v>22114611</v>
      </c>
      <c r="F381" s="349" t="s">
        <v>900</v>
      </c>
      <c r="G381" t="str">
        <f>VLOOKUP(E381,'résultats RV'!$B$3:$AH$734,33,FALSE)</f>
        <v>ABI</v>
      </c>
    </row>
    <row r="382" spans="1:7" x14ac:dyDescent="0.2">
      <c r="A382">
        <v>22106918</v>
      </c>
      <c r="B382" t="s">
        <v>951</v>
      </c>
      <c r="C382">
        <v>12.25</v>
      </c>
      <c r="E382" s="347">
        <v>22107550</v>
      </c>
      <c r="F382" s="349" t="s">
        <v>901</v>
      </c>
      <c r="G382">
        <f>VLOOKUP(E382,'résultats RV'!$B$3:$AH$734,33,FALSE)</f>
        <v>9.7780000000000005</v>
      </c>
    </row>
    <row r="383" spans="1:7" x14ac:dyDescent="0.2">
      <c r="A383">
        <v>22111052</v>
      </c>
      <c r="B383" t="s">
        <v>950</v>
      </c>
      <c r="C383">
        <v>7.1</v>
      </c>
      <c r="E383" s="347">
        <v>22109554</v>
      </c>
      <c r="F383" s="349" t="s">
        <v>902</v>
      </c>
      <c r="G383">
        <f>VLOOKUP(E383,'résultats RV'!$B$3:$AH$734,33,FALSE)</f>
        <v>8.8889999999999993</v>
      </c>
    </row>
    <row r="384" spans="1:7" x14ac:dyDescent="0.2">
      <c r="A384">
        <v>22112677</v>
      </c>
      <c r="B384" t="s">
        <v>952</v>
      </c>
      <c r="C384">
        <v>12.95</v>
      </c>
      <c r="E384" s="347">
        <v>22108132</v>
      </c>
      <c r="F384" s="349" t="s">
        <v>904</v>
      </c>
      <c r="G384">
        <f>VLOOKUP(E384,'résultats RV'!$B$3:$AH$734,33,FALSE)</f>
        <v>8.8889999999999993</v>
      </c>
    </row>
    <row r="385" spans="1:7" x14ac:dyDescent="0.2">
      <c r="A385">
        <v>22103144</v>
      </c>
      <c r="B385" t="s">
        <v>953</v>
      </c>
      <c r="C385" t="s">
        <v>1350</v>
      </c>
      <c r="E385" s="347">
        <v>21913775</v>
      </c>
      <c r="F385" s="349" t="s">
        <v>200</v>
      </c>
      <c r="G385">
        <f>VLOOKUP(E385,'résultats RV'!$B$3:$AH$734,33,FALSE)</f>
        <v>9.3330000000000002</v>
      </c>
    </row>
    <row r="386" spans="1:7" x14ac:dyDescent="0.2">
      <c r="A386">
        <v>21910833</v>
      </c>
      <c r="B386" t="s">
        <v>201</v>
      </c>
      <c r="C386">
        <v>6.2</v>
      </c>
      <c r="E386" s="347">
        <v>22103157</v>
      </c>
      <c r="F386" s="349" t="s">
        <v>367</v>
      </c>
      <c r="G386">
        <f>VLOOKUP(E386,'résultats RV'!$B$3:$AH$734,33,FALSE)</f>
        <v>9.7780000000000005</v>
      </c>
    </row>
    <row r="387" spans="1:7" x14ac:dyDescent="0.2">
      <c r="A387">
        <v>22109926</v>
      </c>
      <c r="B387" t="s">
        <v>384</v>
      </c>
      <c r="C387">
        <v>9.75</v>
      </c>
      <c r="E387" s="347">
        <v>22111846</v>
      </c>
      <c r="F387" s="349" t="s">
        <v>906</v>
      </c>
      <c r="G387">
        <f>VLOOKUP(E387,'résultats RV'!$B$3:$AH$734,33,FALSE)</f>
        <v>8.8889999999999993</v>
      </c>
    </row>
    <row r="388" spans="1:7" x14ac:dyDescent="0.2">
      <c r="A388">
        <v>22104702</v>
      </c>
      <c r="B388" t="s">
        <v>955</v>
      </c>
      <c r="C388">
        <v>11.3</v>
      </c>
      <c r="E388" s="347">
        <v>22104657</v>
      </c>
      <c r="F388" s="349" t="s">
        <v>907</v>
      </c>
      <c r="G388">
        <f>VLOOKUP(E388,'résultats RV'!$B$3:$AH$734,33,FALSE)</f>
        <v>11.11</v>
      </c>
    </row>
    <row r="389" spans="1:7" x14ac:dyDescent="0.2">
      <c r="A389">
        <v>22109483</v>
      </c>
      <c r="B389" t="s">
        <v>957</v>
      </c>
      <c r="C389">
        <v>12.583</v>
      </c>
      <c r="E389" s="347">
        <v>22013728</v>
      </c>
      <c r="F389" s="349" t="s">
        <v>368</v>
      </c>
      <c r="G389">
        <f>VLOOKUP(E389,'résultats RV'!$B$3:$AH$734,33,FALSE)</f>
        <v>6.6669999999999998</v>
      </c>
    </row>
    <row r="390" spans="1:7" x14ac:dyDescent="0.2">
      <c r="A390">
        <v>22015056</v>
      </c>
      <c r="B390" t="s">
        <v>958</v>
      </c>
      <c r="C390">
        <v>12.2</v>
      </c>
      <c r="E390" s="347">
        <v>22100209</v>
      </c>
      <c r="F390" s="349" t="s">
        <v>908</v>
      </c>
      <c r="G390">
        <f>VLOOKUP(E390,'résultats RV'!$B$3:$AH$734,33,FALSE)</f>
        <v>8</v>
      </c>
    </row>
    <row r="391" spans="1:7" x14ac:dyDescent="0.2">
      <c r="A391">
        <v>22107442</v>
      </c>
      <c r="B391" t="s">
        <v>929</v>
      </c>
      <c r="C391" t="s">
        <v>1350</v>
      </c>
      <c r="E391" s="347">
        <v>22104610</v>
      </c>
      <c r="F391" s="349" t="s">
        <v>910</v>
      </c>
      <c r="G391">
        <f>VLOOKUP(E391,'résultats RV'!$B$3:$AH$734,33,FALSE)</f>
        <v>11.555999999999999</v>
      </c>
    </row>
    <row r="392" spans="1:7" x14ac:dyDescent="0.2">
      <c r="A392">
        <v>22120154</v>
      </c>
      <c r="B392" t="s">
        <v>959</v>
      </c>
      <c r="C392">
        <v>0</v>
      </c>
      <c r="E392" s="347">
        <v>21902474</v>
      </c>
      <c r="F392" s="349" t="s">
        <v>911</v>
      </c>
      <c r="G392">
        <f>VLOOKUP(E392,'résultats RV'!$B$3:$AH$734,33,FALSE)</f>
        <v>8.4440000000000008</v>
      </c>
    </row>
    <row r="393" spans="1:7" x14ac:dyDescent="0.2">
      <c r="A393">
        <v>22106734</v>
      </c>
      <c r="B393" t="s">
        <v>961</v>
      </c>
      <c r="C393">
        <v>8.75</v>
      </c>
      <c r="E393" s="347">
        <v>22112389</v>
      </c>
      <c r="F393" s="349" t="s">
        <v>913</v>
      </c>
      <c r="G393">
        <f>VLOOKUP(E393,'résultats RV'!$B$3:$AH$734,33,FALSE)</f>
        <v>5.3330000000000002</v>
      </c>
    </row>
    <row r="394" spans="1:7" x14ac:dyDescent="0.2">
      <c r="A394">
        <v>22114831</v>
      </c>
      <c r="B394" t="s">
        <v>962</v>
      </c>
      <c r="C394">
        <v>12.2</v>
      </c>
      <c r="E394" s="347">
        <v>22108036</v>
      </c>
      <c r="F394" s="349" t="s">
        <v>914</v>
      </c>
      <c r="G394">
        <f>VLOOKUP(E394,'résultats RV'!$B$3:$AH$734,33,FALSE)</f>
        <v>6.2220000000000004</v>
      </c>
    </row>
    <row r="395" spans="1:7" x14ac:dyDescent="0.2">
      <c r="A395">
        <v>22111550</v>
      </c>
      <c r="B395" t="s">
        <v>963</v>
      </c>
      <c r="C395">
        <v>10.1</v>
      </c>
      <c r="E395" s="347">
        <v>22119799</v>
      </c>
      <c r="F395" s="349" t="s">
        <v>916</v>
      </c>
      <c r="G395" t="str">
        <f>VLOOKUP(E395,'résultats RV'!$B$3:$AH$734,33,FALSE)</f>
        <v>ABI</v>
      </c>
    </row>
    <row r="396" spans="1:7" x14ac:dyDescent="0.2">
      <c r="A396">
        <v>22111673</v>
      </c>
      <c r="B396" t="s">
        <v>388</v>
      </c>
      <c r="C396">
        <v>10.75</v>
      </c>
      <c r="E396" s="347">
        <v>22106315</v>
      </c>
      <c r="F396" s="349" t="s">
        <v>917</v>
      </c>
      <c r="G396">
        <f>VLOOKUP(E396,'résultats RV'!$B$3:$AH$734,33,FALSE)</f>
        <v>6.2220000000000004</v>
      </c>
    </row>
    <row r="397" spans="1:7" x14ac:dyDescent="0.2">
      <c r="A397">
        <v>22117917</v>
      </c>
      <c r="B397" t="s">
        <v>965</v>
      </c>
      <c r="C397">
        <v>12.65</v>
      </c>
      <c r="E397" s="347">
        <v>22120237</v>
      </c>
      <c r="F397" s="349" t="s">
        <v>918</v>
      </c>
      <c r="G397">
        <f>VLOOKUP(E397,'résultats RV'!$B$3:$AH$734,33,FALSE)</f>
        <v>8.4440000000000008</v>
      </c>
    </row>
    <row r="398" spans="1:7" x14ac:dyDescent="0.2">
      <c r="A398">
        <v>22108002</v>
      </c>
      <c r="B398" t="s">
        <v>967</v>
      </c>
      <c r="C398">
        <v>9.6</v>
      </c>
      <c r="E398" s="347">
        <v>22121273</v>
      </c>
      <c r="F398" s="349" t="s">
        <v>919</v>
      </c>
      <c r="G398">
        <f>VLOOKUP(E398,'résultats RV'!$B$3:$AH$734,33,FALSE)</f>
        <v>5.3330000000000002</v>
      </c>
    </row>
    <row r="399" spans="1:7" x14ac:dyDescent="0.2">
      <c r="A399">
        <v>22103538</v>
      </c>
      <c r="B399" t="s">
        <v>969</v>
      </c>
      <c r="C399">
        <v>10.15</v>
      </c>
      <c r="E399" s="347">
        <v>22111250</v>
      </c>
      <c r="F399" s="349" t="s">
        <v>920</v>
      </c>
      <c r="G399">
        <f>VLOOKUP(E399,'résultats RV'!$B$3:$AH$734,33,FALSE)</f>
        <v>7.1109999999999998</v>
      </c>
    </row>
    <row r="400" spans="1:7" x14ac:dyDescent="0.2">
      <c r="A400">
        <v>22104201</v>
      </c>
      <c r="B400" t="s">
        <v>970</v>
      </c>
      <c r="C400">
        <v>13.2</v>
      </c>
      <c r="E400" s="347">
        <v>22114512</v>
      </c>
      <c r="F400" s="349" t="s">
        <v>921</v>
      </c>
      <c r="G400">
        <f>VLOOKUP(E400,'résultats RV'!$B$3:$AH$734,33,FALSE)</f>
        <v>11.111000000000001</v>
      </c>
    </row>
    <row r="401" spans="1:7" x14ac:dyDescent="0.2">
      <c r="A401">
        <v>22015233</v>
      </c>
      <c r="B401" t="s">
        <v>971</v>
      </c>
      <c r="C401">
        <v>0</v>
      </c>
      <c r="E401" s="347">
        <v>22107188</v>
      </c>
      <c r="F401" s="349" t="s">
        <v>921</v>
      </c>
      <c r="G401">
        <f>VLOOKUP(E401,'résultats RV'!$B$3:$AH$734,33,FALSE)</f>
        <v>6.2220000000000004</v>
      </c>
    </row>
    <row r="402" spans="1:7" x14ac:dyDescent="0.2">
      <c r="A402">
        <v>22113848</v>
      </c>
      <c r="B402" t="s">
        <v>393</v>
      </c>
      <c r="C402">
        <v>8.6999999999999993</v>
      </c>
      <c r="E402" s="347">
        <v>21909919</v>
      </c>
      <c r="F402" s="349" t="s">
        <v>922</v>
      </c>
      <c r="G402">
        <f>VLOOKUP(E402,'résultats RV'!$B$3:$AH$734,33,FALSE)</f>
        <v>10.220000000000001</v>
      </c>
    </row>
    <row r="403" spans="1:7" x14ac:dyDescent="0.2">
      <c r="A403">
        <v>22107598</v>
      </c>
      <c r="B403" t="s">
        <v>393</v>
      </c>
      <c r="C403">
        <v>0</v>
      </c>
      <c r="E403" s="347">
        <v>22112554</v>
      </c>
      <c r="F403" s="349" t="s">
        <v>923</v>
      </c>
      <c r="G403">
        <f>VLOOKUP(E403,'résultats RV'!$B$3:$AH$734,33,FALSE)</f>
        <v>8.8889999999999993</v>
      </c>
    </row>
    <row r="404" spans="1:7" x14ac:dyDescent="0.2">
      <c r="A404">
        <v>22103727</v>
      </c>
      <c r="B404" t="s">
        <v>393</v>
      </c>
      <c r="C404">
        <v>9.15</v>
      </c>
      <c r="E404" s="347">
        <v>22110891</v>
      </c>
      <c r="F404" s="349" t="s">
        <v>373</v>
      </c>
      <c r="G404">
        <f>VLOOKUP(E404,'résultats RV'!$B$3:$AH$734,33,FALSE)</f>
        <v>11.555999999999999</v>
      </c>
    </row>
    <row r="405" spans="1:7" x14ac:dyDescent="0.2">
      <c r="A405">
        <v>22108057</v>
      </c>
      <c r="B405" t="s">
        <v>974</v>
      </c>
      <c r="C405">
        <v>9.6</v>
      </c>
      <c r="E405" s="347">
        <v>22012704</v>
      </c>
      <c r="F405" s="349" t="s">
        <v>373</v>
      </c>
      <c r="G405">
        <f>VLOOKUP(E405,'résultats RV'!$B$3:$AH$734,33,FALSE)</f>
        <v>7.1109999999999998</v>
      </c>
    </row>
    <row r="406" spans="1:7" x14ac:dyDescent="0.2">
      <c r="A406">
        <v>22009745</v>
      </c>
      <c r="B406" t="s">
        <v>486</v>
      </c>
      <c r="C406">
        <v>0</v>
      </c>
      <c r="E406" s="347">
        <v>22105266</v>
      </c>
      <c r="F406" s="349" t="s">
        <v>94</v>
      </c>
      <c r="G406">
        <f>VLOOKUP(E406,'résultats RV'!$B$3:$AH$734,33,FALSE)</f>
        <v>5.3330000000000002</v>
      </c>
    </row>
    <row r="407" spans="1:7" x14ac:dyDescent="0.2">
      <c r="A407">
        <v>22105157</v>
      </c>
      <c r="B407" t="s">
        <v>975</v>
      </c>
      <c r="C407">
        <v>11.4</v>
      </c>
      <c r="E407" s="347">
        <v>22105326</v>
      </c>
      <c r="F407" s="349" t="s">
        <v>925</v>
      </c>
      <c r="G407">
        <f>VLOOKUP(E407,'résultats RV'!$B$3:$AH$734,33,FALSE)</f>
        <v>12.444000000000001</v>
      </c>
    </row>
    <row r="408" spans="1:7" x14ac:dyDescent="0.2">
      <c r="A408">
        <v>22012755</v>
      </c>
      <c r="B408" t="s">
        <v>976</v>
      </c>
      <c r="C408">
        <v>0</v>
      </c>
      <c r="E408" s="347">
        <v>22109605</v>
      </c>
      <c r="F408" s="349" t="s">
        <v>927</v>
      </c>
      <c r="G408">
        <f>VLOOKUP(E408,'résultats RV'!$B$3:$AH$734,33,FALSE)</f>
        <v>5.7779999999999996</v>
      </c>
    </row>
    <row r="409" spans="1:7" x14ac:dyDescent="0.2">
      <c r="A409">
        <v>21914334</v>
      </c>
      <c r="B409" t="s">
        <v>204</v>
      </c>
      <c r="C409">
        <v>8</v>
      </c>
      <c r="E409" s="347">
        <v>22108327</v>
      </c>
      <c r="F409" s="349" t="s">
        <v>930</v>
      </c>
      <c r="G409">
        <f>VLOOKUP(E409,'résultats RV'!$B$3:$AH$734,33,FALSE)</f>
        <v>10.222</v>
      </c>
    </row>
    <row r="410" spans="1:7" x14ac:dyDescent="0.2">
      <c r="A410">
        <v>22104910</v>
      </c>
      <c r="B410" t="s">
        <v>1343</v>
      </c>
      <c r="C410">
        <v>8.75</v>
      </c>
      <c r="E410" s="347">
        <v>22102117</v>
      </c>
      <c r="F410" s="349" t="s">
        <v>930</v>
      </c>
      <c r="G410">
        <f>VLOOKUP(E410,'résultats RV'!$B$3:$AH$734,33,FALSE)</f>
        <v>11.111000000000001</v>
      </c>
    </row>
    <row r="411" spans="1:7" x14ac:dyDescent="0.2">
      <c r="A411">
        <v>22118214</v>
      </c>
      <c r="B411" t="s">
        <v>1344</v>
      </c>
      <c r="C411">
        <v>14.05</v>
      </c>
      <c r="E411" s="347">
        <v>22009423</v>
      </c>
      <c r="F411" s="349" t="s">
        <v>374</v>
      </c>
      <c r="G411">
        <f>VLOOKUP(E411,'résultats RV'!$B$3:$AH$734,33,FALSE)</f>
        <v>8.8889999999999993</v>
      </c>
    </row>
    <row r="412" spans="1:7" x14ac:dyDescent="0.2">
      <c r="A412">
        <v>22116030</v>
      </c>
      <c r="B412" t="s">
        <v>980</v>
      </c>
      <c r="C412">
        <v>10.55</v>
      </c>
      <c r="E412" s="347">
        <v>22107011</v>
      </c>
      <c r="F412" s="349" t="s">
        <v>933</v>
      </c>
      <c r="G412">
        <f>VLOOKUP(E412,'résultats RV'!$B$3:$AH$734,33,FALSE)</f>
        <v>8</v>
      </c>
    </row>
    <row r="413" spans="1:7" x14ac:dyDescent="0.2">
      <c r="A413">
        <v>22118866</v>
      </c>
      <c r="B413" t="s">
        <v>982</v>
      </c>
      <c r="C413">
        <v>0</v>
      </c>
      <c r="E413" s="347">
        <v>22118732</v>
      </c>
      <c r="F413" s="349" t="s">
        <v>934</v>
      </c>
      <c r="G413">
        <f>VLOOKUP(E413,'résultats RV'!$B$3:$AH$734,33,FALSE)</f>
        <v>12.444000000000001</v>
      </c>
    </row>
    <row r="414" spans="1:7" x14ac:dyDescent="0.2">
      <c r="A414">
        <v>22103696</v>
      </c>
      <c r="B414" t="s">
        <v>983</v>
      </c>
      <c r="C414">
        <v>14.438000000000001</v>
      </c>
      <c r="E414" s="347">
        <v>22109311</v>
      </c>
      <c r="F414" s="349" t="s">
        <v>935</v>
      </c>
      <c r="G414">
        <f>VLOOKUP(E414,'résultats RV'!$B$3:$AH$734,33,FALSE)</f>
        <v>4.444</v>
      </c>
    </row>
    <row r="415" spans="1:7" x14ac:dyDescent="0.2">
      <c r="A415">
        <v>22104853</v>
      </c>
      <c r="B415" t="s">
        <v>984</v>
      </c>
      <c r="C415">
        <v>12.05</v>
      </c>
      <c r="E415" s="347">
        <v>22105354</v>
      </c>
      <c r="F415" s="349" t="s">
        <v>937</v>
      </c>
      <c r="G415">
        <f>VLOOKUP(E415,'résultats RV'!$B$3:$AH$734,33,FALSE)</f>
        <v>8.4440000000000008</v>
      </c>
    </row>
    <row r="416" spans="1:7" x14ac:dyDescent="0.2">
      <c r="A416">
        <v>22107259</v>
      </c>
      <c r="B416" t="s">
        <v>985</v>
      </c>
      <c r="C416">
        <v>13.05</v>
      </c>
      <c r="E416" s="347">
        <v>22104403</v>
      </c>
      <c r="F416" s="349" t="s">
        <v>939</v>
      </c>
      <c r="G416">
        <f>VLOOKUP(E416,'résultats RV'!$B$3:$AH$734,33,FALSE)</f>
        <v>7.1109999999999998</v>
      </c>
    </row>
    <row r="417" spans="1:7" x14ac:dyDescent="0.2">
      <c r="A417">
        <v>22107703</v>
      </c>
      <c r="B417" t="s">
        <v>987</v>
      </c>
      <c r="C417">
        <v>12.2</v>
      </c>
      <c r="E417" s="347">
        <v>22118437</v>
      </c>
      <c r="F417" s="349" t="s">
        <v>940</v>
      </c>
      <c r="G417">
        <f>VLOOKUP(E417,'résultats RV'!$B$3:$AH$734,33,FALSE)</f>
        <v>6.2220000000000004</v>
      </c>
    </row>
    <row r="418" spans="1:7" x14ac:dyDescent="0.2">
      <c r="A418">
        <v>22120233</v>
      </c>
      <c r="B418" t="s">
        <v>988</v>
      </c>
      <c r="C418">
        <v>5.75</v>
      </c>
      <c r="E418" s="347">
        <v>22013616</v>
      </c>
      <c r="F418" s="349" t="s">
        <v>376</v>
      </c>
      <c r="G418">
        <f>VLOOKUP(E418,'résultats RV'!$B$3:$AH$734,33,FALSE)</f>
        <v>8.4440000000000008</v>
      </c>
    </row>
    <row r="419" spans="1:7" x14ac:dyDescent="0.2">
      <c r="A419">
        <v>22112409</v>
      </c>
      <c r="B419" t="s">
        <v>990</v>
      </c>
      <c r="C419">
        <v>11.85</v>
      </c>
      <c r="E419" s="347">
        <v>22106196</v>
      </c>
      <c r="F419" s="349" t="s">
        <v>942</v>
      </c>
      <c r="G419">
        <f>VLOOKUP(E419,'résultats RV'!$B$3:$AH$734,33,FALSE)</f>
        <v>8</v>
      </c>
    </row>
    <row r="420" spans="1:7" x14ac:dyDescent="0.2">
      <c r="A420">
        <v>22111464</v>
      </c>
      <c r="B420" t="s">
        <v>992</v>
      </c>
      <c r="C420">
        <v>12.25</v>
      </c>
      <c r="E420" s="347">
        <v>22113430</v>
      </c>
      <c r="F420" s="349" t="s">
        <v>944</v>
      </c>
      <c r="G420">
        <f>VLOOKUP(E420,'résultats RV'!$B$3:$AH$734,33,FALSE)</f>
        <v>9.3330000000000002</v>
      </c>
    </row>
    <row r="421" spans="1:7" x14ac:dyDescent="0.2">
      <c r="A421">
        <v>22106843</v>
      </c>
      <c r="B421" t="s">
        <v>34</v>
      </c>
      <c r="C421">
        <v>12.15</v>
      </c>
      <c r="E421" s="347">
        <v>22011096</v>
      </c>
      <c r="F421" s="349" t="s">
        <v>379</v>
      </c>
      <c r="G421">
        <f>VLOOKUP(E421,'résultats RV'!$B$3:$AH$734,33,FALSE)</f>
        <v>7.1109999999999998</v>
      </c>
    </row>
    <row r="422" spans="1:7" x14ac:dyDescent="0.2">
      <c r="A422">
        <v>22107220</v>
      </c>
      <c r="B422" t="s">
        <v>34</v>
      </c>
      <c r="C422">
        <v>10.6</v>
      </c>
      <c r="E422" s="347">
        <v>22110343</v>
      </c>
      <c r="F422" s="349" t="s">
        <v>1342</v>
      </c>
      <c r="G422">
        <f>VLOOKUP(E422,'résultats RV'!$B$3:$AH$734,33,FALSE)</f>
        <v>7.1109999999999998</v>
      </c>
    </row>
    <row r="423" spans="1:7" x14ac:dyDescent="0.2">
      <c r="A423">
        <v>22105901</v>
      </c>
      <c r="B423" t="s">
        <v>34</v>
      </c>
      <c r="C423">
        <v>13.25</v>
      </c>
      <c r="E423" s="347">
        <v>22108269</v>
      </c>
      <c r="F423" s="349" t="s">
        <v>948</v>
      </c>
      <c r="G423">
        <f>VLOOKUP(E423,'résultats RV'!$B$3:$AH$734,33,FALSE)</f>
        <v>8</v>
      </c>
    </row>
    <row r="424" spans="1:7" x14ac:dyDescent="0.2">
      <c r="A424">
        <v>22110624</v>
      </c>
      <c r="B424" t="s">
        <v>997</v>
      </c>
      <c r="C424">
        <v>0</v>
      </c>
      <c r="E424" s="347">
        <v>22012585</v>
      </c>
      <c r="F424" s="349" t="s">
        <v>381</v>
      </c>
      <c r="G424">
        <f>VLOOKUP(E424,'résultats RV'!$B$3:$AH$734,33,FALSE)</f>
        <v>9.7780000000000005</v>
      </c>
    </row>
    <row r="425" spans="1:7" x14ac:dyDescent="0.2">
      <c r="A425">
        <v>22118061</v>
      </c>
      <c r="B425" t="s">
        <v>999</v>
      </c>
      <c r="C425">
        <v>10.5</v>
      </c>
      <c r="E425" s="347">
        <v>22118447</v>
      </c>
      <c r="F425" s="349" t="s">
        <v>36</v>
      </c>
      <c r="G425">
        <f>VLOOKUP(E425,'résultats RV'!$B$3:$AH$734,33,FALSE)</f>
        <v>8.4440000000000008</v>
      </c>
    </row>
    <row r="426" spans="1:7" x14ac:dyDescent="0.2">
      <c r="A426">
        <v>22113852</v>
      </c>
      <c r="B426" t="s">
        <v>1000</v>
      </c>
      <c r="C426">
        <v>9.85</v>
      </c>
      <c r="E426" s="347">
        <v>22105412</v>
      </c>
      <c r="F426" s="349" t="s">
        <v>949</v>
      </c>
      <c r="G426">
        <f>VLOOKUP(E426,'résultats RV'!$B$3:$AH$734,33,FALSE)</f>
        <v>15.555999999999999</v>
      </c>
    </row>
    <row r="427" spans="1:7" x14ac:dyDescent="0.2">
      <c r="A427">
        <v>22105644</v>
      </c>
      <c r="B427" t="s">
        <v>1009</v>
      </c>
      <c r="C427">
        <v>12.15</v>
      </c>
      <c r="E427" s="347">
        <v>22106918</v>
      </c>
      <c r="F427" s="349" t="s">
        <v>951</v>
      </c>
      <c r="G427">
        <f>VLOOKUP(E427,'résultats RV'!$B$3:$AH$734,33,FALSE)</f>
        <v>15.111000000000001</v>
      </c>
    </row>
    <row r="428" spans="1:7" x14ac:dyDescent="0.2">
      <c r="A428">
        <v>22114378</v>
      </c>
      <c r="B428" t="s">
        <v>1002</v>
      </c>
      <c r="C428">
        <v>10.6</v>
      </c>
      <c r="E428" s="347">
        <v>22111052</v>
      </c>
      <c r="F428" s="349" t="s">
        <v>950</v>
      </c>
      <c r="G428">
        <f>VLOOKUP(E428,'résultats RV'!$B$3:$AH$734,33,FALSE)</f>
        <v>5.7779999999999996</v>
      </c>
    </row>
    <row r="429" spans="1:7" x14ac:dyDescent="0.2">
      <c r="A429">
        <v>22111919</v>
      </c>
      <c r="B429" t="s">
        <v>1004</v>
      </c>
      <c r="C429">
        <v>14</v>
      </c>
      <c r="E429" s="347">
        <v>22112677</v>
      </c>
      <c r="F429" s="349" t="s">
        <v>952</v>
      </c>
      <c r="G429">
        <f>VLOOKUP(E429,'résultats RV'!$B$3:$AH$734,33,FALSE)</f>
        <v>7.556</v>
      </c>
    </row>
    <row r="430" spans="1:7" x14ac:dyDescent="0.2">
      <c r="A430">
        <v>22120613</v>
      </c>
      <c r="B430" t="s">
        <v>1005</v>
      </c>
      <c r="C430">
        <v>11.15</v>
      </c>
      <c r="E430" s="347">
        <v>22103144</v>
      </c>
      <c r="F430" s="349" t="s">
        <v>953</v>
      </c>
      <c r="G430">
        <f>VLOOKUP(E430,'résultats RV'!$B$3:$AH$734,33,FALSE)</f>
        <v>14.667</v>
      </c>
    </row>
    <row r="431" spans="1:7" x14ac:dyDescent="0.2">
      <c r="A431">
        <v>22107191</v>
      </c>
      <c r="B431" t="s">
        <v>1007</v>
      </c>
      <c r="C431">
        <v>12.125</v>
      </c>
      <c r="E431" s="347">
        <v>21910833</v>
      </c>
      <c r="F431" s="349" t="s">
        <v>201</v>
      </c>
      <c r="G431">
        <f>VLOOKUP(E431,'résultats RV'!$B$3:$AH$734,33,FALSE)</f>
        <v>8.4440000000000008</v>
      </c>
    </row>
    <row r="432" spans="1:7" x14ac:dyDescent="0.2">
      <c r="A432">
        <v>22105421</v>
      </c>
      <c r="B432" t="s">
        <v>1008</v>
      </c>
      <c r="C432">
        <v>9.5</v>
      </c>
      <c r="E432" s="347">
        <v>22007350</v>
      </c>
      <c r="F432" s="349" t="s">
        <v>383</v>
      </c>
      <c r="G432">
        <f>VLOOKUP(E432,'résultats RV'!$B$3:$AH$734,33,FALSE)</f>
        <v>7.1109999999999998</v>
      </c>
    </row>
    <row r="433" spans="1:7" x14ac:dyDescent="0.2">
      <c r="A433">
        <v>22114471</v>
      </c>
      <c r="B433" t="s">
        <v>1011</v>
      </c>
      <c r="C433">
        <v>8.75</v>
      </c>
      <c r="E433" s="347">
        <v>22109926</v>
      </c>
      <c r="F433" s="349" t="s">
        <v>384</v>
      </c>
      <c r="G433">
        <f>VLOOKUP(E433,'résultats RV'!$B$3:$AH$734,33,FALSE)</f>
        <v>6.6669999999999998</v>
      </c>
    </row>
    <row r="434" spans="1:7" x14ac:dyDescent="0.2">
      <c r="A434">
        <v>22117804</v>
      </c>
      <c r="B434" t="s">
        <v>1012</v>
      </c>
      <c r="C434">
        <v>11.8</v>
      </c>
      <c r="E434" s="347">
        <v>22104702</v>
      </c>
      <c r="F434" s="349" t="s">
        <v>955</v>
      </c>
      <c r="G434">
        <f>VLOOKUP(E434,'résultats RV'!$B$3:$AH$734,33,FALSE)</f>
        <v>7.1109999999999998</v>
      </c>
    </row>
    <row r="435" spans="1:7" x14ac:dyDescent="0.2">
      <c r="A435">
        <v>22115358</v>
      </c>
      <c r="B435" t="s">
        <v>1013</v>
      </c>
      <c r="C435">
        <v>11.7</v>
      </c>
      <c r="E435" s="347">
        <v>22109483</v>
      </c>
      <c r="F435" s="349" t="s">
        <v>957</v>
      </c>
      <c r="G435">
        <f>VLOOKUP(E435,'résultats RV'!$B$3:$AH$734,33,FALSE)</f>
        <v>8.4440000000000008</v>
      </c>
    </row>
    <row r="436" spans="1:7" x14ac:dyDescent="0.2">
      <c r="A436">
        <v>22116601</v>
      </c>
      <c r="B436" t="s">
        <v>892</v>
      </c>
      <c r="C436">
        <v>8.6</v>
      </c>
      <c r="E436" s="347">
        <v>22015056</v>
      </c>
      <c r="F436" s="349" t="s">
        <v>958</v>
      </c>
      <c r="G436">
        <f>VLOOKUP(E436,'résultats RV'!$B$3:$AH$734,33,FALSE)</f>
        <v>11.111000000000001</v>
      </c>
    </row>
    <row r="437" spans="1:7" x14ac:dyDescent="0.2">
      <c r="A437">
        <v>22109001</v>
      </c>
      <c r="B437" t="s">
        <v>1015</v>
      </c>
      <c r="C437">
        <v>9.6</v>
      </c>
      <c r="E437" s="347">
        <v>22107442</v>
      </c>
      <c r="F437" s="349" t="s">
        <v>929</v>
      </c>
      <c r="G437">
        <f>VLOOKUP(E437,'résultats RV'!$B$3:$AH$734,33,FALSE)</f>
        <v>8.8889999999999993</v>
      </c>
    </row>
    <row r="438" spans="1:7" x14ac:dyDescent="0.2">
      <c r="A438">
        <v>22117420</v>
      </c>
      <c r="B438" t="s">
        <v>1016</v>
      </c>
      <c r="C438">
        <v>12.05</v>
      </c>
      <c r="E438" s="347">
        <v>22120154</v>
      </c>
      <c r="F438" s="349" t="s">
        <v>959</v>
      </c>
      <c r="G438">
        <f>VLOOKUP(E438,'résultats RV'!$B$3:$AH$734,33,FALSE)</f>
        <v>4.444</v>
      </c>
    </row>
    <row r="439" spans="1:7" x14ac:dyDescent="0.2">
      <c r="A439">
        <v>22108149</v>
      </c>
      <c r="B439" t="s">
        <v>1017</v>
      </c>
      <c r="C439">
        <v>12.75</v>
      </c>
      <c r="E439" s="347">
        <v>22106734</v>
      </c>
      <c r="F439" s="349" t="s">
        <v>961</v>
      </c>
      <c r="G439">
        <f>VLOOKUP(E439,'résultats RV'!$B$3:$AH$734,33,FALSE)</f>
        <v>5.3330000000000002</v>
      </c>
    </row>
    <row r="440" spans="1:7" x14ac:dyDescent="0.2">
      <c r="A440">
        <v>22013113</v>
      </c>
      <c r="B440" t="s">
        <v>1018</v>
      </c>
      <c r="C440">
        <v>10.5</v>
      </c>
      <c r="E440" s="347">
        <v>22014743</v>
      </c>
      <c r="F440" s="349" t="s">
        <v>385</v>
      </c>
      <c r="G440">
        <f>VLOOKUP(E440,'résultats RV'!$B$3:$AH$734,33,FALSE)</f>
        <v>9.7780000000000005</v>
      </c>
    </row>
    <row r="441" spans="1:7" x14ac:dyDescent="0.2">
      <c r="A441">
        <v>22111449</v>
      </c>
      <c r="B441" t="s">
        <v>1019</v>
      </c>
      <c r="C441">
        <v>12.35</v>
      </c>
      <c r="E441" s="347">
        <v>22114831</v>
      </c>
      <c r="F441" s="349" t="s">
        <v>962</v>
      </c>
      <c r="G441">
        <f>VLOOKUP(E441,'résultats RV'!$B$3:$AH$734,33,FALSE)</f>
        <v>7.556</v>
      </c>
    </row>
    <row r="442" spans="1:7" x14ac:dyDescent="0.2">
      <c r="A442">
        <v>22106785</v>
      </c>
      <c r="B442" t="s">
        <v>1021</v>
      </c>
      <c r="C442">
        <v>0</v>
      </c>
      <c r="E442" s="347">
        <v>22011646</v>
      </c>
      <c r="F442" s="349" t="s">
        <v>33</v>
      </c>
      <c r="G442">
        <f>VLOOKUP(E442,'résultats RV'!$B$3:$AH$734,33,FALSE)</f>
        <v>5.3330000000000002</v>
      </c>
    </row>
    <row r="443" spans="1:7" x14ac:dyDescent="0.2">
      <c r="A443">
        <v>22105128</v>
      </c>
      <c r="B443" t="s">
        <v>1022</v>
      </c>
      <c r="C443">
        <v>10.75</v>
      </c>
      <c r="E443" s="347">
        <v>22111550</v>
      </c>
      <c r="F443" s="349" t="s">
        <v>963</v>
      </c>
      <c r="G443">
        <f>VLOOKUP(E443,'résultats RV'!$B$3:$AH$734,33,FALSE)</f>
        <v>9.3330000000000002</v>
      </c>
    </row>
    <row r="444" spans="1:7" x14ac:dyDescent="0.2">
      <c r="A444">
        <v>22107070</v>
      </c>
      <c r="B444" t="s">
        <v>1024</v>
      </c>
      <c r="C444">
        <v>9.3000000000000007</v>
      </c>
      <c r="E444" s="347">
        <v>22111673</v>
      </c>
      <c r="F444" s="349" t="s">
        <v>388</v>
      </c>
      <c r="G444">
        <f>VLOOKUP(E444,'résultats RV'!$B$3:$AH$734,33,FALSE)</f>
        <v>8</v>
      </c>
    </row>
    <row r="445" spans="1:7" x14ac:dyDescent="0.2">
      <c r="A445">
        <v>22014390</v>
      </c>
      <c r="B445" t="s">
        <v>1345</v>
      </c>
      <c r="C445">
        <v>8.4499999999999993</v>
      </c>
      <c r="E445" s="347">
        <v>22117917</v>
      </c>
      <c r="F445" s="349" t="s">
        <v>965</v>
      </c>
      <c r="G445">
        <f>VLOOKUP(E445,'résultats RV'!$B$3:$AH$734,33,FALSE)</f>
        <v>6.2220000000000004</v>
      </c>
    </row>
    <row r="446" spans="1:7" x14ac:dyDescent="0.2">
      <c r="A446">
        <v>22106302</v>
      </c>
      <c r="B446" t="s">
        <v>1026</v>
      </c>
      <c r="C446">
        <v>11.1</v>
      </c>
      <c r="E446" s="347">
        <v>22108002</v>
      </c>
      <c r="F446" s="349" t="s">
        <v>967</v>
      </c>
      <c r="G446">
        <f>VLOOKUP(E446,'résultats RV'!$B$3:$AH$734,33,FALSE)</f>
        <v>5.3330000000000002</v>
      </c>
    </row>
    <row r="447" spans="1:7" x14ac:dyDescent="0.2">
      <c r="A447">
        <v>22109340</v>
      </c>
      <c r="B447" t="s">
        <v>1027</v>
      </c>
      <c r="C447">
        <v>11.688000000000001</v>
      </c>
      <c r="E447" s="347">
        <v>22103538</v>
      </c>
      <c r="F447" s="349" t="s">
        <v>969</v>
      </c>
      <c r="G447">
        <f>VLOOKUP(E447,'résultats RV'!$B$3:$AH$734,33,FALSE)</f>
        <v>6.6669999999999998</v>
      </c>
    </row>
    <row r="448" spans="1:7" x14ac:dyDescent="0.2">
      <c r="A448">
        <v>22118571</v>
      </c>
      <c r="B448" t="s">
        <v>1029</v>
      </c>
      <c r="C448">
        <v>9.0500000000000007</v>
      </c>
      <c r="E448" s="347">
        <v>22104201</v>
      </c>
      <c r="F448" s="349" t="s">
        <v>970</v>
      </c>
      <c r="G448">
        <f>VLOOKUP(E448,'résultats RV'!$B$3:$AH$734,33,FALSE)</f>
        <v>7.1109999999999998</v>
      </c>
    </row>
    <row r="449" spans="1:7" x14ac:dyDescent="0.2">
      <c r="A449">
        <v>22111091</v>
      </c>
      <c r="B449" t="s">
        <v>1031</v>
      </c>
      <c r="C449">
        <v>12.25</v>
      </c>
      <c r="E449" s="347">
        <v>22002493</v>
      </c>
      <c r="F449" s="349" t="s">
        <v>390</v>
      </c>
      <c r="G449">
        <f>VLOOKUP(E449,'résultats RV'!$B$3:$AH$734,33,FALSE)</f>
        <v>8.8889999999999993</v>
      </c>
    </row>
    <row r="450" spans="1:7" x14ac:dyDescent="0.2">
      <c r="A450">
        <v>22111380</v>
      </c>
      <c r="B450" t="s">
        <v>1032</v>
      </c>
      <c r="C450">
        <v>13.167</v>
      </c>
      <c r="E450" s="347">
        <v>22015233</v>
      </c>
      <c r="F450" s="349" t="s">
        <v>971</v>
      </c>
      <c r="G450" t="str">
        <f>VLOOKUP(E450,'résultats RV'!$B$3:$AH$734,33,FALSE)</f>
        <v>ABI</v>
      </c>
    </row>
    <row r="451" spans="1:7" x14ac:dyDescent="0.2">
      <c r="A451">
        <v>22111792</v>
      </c>
      <c r="B451" t="s">
        <v>1033</v>
      </c>
      <c r="C451">
        <v>8.9</v>
      </c>
      <c r="E451" s="347">
        <v>22113848</v>
      </c>
      <c r="F451" s="349" t="s">
        <v>393</v>
      </c>
      <c r="G451" t="str">
        <f>VLOOKUP(E451,'résultats RV'!$B$3:$AH$734,33,FALSE)</f>
        <v>ABI</v>
      </c>
    </row>
    <row r="452" spans="1:7" x14ac:dyDescent="0.2">
      <c r="A452">
        <v>22110649</v>
      </c>
      <c r="B452" t="s">
        <v>1035</v>
      </c>
      <c r="C452">
        <v>11.313000000000001</v>
      </c>
      <c r="E452" s="347">
        <v>22107598</v>
      </c>
      <c r="F452" s="349" t="s">
        <v>393</v>
      </c>
      <c r="G452" t="str">
        <f>VLOOKUP(E452,'résultats RV'!$B$3:$AH$734,33,FALSE)</f>
        <v>ABI</v>
      </c>
    </row>
    <row r="453" spans="1:7" x14ac:dyDescent="0.2">
      <c r="A453">
        <v>22015397</v>
      </c>
      <c r="B453" t="s">
        <v>409</v>
      </c>
      <c r="C453">
        <v>10.15</v>
      </c>
      <c r="E453" s="347">
        <v>22103727</v>
      </c>
      <c r="F453" s="349" t="s">
        <v>393</v>
      </c>
      <c r="G453">
        <f>VLOOKUP(E453,'résultats RV'!$B$3:$AH$734,33,FALSE)</f>
        <v>7.556</v>
      </c>
    </row>
    <row r="454" spans="1:7" x14ac:dyDescent="0.2">
      <c r="A454">
        <v>22113551</v>
      </c>
      <c r="B454" t="s">
        <v>1037</v>
      </c>
      <c r="C454">
        <v>13.75</v>
      </c>
      <c r="E454" s="347">
        <v>22004503</v>
      </c>
      <c r="F454" s="349" t="s">
        <v>393</v>
      </c>
      <c r="G454">
        <f>VLOOKUP(E454,'résultats RV'!$B$3:$AH$734,33,FALSE)</f>
        <v>8.8889999999999993</v>
      </c>
    </row>
    <row r="455" spans="1:7" x14ac:dyDescent="0.2">
      <c r="A455">
        <v>22110712</v>
      </c>
      <c r="B455" t="s">
        <v>1039</v>
      </c>
      <c r="C455">
        <v>14.45</v>
      </c>
      <c r="E455" s="347">
        <v>22108057</v>
      </c>
      <c r="F455" s="349" t="s">
        <v>974</v>
      </c>
      <c r="G455">
        <f>VLOOKUP(E455,'résultats RV'!$B$3:$AH$734,33,FALSE)</f>
        <v>8.8889999999999993</v>
      </c>
    </row>
    <row r="456" spans="1:7" x14ac:dyDescent="0.2">
      <c r="A456">
        <v>22015482</v>
      </c>
      <c r="B456" t="s">
        <v>411</v>
      </c>
      <c r="C456">
        <v>9.8130000000000006</v>
      </c>
      <c r="E456" s="347">
        <v>22009745</v>
      </c>
      <c r="F456" s="349" t="s">
        <v>486</v>
      </c>
      <c r="G456">
        <f>VLOOKUP(E456,'résultats RV'!$B$3:$AH$734,33,FALSE)</f>
        <v>8</v>
      </c>
    </row>
    <row r="457" spans="1:7" x14ac:dyDescent="0.2">
      <c r="A457">
        <v>22108441</v>
      </c>
      <c r="B457" t="s">
        <v>1042</v>
      </c>
      <c r="C457">
        <v>12.8</v>
      </c>
      <c r="E457" s="347">
        <v>22105157</v>
      </c>
      <c r="F457" s="349" t="s">
        <v>975</v>
      </c>
      <c r="G457">
        <f>VLOOKUP(E457,'résultats RV'!$B$3:$AH$734,33,FALSE)</f>
        <v>10.667</v>
      </c>
    </row>
    <row r="458" spans="1:7" x14ac:dyDescent="0.2">
      <c r="A458">
        <v>22011784</v>
      </c>
      <c r="B458" t="s">
        <v>1044</v>
      </c>
      <c r="C458">
        <v>12.25</v>
      </c>
      <c r="E458" s="347">
        <v>22012755</v>
      </c>
      <c r="F458" s="349" t="s">
        <v>976</v>
      </c>
      <c r="G458" t="str">
        <f>VLOOKUP(E458,'résultats RV'!$B$3:$AH$734,33,FALSE)</f>
        <v>ABI</v>
      </c>
    </row>
    <row r="459" spans="1:7" x14ac:dyDescent="0.2">
      <c r="A459">
        <v>22105549</v>
      </c>
      <c r="B459" t="s">
        <v>1045</v>
      </c>
      <c r="C459">
        <v>12.45</v>
      </c>
      <c r="E459" s="347">
        <v>21914334</v>
      </c>
      <c r="F459" s="349" t="s">
        <v>204</v>
      </c>
      <c r="G459">
        <f>VLOOKUP(E459,'résultats RV'!$B$3:$AH$734,33,FALSE)</f>
        <v>9.3330000000000002</v>
      </c>
    </row>
    <row r="460" spans="1:7" x14ac:dyDescent="0.2">
      <c r="A460">
        <v>22107987</v>
      </c>
      <c r="B460" t="s">
        <v>1046</v>
      </c>
      <c r="C460">
        <v>12.85</v>
      </c>
      <c r="E460" s="347">
        <v>22104910</v>
      </c>
      <c r="F460" s="349" t="s">
        <v>1343</v>
      </c>
      <c r="G460">
        <f>VLOOKUP(E460,'résultats RV'!$B$3:$AH$734,33,FALSE)</f>
        <v>4.444</v>
      </c>
    </row>
    <row r="461" spans="1:7" x14ac:dyDescent="0.2">
      <c r="A461">
        <v>22105268</v>
      </c>
      <c r="B461" t="s">
        <v>1048</v>
      </c>
      <c r="C461">
        <v>9.1999999999999993</v>
      </c>
      <c r="E461" s="347">
        <v>22014343</v>
      </c>
      <c r="F461" s="349" t="s">
        <v>395</v>
      </c>
      <c r="G461">
        <f>VLOOKUP(E461,'résultats RV'!$B$3:$AH$734,33,FALSE)</f>
        <v>11.111000000000001</v>
      </c>
    </row>
    <row r="462" spans="1:7" x14ac:dyDescent="0.2">
      <c r="A462">
        <v>22107652</v>
      </c>
      <c r="B462" t="s">
        <v>1346</v>
      </c>
      <c r="C462">
        <v>11.1</v>
      </c>
      <c r="E462" s="347">
        <v>22118214</v>
      </c>
      <c r="F462" s="349" t="s">
        <v>1344</v>
      </c>
      <c r="G462">
        <f>VLOOKUP(E462,'résultats RV'!$B$3:$AH$734,33,FALSE)</f>
        <v>8.4440000000000008</v>
      </c>
    </row>
    <row r="463" spans="1:7" x14ac:dyDescent="0.2">
      <c r="A463">
        <v>22109164</v>
      </c>
      <c r="B463" t="s">
        <v>1051</v>
      </c>
      <c r="C463">
        <v>10.6</v>
      </c>
      <c r="E463" s="347">
        <v>22116030</v>
      </c>
      <c r="F463" s="349" t="s">
        <v>980</v>
      </c>
      <c r="G463">
        <f>VLOOKUP(E463,'résultats RV'!$B$3:$AH$734,33,FALSE)</f>
        <v>6.2220000000000004</v>
      </c>
    </row>
    <row r="464" spans="1:7" x14ac:dyDescent="0.2">
      <c r="A464">
        <v>22004276</v>
      </c>
      <c r="B464" t="s">
        <v>1053</v>
      </c>
      <c r="C464">
        <v>12.45</v>
      </c>
      <c r="E464" s="347">
        <v>22118866</v>
      </c>
      <c r="F464" s="349" t="s">
        <v>982</v>
      </c>
      <c r="G464" t="str">
        <f>VLOOKUP(E464,'résultats RV'!$B$3:$AH$734,33,FALSE)</f>
        <v>ABI</v>
      </c>
    </row>
    <row r="465" spans="1:7" x14ac:dyDescent="0.2">
      <c r="A465">
        <v>22111418</v>
      </c>
      <c r="B465" t="s">
        <v>1347</v>
      </c>
      <c r="C465">
        <v>13.25</v>
      </c>
      <c r="E465" s="347">
        <v>22103696</v>
      </c>
      <c r="F465" s="349" t="s">
        <v>983</v>
      </c>
      <c r="G465">
        <f>VLOOKUP(E465,'résultats RV'!$B$3:$AH$734,33,FALSE)</f>
        <v>13.78</v>
      </c>
    </row>
    <row r="466" spans="1:7" x14ac:dyDescent="0.2">
      <c r="A466">
        <v>22112317</v>
      </c>
      <c r="B466" t="s">
        <v>1054</v>
      </c>
      <c r="C466">
        <v>11.2</v>
      </c>
      <c r="E466" s="347">
        <v>22104853</v>
      </c>
      <c r="F466" s="349" t="s">
        <v>984</v>
      </c>
      <c r="G466">
        <f>VLOOKUP(E466,'résultats RV'!$B$3:$AH$734,33,FALSE)</f>
        <v>7.1109999999999998</v>
      </c>
    </row>
    <row r="467" spans="1:7" x14ac:dyDescent="0.2">
      <c r="A467">
        <v>22007307</v>
      </c>
      <c r="B467" t="s">
        <v>147</v>
      </c>
      <c r="C467">
        <v>6.2</v>
      </c>
      <c r="E467" s="347">
        <v>22107259</v>
      </c>
      <c r="F467" s="349" t="s">
        <v>985</v>
      </c>
      <c r="G467">
        <f>VLOOKUP(E467,'résultats RV'!$B$3:$AH$734,33,FALSE)</f>
        <v>7.1109999999999998</v>
      </c>
    </row>
    <row r="468" spans="1:7" x14ac:dyDescent="0.2">
      <c r="A468">
        <v>22003012</v>
      </c>
      <c r="B468" t="s">
        <v>417</v>
      </c>
      <c r="C468">
        <v>6.8</v>
      </c>
      <c r="E468" s="347">
        <v>22107703</v>
      </c>
      <c r="F468" s="349" t="s">
        <v>987</v>
      </c>
      <c r="G468">
        <f>VLOOKUP(E468,'résultats RV'!$B$3:$AH$734,33,FALSE)</f>
        <v>7.556</v>
      </c>
    </row>
    <row r="469" spans="1:7" x14ac:dyDescent="0.2">
      <c r="A469">
        <v>22005264</v>
      </c>
      <c r="B469" t="s">
        <v>1056</v>
      </c>
      <c r="C469">
        <v>10.3</v>
      </c>
      <c r="E469" s="347">
        <v>22120233</v>
      </c>
      <c r="F469" s="349" t="s">
        <v>988</v>
      </c>
      <c r="G469">
        <f>VLOOKUP(E469,'résultats RV'!$B$3:$AH$734,33,FALSE)</f>
        <v>7.1109999999999998</v>
      </c>
    </row>
    <row r="470" spans="1:7" x14ac:dyDescent="0.2">
      <c r="A470">
        <v>22110279</v>
      </c>
      <c r="B470" t="s">
        <v>1058</v>
      </c>
      <c r="C470">
        <v>12.125</v>
      </c>
      <c r="E470" s="347">
        <v>22112409</v>
      </c>
      <c r="F470" s="349" t="s">
        <v>990</v>
      </c>
      <c r="G470">
        <f>VLOOKUP(E470,'résultats RV'!$B$3:$AH$734,33,FALSE)</f>
        <v>4.8890000000000002</v>
      </c>
    </row>
    <row r="471" spans="1:7" x14ac:dyDescent="0.2">
      <c r="A471">
        <v>22114024</v>
      </c>
      <c r="B471" t="s">
        <v>1059</v>
      </c>
      <c r="C471">
        <v>9.3000000000000007</v>
      </c>
      <c r="E471" s="347">
        <v>22111464</v>
      </c>
      <c r="F471" s="349" t="s">
        <v>992</v>
      </c>
      <c r="G471">
        <f>VLOOKUP(E471,'résultats RV'!$B$3:$AH$734,33,FALSE)</f>
        <v>10.667</v>
      </c>
    </row>
    <row r="472" spans="1:7" x14ac:dyDescent="0.2">
      <c r="A472">
        <v>22111832</v>
      </c>
      <c r="B472" t="s">
        <v>1061</v>
      </c>
      <c r="C472">
        <v>9.8000000000000007</v>
      </c>
      <c r="E472" s="347">
        <v>22106843</v>
      </c>
      <c r="F472" s="349" t="s">
        <v>34</v>
      </c>
      <c r="G472">
        <f>VLOOKUP(E472,'résultats RV'!$B$3:$AH$734,33,FALSE)</f>
        <v>6.6669999999999998</v>
      </c>
    </row>
    <row r="473" spans="1:7" x14ac:dyDescent="0.2">
      <c r="A473">
        <v>22017022</v>
      </c>
      <c r="B473" t="s">
        <v>1062</v>
      </c>
      <c r="C473">
        <v>8.85</v>
      </c>
      <c r="E473" s="347">
        <v>22107220</v>
      </c>
      <c r="F473" s="349" t="s">
        <v>34</v>
      </c>
      <c r="G473">
        <f>VLOOKUP(E473,'résultats RV'!$B$3:$AH$734,33,FALSE)</f>
        <v>8.4440000000000008</v>
      </c>
    </row>
    <row r="474" spans="1:7" x14ac:dyDescent="0.2">
      <c r="A474">
        <v>22108160</v>
      </c>
      <c r="B474" t="s">
        <v>1064</v>
      </c>
      <c r="C474">
        <v>0</v>
      </c>
      <c r="E474" s="347">
        <v>22007280</v>
      </c>
      <c r="F474" s="349" t="s">
        <v>34</v>
      </c>
      <c r="G474">
        <f>VLOOKUP(E474,'résultats RV'!$B$3:$AH$734,33,FALSE)</f>
        <v>8.4440000000000008</v>
      </c>
    </row>
    <row r="475" spans="1:7" x14ac:dyDescent="0.2">
      <c r="A475">
        <v>21815151</v>
      </c>
      <c r="B475" t="s">
        <v>1065</v>
      </c>
      <c r="C475">
        <v>0</v>
      </c>
      <c r="E475" s="347">
        <v>22105901</v>
      </c>
      <c r="F475" s="349" t="s">
        <v>34</v>
      </c>
      <c r="G475">
        <f>VLOOKUP(E475,'résultats RV'!$B$3:$AH$734,33,FALSE)</f>
        <v>9.7780000000000005</v>
      </c>
    </row>
    <row r="476" spans="1:7" x14ac:dyDescent="0.2">
      <c r="A476">
        <v>22110611</v>
      </c>
      <c r="B476" t="s">
        <v>1067</v>
      </c>
      <c r="C476">
        <v>8.1999999999999993</v>
      </c>
      <c r="E476" s="347">
        <v>22110624</v>
      </c>
      <c r="F476" s="349" t="s">
        <v>997</v>
      </c>
      <c r="G476" t="str">
        <f>VLOOKUP(E476,'résultats RV'!$B$3:$AH$734,33,FALSE)</f>
        <v>ABI</v>
      </c>
    </row>
    <row r="477" spans="1:7" x14ac:dyDescent="0.2">
      <c r="A477">
        <v>22106277</v>
      </c>
      <c r="B477" t="s">
        <v>1068</v>
      </c>
      <c r="C477">
        <v>9.5500000000000007</v>
      </c>
      <c r="E477" s="347">
        <v>22118061</v>
      </c>
      <c r="F477" s="349" t="s">
        <v>999</v>
      </c>
      <c r="G477">
        <f>VLOOKUP(E477,'résultats RV'!$B$3:$AH$734,33,FALSE)</f>
        <v>4.8890000000000002</v>
      </c>
    </row>
    <row r="478" spans="1:7" x14ac:dyDescent="0.2">
      <c r="A478">
        <v>22110242</v>
      </c>
      <c r="B478" t="s">
        <v>422</v>
      </c>
      <c r="C478">
        <v>7.9</v>
      </c>
      <c r="E478" s="347">
        <v>22113852</v>
      </c>
      <c r="F478" s="349" t="s">
        <v>1000</v>
      </c>
      <c r="G478">
        <f>VLOOKUP(E478,'résultats RV'!$B$3:$AH$734,33,FALSE)</f>
        <v>6.2220000000000004</v>
      </c>
    </row>
    <row r="479" spans="1:7" x14ac:dyDescent="0.2">
      <c r="A479">
        <v>22108294</v>
      </c>
      <c r="B479" t="s">
        <v>1070</v>
      </c>
      <c r="C479">
        <v>10.7</v>
      </c>
      <c r="E479" s="347">
        <v>22105644</v>
      </c>
      <c r="F479" s="349" t="s">
        <v>1009</v>
      </c>
      <c r="G479">
        <f>VLOOKUP(E479,'résultats RV'!$B$3:$AH$734,33,FALSE)</f>
        <v>8.8889999999999993</v>
      </c>
    </row>
    <row r="480" spans="1:7" x14ac:dyDescent="0.2">
      <c r="A480">
        <v>22104387</v>
      </c>
      <c r="B480" t="s">
        <v>1071</v>
      </c>
      <c r="C480">
        <v>10.25</v>
      </c>
      <c r="E480" s="347">
        <v>22114378</v>
      </c>
      <c r="F480" s="349" t="s">
        <v>1002</v>
      </c>
      <c r="G480">
        <f>VLOOKUP(E480,'résultats RV'!$B$3:$AH$734,33,FALSE)</f>
        <v>6.2220000000000004</v>
      </c>
    </row>
    <row r="481" spans="1:7" x14ac:dyDescent="0.2">
      <c r="A481">
        <v>22107627</v>
      </c>
      <c r="B481" t="s">
        <v>1072</v>
      </c>
      <c r="C481">
        <v>13.8</v>
      </c>
      <c r="E481" s="347">
        <v>22111919</v>
      </c>
      <c r="F481" s="349" t="s">
        <v>1004</v>
      </c>
      <c r="G481">
        <f>VLOOKUP(E481,'résultats RV'!$B$3:$AH$734,33,FALSE)</f>
        <v>8.8889999999999993</v>
      </c>
    </row>
    <row r="482" spans="1:7" x14ac:dyDescent="0.2">
      <c r="A482">
        <v>22108513</v>
      </c>
      <c r="B482" t="s">
        <v>1073</v>
      </c>
      <c r="C482">
        <v>8.5</v>
      </c>
      <c r="E482" s="347">
        <v>22008074</v>
      </c>
      <c r="F482" s="349" t="s">
        <v>1353</v>
      </c>
      <c r="G482">
        <f>VLOOKUP(E482,'résultats RV'!$B$3:$AH$734,33,FALSE)</f>
        <v>6.6669999999999998</v>
      </c>
    </row>
    <row r="483" spans="1:7" x14ac:dyDescent="0.2">
      <c r="A483">
        <v>22100223</v>
      </c>
      <c r="B483" t="s">
        <v>1074</v>
      </c>
      <c r="C483">
        <v>12.05</v>
      </c>
      <c r="E483" s="347">
        <v>22120613</v>
      </c>
      <c r="F483" s="349" t="s">
        <v>1005</v>
      </c>
      <c r="G483">
        <f>VLOOKUP(E483,'résultats RV'!$B$3:$AH$734,33,FALSE)</f>
        <v>7.1109999999999998</v>
      </c>
    </row>
    <row r="484" spans="1:7" x14ac:dyDescent="0.2">
      <c r="A484">
        <v>22108777</v>
      </c>
      <c r="B484" t="s">
        <v>1076</v>
      </c>
      <c r="C484">
        <v>12.209999999999999</v>
      </c>
      <c r="E484" s="347">
        <v>22107191</v>
      </c>
      <c r="F484" s="349" t="s">
        <v>1007</v>
      </c>
      <c r="G484">
        <f>VLOOKUP(E484,'résultats RV'!$B$3:$AH$734,33,FALSE)</f>
        <v>9.7780000000000005</v>
      </c>
    </row>
    <row r="485" spans="1:7" x14ac:dyDescent="0.2">
      <c r="A485">
        <v>22015109</v>
      </c>
      <c r="B485" t="s">
        <v>425</v>
      </c>
      <c r="C485">
        <v>10.5</v>
      </c>
      <c r="E485" s="347">
        <v>22105421</v>
      </c>
      <c r="F485" s="349" t="s">
        <v>1008</v>
      </c>
      <c r="G485">
        <f>VLOOKUP(E485,'résultats RV'!$B$3:$AH$734,33,FALSE)</f>
        <v>6.2220000000000004</v>
      </c>
    </row>
    <row r="486" spans="1:7" x14ac:dyDescent="0.2">
      <c r="A486">
        <v>22000279</v>
      </c>
      <c r="B486" t="s">
        <v>427</v>
      </c>
      <c r="C486">
        <v>11.35</v>
      </c>
      <c r="E486" s="347">
        <v>22114471</v>
      </c>
      <c r="F486" s="349" t="s">
        <v>1011</v>
      </c>
      <c r="G486">
        <f>VLOOKUP(E486,'résultats RV'!$B$3:$AH$734,33,FALSE)</f>
        <v>7.556</v>
      </c>
    </row>
    <row r="487" spans="1:7" x14ac:dyDescent="0.2">
      <c r="A487">
        <v>21905808</v>
      </c>
      <c r="B487" t="s">
        <v>428</v>
      </c>
      <c r="C487">
        <v>10.45</v>
      </c>
      <c r="E487" s="347">
        <v>22117804</v>
      </c>
      <c r="F487" s="349" t="s">
        <v>1012</v>
      </c>
      <c r="G487">
        <f>VLOOKUP(E487,'résultats RV'!$B$3:$AH$734,33,FALSE)</f>
        <v>7.1109999999999998</v>
      </c>
    </row>
    <row r="488" spans="1:7" x14ac:dyDescent="0.2">
      <c r="A488">
        <v>22106800</v>
      </c>
      <c r="B488" t="s">
        <v>209</v>
      </c>
      <c r="C488">
        <v>10.050000000000001</v>
      </c>
      <c r="E488" s="347">
        <v>22115358</v>
      </c>
      <c r="F488" s="349" t="s">
        <v>1013</v>
      </c>
      <c r="G488">
        <f>VLOOKUP(E488,'résultats RV'!$B$3:$AH$734,33,FALSE)</f>
        <v>10.667</v>
      </c>
    </row>
    <row r="489" spans="1:7" x14ac:dyDescent="0.2">
      <c r="A489">
        <v>22103564</v>
      </c>
      <c r="B489" t="s">
        <v>1078</v>
      </c>
      <c r="C489">
        <v>11.9</v>
      </c>
      <c r="E489" s="347">
        <v>22014202</v>
      </c>
      <c r="F489" s="349" t="s">
        <v>402</v>
      </c>
      <c r="G489">
        <f>VLOOKUP(E489,'résultats RV'!$B$3:$AH$734,33,FALSE)</f>
        <v>7.1109999999999998</v>
      </c>
    </row>
    <row r="490" spans="1:7" x14ac:dyDescent="0.2">
      <c r="A490">
        <v>22111723</v>
      </c>
      <c r="B490" t="s">
        <v>1078</v>
      </c>
      <c r="C490">
        <v>12.4</v>
      </c>
      <c r="E490" s="347">
        <v>22116601</v>
      </c>
      <c r="F490" s="349" t="s">
        <v>892</v>
      </c>
      <c r="G490">
        <f>VLOOKUP(E490,'résultats RV'!$B$3:$AH$734,33,FALSE)</f>
        <v>6.2220000000000004</v>
      </c>
    </row>
    <row r="491" spans="1:7" x14ac:dyDescent="0.2">
      <c r="A491">
        <v>22103794</v>
      </c>
      <c r="B491" t="s">
        <v>1079</v>
      </c>
      <c r="C491">
        <v>9.85</v>
      </c>
      <c r="E491" s="347">
        <v>22109001</v>
      </c>
      <c r="F491" s="349" t="s">
        <v>1015</v>
      </c>
      <c r="G491">
        <f>VLOOKUP(E491,'résultats RV'!$B$3:$AH$734,33,FALSE)</f>
        <v>8.4440000000000008</v>
      </c>
    </row>
    <row r="492" spans="1:7" x14ac:dyDescent="0.2">
      <c r="A492">
        <v>22109241</v>
      </c>
      <c r="B492" t="s">
        <v>1081</v>
      </c>
      <c r="C492">
        <v>10.35</v>
      </c>
      <c r="E492" s="347">
        <v>22117420</v>
      </c>
      <c r="F492" s="349" t="s">
        <v>1016</v>
      </c>
      <c r="G492">
        <f>VLOOKUP(E492,'résultats RV'!$B$3:$AH$734,33,FALSE)</f>
        <v>7.1109999999999998</v>
      </c>
    </row>
    <row r="493" spans="1:7" x14ac:dyDescent="0.2">
      <c r="A493">
        <v>22117906</v>
      </c>
      <c r="B493" t="s">
        <v>1083</v>
      </c>
      <c r="C493">
        <v>8.65</v>
      </c>
      <c r="E493" s="347">
        <v>22009683</v>
      </c>
      <c r="F493" s="349" t="s">
        <v>207</v>
      </c>
      <c r="G493">
        <f>VLOOKUP(E493,'résultats RV'!$B$3:$AH$734,33,FALSE)</f>
        <v>6.6669999999999998</v>
      </c>
    </row>
    <row r="494" spans="1:7" x14ac:dyDescent="0.2">
      <c r="A494">
        <v>22108557</v>
      </c>
      <c r="B494" t="s">
        <v>1085</v>
      </c>
      <c r="C494">
        <v>11.65</v>
      </c>
      <c r="E494" s="347">
        <v>22108149</v>
      </c>
      <c r="F494" s="349" t="s">
        <v>1017</v>
      </c>
      <c r="G494">
        <f>VLOOKUP(E494,'résultats RV'!$B$3:$AH$734,33,FALSE)</f>
        <v>8</v>
      </c>
    </row>
    <row r="495" spans="1:7" x14ac:dyDescent="0.2">
      <c r="A495">
        <v>22110341</v>
      </c>
      <c r="B495" t="s">
        <v>1086</v>
      </c>
      <c r="C495">
        <v>2.6</v>
      </c>
      <c r="E495" s="347">
        <v>22013113</v>
      </c>
      <c r="F495" s="349" t="s">
        <v>1018</v>
      </c>
      <c r="G495">
        <f>VLOOKUP(E495,'résultats RV'!$B$3:$AH$734,33,FALSE)</f>
        <v>6.6669999999999998</v>
      </c>
    </row>
    <row r="496" spans="1:7" x14ac:dyDescent="0.2">
      <c r="A496">
        <v>22002388</v>
      </c>
      <c r="B496" t="s">
        <v>437</v>
      </c>
      <c r="C496">
        <v>7.4</v>
      </c>
      <c r="E496" s="347">
        <v>22111449</v>
      </c>
      <c r="F496" s="349" t="s">
        <v>1019</v>
      </c>
      <c r="G496">
        <f>VLOOKUP(E496,'résultats RV'!$B$3:$AH$734,33,FALSE)</f>
        <v>8.4440000000000008</v>
      </c>
    </row>
    <row r="497" spans="1:7" x14ac:dyDescent="0.2">
      <c r="A497">
        <v>22104247</v>
      </c>
      <c r="B497" t="s">
        <v>1088</v>
      </c>
      <c r="C497">
        <v>10.7</v>
      </c>
      <c r="E497" s="347">
        <v>22106785</v>
      </c>
      <c r="F497" s="349" t="s">
        <v>1021</v>
      </c>
      <c r="G497" t="str">
        <f>VLOOKUP(E497,'résultats RV'!$B$3:$AH$734,33,FALSE)</f>
        <v>ABI</v>
      </c>
    </row>
    <row r="498" spans="1:7" x14ac:dyDescent="0.2">
      <c r="A498">
        <v>21910242</v>
      </c>
      <c r="B498" t="s">
        <v>438</v>
      </c>
      <c r="C498">
        <v>11.8</v>
      </c>
      <c r="E498" s="347">
        <v>22105128</v>
      </c>
      <c r="F498" s="349" t="s">
        <v>1022</v>
      </c>
      <c r="G498">
        <f>VLOOKUP(E498,'résultats RV'!$B$3:$AH$734,33,FALSE)</f>
        <v>8.4440000000000008</v>
      </c>
    </row>
    <row r="499" spans="1:7" x14ac:dyDescent="0.2">
      <c r="A499">
        <v>22113056</v>
      </c>
      <c r="B499" t="s">
        <v>1091</v>
      </c>
      <c r="C499">
        <v>10.8</v>
      </c>
      <c r="E499" s="347">
        <v>22107070</v>
      </c>
      <c r="F499" s="349" t="s">
        <v>1024</v>
      </c>
      <c r="G499">
        <f>VLOOKUP(E499,'résultats RV'!$B$3:$AH$734,33,FALSE)</f>
        <v>12.444000000000001</v>
      </c>
    </row>
    <row r="500" spans="1:7" x14ac:dyDescent="0.2">
      <c r="A500">
        <v>22105018</v>
      </c>
      <c r="B500" t="s">
        <v>1093</v>
      </c>
      <c r="C500">
        <v>11.7</v>
      </c>
      <c r="E500" s="347">
        <v>22014390</v>
      </c>
      <c r="F500" s="349" t="s">
        <v>1345</v>
      </c>
      <c r="G500">
        <f>VLOOKUP(E500,'résultats RV'!$B$3:$AH$734,33,FALSE)</f>
        <v>6.2220000000000004</v>
      </c>
    </row>
    <row r="501" spans="1:7" x14ac:dyDescent="0.2">
      <c r="A501">
        <v>22105333</v>
      </c>
      <c r="B501" t="s">
        <v>1094</v>
      </c>
      <c r="C501">
        <v>10.75</v>
      </c>
      <c r="E501" s="347">
        <v>22106302</v>
      </c>
      <c r="F501" s="349" t="s">
        <v>1026</v>
      </c>
      <c r="G501">
        <f>VLOOKUP(E501,'résultats RV'!$B$3:$AH$734,33,FALSE)</f>
        <v>3.556</v>
      </c>
    </row>
    <row r="502" spans="1:7" x14ac:dyDescent="0.2">
      <c r="A502">
        <v>22009118</v>
      </c>
      <c r="B502" t="s">
        <v>1096</v>
      </c>
      <c r="C502">
        <v>11.95</v>
      </c>
      <c r="E502" s="347">
        <v>22109340</v>
      </c>
      <c r="F502" s="349" t="s">
        <v>1027</v>
      </c>
      <c r="G502">
        <f>VLOOKUP(E502,'résultats RV'!$B$3:$AH$734,33,FALSE)</f>
        <v>7.1109999999999998</v>
      </c>
    </row>
    <row r="503" spans="1:7" x14ac:dyDescent="0.2">
      <c r="A503">
        <v>22010980</v>
      </c>
      <c r="B503" t="s">
        <v>440</v>
      </c>
      <c r="C503">
        <v>9.85</v>
      </c>
      <c r="E503" s="347">
        <v>22118571</v>
      </c>
      <c r="F503" s="349" t="s">
        <v>1029</v>
      </c>
      <c r="G503">
        <f>VLOOKUP(E503,'résultats RV'!$B$3:$AH$734,33,FALSE)</f>
        <v>3.556</v>
      </c>
    </row>
    <row r="504" spans="1:7" x14ac:dyDescent="0.2">
      <c r="A504">
        <v>22006231</v>
      </c>
      <c r="B504" t="s">
        <v>35</v>
      </c>
      <c r="C504">
        <v>11.9</v>
      </c>
      <c r="E504" s="347">
        <v>22111091</v>
      </c>
      <c r="F504" s="349" t="s">
        <v>1031</v>
      </c>
      <c r="G504">
        <f>VLOOKUP(E504,'résultats RV'!$B$3:$AH$734,33,FALSE)</f>
        <v>7.556</v>
      </c>
    </row>
    <row r="505" spans="1:7" x14ac:dyDescent="0.2">
      <c r="A505">
        <v>22110450</v>
      </c>
      <c r="B505" t="s">
        <v>35</v>
      </c>
      <c r="C505">
        <v>12.65</v>
      </c>
      <c r="E505" s="347">
        <v>22111380</v>
      </c>
      <c r="F505" s="349" t="s">
        <v>1032</v>
      </c>
      <c r="G505">
        <f>VLOOKUP(E505,'résultats RV'!$B$3:$AH$734,33,FALSE)</f>
        <v>10.222</v>
      </c>
    </row>
    <row r="506" spans="1:7" x14ac:dyDescent="0.2">
      <c r="A506">
        <v>22112329</v>
      </c>
      <c r="B506" t="s">
        <v>1098</v>
      </c>
      <c r="C506">
        <v>7.3</v>
      </c>
      <c r="E506" s="347">
        <v>22111792</v>
      </c>
      <c r="F506" s="349" t="s">
        <v>1033</v>
      </c>
      <c r="G506">
        <f>VLOOKUP(E506,'résultats RV'!$B$3:$AH$734,33,FALSE)</f>
        <v>7.1109999999999998</v>
      </c>
    </row>
    <row r="507" spans="1:7" x14ac:dyDescent="0.2">
      <c r="A507">
        <v>22118208</v>
      </c>
      <c r="B507" t="s">
        <v>1098</v>
      </c>
      <c r="C507">
        <v>11</v>
      </c>
      <c r="E507" s="347">
        <v>22110649</v>
      </c>
      <c r="F507" s="349" t="s">
        <v>1035</v>
      </c>
      <c r="G507">
        <f>VLOOKUP(E507,'résultats RV'!$B$3:$AH$734,33,FALSE)</f>
        <v>7.1109999999999998</v>
      </c>
    </row>
    <row r="508" spans="1:7" x14ac:dyDescent="0.2">
      <c r="A508">
        <v>22107678</v>
      </c>
      <c r="B508" t="s">
        <v>1098</v>
      </c>
      <c r="C508">
        <v>12.05</v>
      </c>
      <c r="E508" s="347">
        <v>22007234</v>
      </c>
      <c r="F508" s="349" t="s">
        <v>407</v>
      </c>
      <c r="G508">
        <f>VLOOKUP(E508,'résultats RV'!$B$3:$AH$734,33,FALSE)</f>
        <v>8.4440000000000008</v>
      </c>
    </row>
    <row r="509" spans="1:7" x14ac:dyDescent="0.2">
      <c r="A509">
        <v>21907489</v>
      </c>
      <c r="B509" t="s">
        <v>1099</v>
      </c>
      <c r="C509">
        <v>0</v>
      </c>
      <c r="E509" s="347">
        <v>22015397</v>
      </c>
      <c r="F509" s="349" t="s">
        <v>409</v>
      </c>
      <c r="G509">
        <f>VLOOKUP(E509,'résultats RV'!$B$3:$AH$734,33,FALSE)</f>
        <v>5.7779999999999996</v>
      </c>
    </row>
    <row r="510" spans="1:7" x14ac:dyDescent="0.2">
      <c r="A510">
        <v>22104960</v>
      </c>
      <c r="B510" t="s">
        <v>1100</v>
      </c>
      <c r="C510">
        <v>8.4499999999999993</v>
      </c>
      <c r="E510" s="347">
        <v>22113551</v>
      </c>
      <c r="F510" s="349" t="s">
        <v>1037</v>
      </c>
      <c r="G510">
        <f>VLOOKUP(E510,'résultats RV'!$B$3:$AH$734,33,FALSE)</f>
        <v>6.6669999999999998</v>
      </c>
    </row>
    <row r="511" spans="1:7" x14ac:dyDescent="0.2">
      <c r="A511">
        <v>22106861</v>
      </c>
      <c r="B511" t="s">
        <v>1101</v>
      </c>
      <c r="C511">
        <v>12.6</v>
      </c>
      <c r="E511" s="347">
        <v>22110712</v>
      </c>
      <c r="F511" s="349" t="s">
        <v>1039</v>
      </c>
      <c r="G511">
        <f>VLOOKUP(E511,'résultats RV'!$B$3:$AH$734,33,FALSE)</f>
        <v>10.222</v>
      </c>
    </row>
    <row r="512" spans="1:7" x14ac:dyDescent="0.2">
      <c r="A512">
        <v>22113336</v>
      </c>
      <c r="B512" t="s">
        <v>1102</v>
      </c>
      <c r="C512">
        <v>0</v>
      </c>
      <c r="E512" s="347">
        <v>22015482</v>
      </c>
      <c r="F512" s="349" t="s">
        <v>411</v>
      </c>
      <c r="G512">
        <f>VLOOKUP(E512,'résultats RV'!$B$3:$AH$734,33,FALSE)</f>
        <v>10.222</v>
      </c>
    </row>
    <row r="513" spans="1:7" x14ac:dyDescent="0.2">
      <c r="A513">
        <v>22103880</v>
      </c>
      <c r="B513" t="s">
        <v>1103</v>
      </c>
      <c r="C513">
        <v>11.6</v>
      </c>
      <c r="E513" s="347">
        <v>22108441</v>
      </c>
      <c r="F513" s="349" t="s">
        <v>1042</v>
      </c>
      <c r="G513">
        <f>VLOOKUP(E513,'résultats RV'!$B$3:$AH$734,33,FALSE)</f>
        <v>10.220000000000001</v>
      </c>
    </row>
    <row r="514" spans="1:7" x14ac:dyDescent="0.2">
      <c r="A514">
        <v>22115076</v>
      </c>
      <c r="B514" t="s">
        <v>1104</v>
      </c>
      <c r="C514">
        <v>11.9</v>
      </c>
      <c r="E514" s="347">
        <v>22011784</v>
      </c>
      <c r="F514" s="349" t="s">
        <v>1044</v>
      </c>
      <c r="G514">
        <f>VLOOKUP(E514,'résultats RV'!$B$3:$AH$734,33,FALSE)</f>
        <v>8.8889999999999993</v>
      </c>
    </row>
    <row r="515" spans="1:7" x14ac:dyDescent="0.2">
      <c r="A515">
        <v>22109168</v>
      </c>
      <c r="B515" t="s">
        <v>1105</v>
      </c>
      <c r="C515">
        <v>12.55</v>
      </c>
      <c r="E515" s="347">
        <v>22105549</v>
      </c>
      <c r="F515" s="349" t="s">
        <v>1045</v>
      </c>
      <c r="G515">
        <f>VLOOKUP(E515,'résultats RV'!$B$3:$AH$734,33,FALSE)</f>
        <v>10.222</v>
      </c>
    </row>
    <row r="516" spans="1:7" x14ac:dyDescent="0.2">
      <c r="A516">
        <v>22110878</v>
      </c>
      <c r="B516" t="s">
        <v>1105</v>
      </c>
      <c r="C516">
        <v>12.65</v>
      </c>
      <c r="E516" s="347">
        <v>22107987</v>
      </c>
      <c r="F516" s="349" t="s">
        <v>1046</v>
      </c>
      <c r="G516">
        <f>VLOOKUP(E516,'résultats RV'!$B$3:$AH$734,33,FALSE)</f>
        <v>6.6669999999999998</v>
      </c>
    </row>
    <row r="517" spans="1:7" x14ac:dyDescent="0.2">
      <c r="A517">
        <v>22117694</v>
      </c>
      <c r="B517" t="s">
        <v>1106</v>
      </c>
      <c r="C517">
        <v>12.65</v>
      </c>
      <c r="E517" s="347">
        <v>22105268</v>
      </c>
      <c r="F517" s="349" t="s">
        <v>1048</v>
      </c>
      <c r="G517">
        <f>VLOOKUP(E517,'résultats RV'!$B$3:$AH$734,33,FALSE)</f>
        <v>10.222</v>
      </c>
    </row>
    <row r="518" spans="1:7" x14ac:dyDescent="0.2">
      <c r="A518">
        <v>22112375</v>
      </c>
      <c r="B518" t="s">
        <v>1108</v>
      </c>
      <c r="C518">
        <v>8</v>
      </c>
      <c r="E518" s="347">
        <v>22107652</v>
      </c>
      <c r="F518" s="349" t="s">
        <v>1346</v>
      </c>
      <c r="G518">
        <f>VLOOKUP(E518,'résultats RV'!$B$3:$AH$734,33,FALSE)</f>
        <v>9.3330000000000002</v>
      </c>
    </row>
    <row r="519" spans="1:7" x14ac:dyDescent="0.2">
      <c r="A519">
        <v>21904341</v>
      </c>
      <c r="B519" t="s">
        <v>1110</v>
      </c>
      <c r="C519">
        <v>15</v>
      </c>
      <c r="E519" s="347">
        <v>22109164</v>
      </c>
      <c r="F519" s="349" t="s">
        <v>1051</v>
      </c>
      <c r="G519">
        <f>VLOOKUP(E519,'résultats RV'!$B$3:$AH$734,33,FALSE)</f>
        <v>7.1109999999999998</v>
      </c>
    </row>
    <row r="520" spans="1:7" x14ac:dyDescent="0.2">
      <c r="A520">
        <v>22110132</v>
      </c>
      <c r="B520" t="s">
        <v>1111</v>
      </c>
      <c r="C520">
        <v>0</v>
      </c>
      <c r="E520" s="347">
        <v>22004276</v>
      </c>
      <c r="F520" s="349" t="s">
        <v>1053</v>
      </c>
      <c r="G520">
        <f>VLOOKUP(E520,'résultats RV'!$B$3:$AH$734,33,FALSE)</f>
        <v>10.667</v>
      </c>
    </row>
    <row r="521" spans="1:7" x14ac:dyDescent="0.2">
      <c r="A521">
        <v>22011389</v>
      </c>
      <c r="B521" t="s">
        <v>91</v>
      </c>
      <c r="C521">
        <v>7.35</v>
      </c>
      <c r="E521" s="347">
        <v>22111418</v>
      </c>
      <c r="F521" s="349" t="s">
        <v>1347</v>
      </c>
      <c r="G521">
        <f>VLOOKUP(E521,'résultats RV'!$B$3:$AH$734,33,FALSE)</f>
        <v>6.6669999999999998</v>
      </c>
    </row>
    <row r="522" spans="1:7" x14ac:dyDescent="0.2">
      <c r="A522">
        <v>22119606</v>
      </c>
      <c r="B522" t="s">
        <v>91</v>
      </c>
      <c r="C522">
        <v>9.625</v>
      </c>
      <c r="E522" s="347">
        <v>22112317</v>
      </c>
      <c r="F522" s="349" t="s">
        <v>1054</v>
      </c>
      <c r="G522">
        <f>VLOOKUP(E522,'résultats RV'!$B$3:$AH$734,33,FALSE)</f>
        <v>12.888999999999999</v>
      </c>
    </row>
    <row r="523" spans="1:7" x14ac:dyDescent="0.2">
      <c r="A523">
        <v>22108875</v>
      </c>
      <c r="B523" t="s">
        <v>91</v>
      </c>
      <c r="C523">
        <v>6.7</v>
      </c>
      <c r="E523" s="347">
        <v>22007307</v>
      </c>
      <c r="F523" s="349" t="s">
        <v>147</v>
      </c>
      <c r="G523">
        <f>VLOOKUP(E523,'résultats RV'!$B$3:$AH$734,33,FALSE)</f>
        <v>6.2220000000000004</v>
      </c>
    </row>
    <row r="524" spans="1:7" x14ac:dyDescent="0.2">
      <c r="A524">
        <v>22109191</v>
      </c>
      <c r="B524" t="s">
        <v>450</v>
      </c>
      <c r="C524">
        <v>10.4</v>
      </c>
      <c r="E524" s="347">
        <v>22003012</v>
      </c>
      <c r="F524" s="349" t="s">
        <v>417</v>
      </c>
      <c r="G524">
        <f>VLOOKUP(E524,'résultats RV'!$B$3:$AH$734,33,FALSE)</f>
        <v>8</v>
      </c>
    </row>
    <row r="525" spans="1:7" x14ac:dyDescent="0.2">
      <c r="A525">
        <v>22105468</v>
      </c>
      <c r="B525" t="s">
        <v>1115</v>
      </c>
      <c r="C525">
        <v>9.65</v>
      </c>
      <c r="E525" s="347">
        <v>22005264</v>
      </c>
      <c r="F525" s="349" t="s">
        <v>1056</v>
      </c>
      <c r="G525">
        <f>VLOOKUP(E525,'résultats RV'!$B$3:$AH$734,33,FALSE)</f>
        <v>7.1109999999999998</v>
      </c>
    </row>
    <row r="526" spans="1:7" x14ac:dyDescent="0.2">
      <c r="A526">
        <v>22115731</v>
      </c>
      <c r="B526" t="s">
        <v>1116</v>
      </c>
      <c r="C526">
        <v>10.45</v>
      </c>
      <c r="E526" s="347">
        <v>22110279</v>
      </c>
      <c r="F526" s="349" t="s">
        <v>1058</v>
      </c>
      <c r="G526">
        <f>VLOOKUP(E526,'résultats RV'!$B$3:$AH$734,33,FALSE)</f>
        <v>7.556</v>
      </c>
    </row>
    <row r="527" spans="1:7" x14ac:dyDescent="0.2">
      <c r="A527">
        <v>22013767</v>
      </c>
      <c r="B527" t="s">
        <v>1117</v>
      </c>
      <c r="C527">
        <v>7.75</v>
      </c>
      <c r="E527" s="347">
        <v>22114024</v>
      </c>
      <c r="F527" s="349" t="s">
        <v>1059</v>
      </c>
      <c r="G527">
        <f>VLOOKUP(E527,'résultats RV'!$B$3:$AH$734,33,FALSE)</f>
        <v>3.556</v>
      </c>
    </row>
    <row r="528" spans="1:7" x14ac:dyDescent="0.2">
      <c r="A528">
        <v>22100339</v>
      </c>
      <c r="B528" t="s">
        <v>1118</v>
      </c>
      <c r="C528">
        <v>13.4</v>
      </c>
      <c r="E528" s="347">
        <v>22111832</v>
      </c>
      <c r="F528" s="349" t="s">
        <v>1061</v>
      </c>
      <c r="G528">
        <f>VLOOKUP(E528,'résultats RV'!$B$3:$AH$734,33,FALSE)</f>
        <v>5.7779999999999996</v>
      </c>
    </row>
    <row r="529" spans="1:7" x14ac:dyDescent="0.2">
      <c r="A529">
        <v>22106703</v>
      </c>
      <c r="B529" t="s">
        <v>1119</v>
      </c>
      <c r="C529">
        <v>11.55</v>
      </c>
      <c r="E529" s="347">
        <v>22017022</v>
      </c>
      <c r="F529" s="349" t="s">
        <v>1062</v>
      </c>
      <c r="G529">
        <f>VLOOKUP(E529,'résultats RV'!$B$3:$AH$734,33,FALSE)</f>
        <v>2.222</v>
      </c>
    </row>
    <row r="530" spans="1:7" x14ac:dyDescent="0.2">
      <c r="A530">
        <v>22006191</v>
      </c>
      <c r="B530" t="s">
        <v>451</v>
      </c>
      <c r="C530">
        <v>5.5</v>
      </c>
      <c r="E530" s="347">
        <v>22108160</v>
      </c>
      <c r="F530" s="349" t="s">
        <v>1064</v>
      </c>
      <c r="G530" t="str">
        <f>VLOOKUP(E530,'résultats RV'!$B$3:$AH$734,33,FALSE)</f>
        <v>ABI</v>
      </c>
    </row>
    <row r="531" spans="1:7" x14ac:dyDescent="0.2">
      <c r="A531">
        <v>22104912</v>
      </c>
      <c r="B531" t="s">
        <v>1120</v>
      </c>
      <c r="C531">
        <v>11.95</v>
      </c>
      <c r="E531" s="347">
        <v>22002432</v>
      </c>
      <c r="F531" s="349" t="s">
        <v>419</v>
      </c>
      <c r="G531">
        <f>VLOOKUP(E531,'résultats RV'!$B$3:$AH$734,33,FALSE)</f>
        <v>8.4440000000000008</v>
      </c>
    </row>
    <row r="532" spans="1:7" x14ac:dyDescent="0.2">
      <c r="A532">
        <v>22107310</v>
      </c>
      <c r="B532" t="s">
        <v>1121</v>
      </c>
      <c r="C532">
        <v>9</v>
      </c>
      <c r="E532" s="347">
        <v>21815151</v>
      </c>
      <c r="F532" s="349" t="s">
        <v>1065</v>
      </c>
      <c r="G532" t="str">
        <f>VLOOKUP(E532,'résultats RV'!$B$3:$AH$734,33,FALSE)</f>
        <v>ABI</v>
      </c>
    </row>
    <row r="533" spans="1:7" x14ac:dyDescent="0.2">
      <c r="A533">
        <v>22111445</v>
      </c>
      <c r="B533" t="s">
        <v>1122</v>
      </c>
      <c r="C533">
        <v>11.05</v>
      </c>
      <c r="E533" s="347">
        <v>22110611</v>
      </c>
      <c r="F533" s="349" t="s">
        <v>1067</v>
      </c>
      <c r="G533">
        <f>VLOOKUP(E533,'résultats RV'!$B$3:$AH$734,33,FALSE)</f>
        <v>9.3330000000000002</v>
      </c>
    </row>
    <row r="534" spans="1:7" x14ac:dyDescent="0.2">
      <c r="A534">
        <v>22111083</v>
      </c>
      <c r="B534" t="s">
        <v>1123</v>
      </c>
      <c r="C534">
        <v>12.7</v>
      </c>
      <c r="E534" s="347">
        <v>22106277</v>
      </c>
      <c r="F534" s="349" t="s">
        <v>1068</v>
      </c>
      <c r="G534">
        <f>VLOOKUP(E534,'résultats RV'!$B$3:$AH$734,33,FALSE)</f>
        <v>10.222</v>
      </c>
    </row>
    <row r="535" spans="1:7" x14ac:dyDescent="0.2">
      <c r="A535">
        <v>22102067</v>
      </c>
      <c r="B535" t="s">
        <v>1126</v>
      </c>
      <c r="C535">
        <v>12.65</v>
      </c>
      <c r="E535" s="347">
        <v>22110242</v>
      </c>
      <c r="F535" s="349" t="s">
        <v>422</v>
      </c>
      <c r="G535">
        <f>VLOOKUP(E535,'résultats RV'!$B$3:$AH$734,33,FALSE)</f>
        <v>7.1109999999999998</v>
      </c>
    </row>
    <row r="536" spans="1:7" x14ac:dyDescent="0.2">
      <c r="A536">
        <v>22107539</v>
      </c>
      <c r="B536" t="s">
        <v>1127</v>
      </c>
      <c r="C536">
        <v>9.3000000000000007</v>
      </c>
      <c r="E536" s="347">
        <v>22108294</v>
      </c>
      <c r="F536" s="349" t="s">
        <v>1070</v>
      </c>
      <c r="G536">
        <f>VLOOKUP(E536,'résultats RV'!$B$3:$AH$734,33,FALSE)</f>
        <v>8</v>
      </c>
    </row>
    <row r="537" spans="1:7" x14ac:dyDescent="0.2">
      <c r="A537">
        <v>22106209</v>
      </c>
      <c r="B537" t="s">
        <v>454</v>
      </c>
      <c r="C537">
        <v>13.05</v>
      </c>
      <c r="E537" s="347">
        <v>22010303</v>
      </c>
      <c r="F537" s="349" t="s">
        <v>423</v>
      </c>
      <c r="G537" t="str">
        <f>VLOOKUP(E537,'résultats RV'!$B$3:$AH$734,33,FALSE)</f>
        <v>ABI</v>
      </c>
    </row>
    <row r="538" spans="1:7" x14ac:dyDescent="0.2">
      <c r="A538">
        <v>22113581</v>
      </c>
      <c r="B538" t="s">
        <v>1128</v>
      </c>
      <c r="C538">
        <v>7.55</v>
      </c>
      <c r="E538" s="347">
        <v>22104387</v>
      </c>
      <c r="F538" s="349" t="s">
        <v>1071</v>
      </c>
      <c r="G538">
        <f>VLOOKUP(E538,'résultats RV'!$B$3:$AH$734,33,FALSE)</f>
        <v>10.222</v>
      </c>
    </row>
    <row r="539" spans="1:7" x14ac:dyDescent="0.2">
      <c r="A539">
        <v>22110637</v>
      </c>
      <c r="B539" t="s">
        <v>1130</v>
      </c>
      <c r="C539">
        <v>11.05</v>
      </c>
      <c r="E539" s="347">
        <v>22107627</v>
      </c>
      <c r="F539" s="349" t="s">
        <v>1072</v>
      </c>
      <c r="G539">
        <f>VLOOKUP(E539,'résultats RV'!$B$3:$AH$734,33,FALSE)</f>
        <v>8.8889999999999993</v>
      </c>
    </row>
    <row r="540" spans="1:7" x14ac:dyDescent="0.2">
      <c r="A540">
        <v>22107637</v>
      </c>
      <c r="B540" t="s">
        <v>1131</v>
      </c>
      <c r="C540">
        <v>10.65</v>
      </c>
      <c r="E540" s="347">
        <v>22108513</v>
      </c>
      <c r="F540" s="349" t="s">
        <v>1073</v>
      </c>
      <c r="G540">
        <f>VLOOKUP(E540,'résultats RV'!$B$3:$AH$734,33,FALSE)</f>
        <v>10.667</v>
      </c>
    </row>
    <row r="541" spans="1:7" x14ac:dyDescent="0.2">
      <c r="A541">
        <v>22109660</v>
      </c>
      <c r="B541" t="s">
        <v>1132</v>
      </c>
      <c r="C541">
        <v>9.8000000000000007</v>
      </c>
      <c r="E541" s="347">
        <v>22100223</v>
      </c>
      <c r="F541" s="349" t="s">
        <v>1074</v>
      </c>
      <c r="G541">
        <f>VLOOKUP(E541,'résultats RV'!$B$3:$AH$734,33,FALSE)</f>
        <v>11.111000000000001</v>
      </c>
    </row>
    <row r="542" spans="1:7" x14ac:dyDescent="0.2">
      <c r="A542">
        <v>22107458</v>
      </c>
      <c r="B542" t="s">
        <v>1133</v>
      </c>
      <c r="C542">
        <v>9.85</v>
      </c>
      <c r="E542" s="347">
        <v>22108777</v>
      </c>
      <c r="F542" s="349" t="s">
        <v>1076</v>
      </c>
      <c r="G542">
        <f>VLOOKUP(E542,'résultats RV'!$B$3:$AH$734,33,FALSE)</f>
        <v>6.2220000000000004</v>
      </c>
    </row>
    <row r="543" spans="1:7" x14ac:dyDescent="0.2">
      <c r="A543">
        <v>22008677</v>
      </c>
      <c r="B543" t="s">
        <v>455</v>
      </c>
      <c r="C543">
        <v>5.9</v>
      </c>
      <c r="E543" s="347">
        <v>22015109</v>
      </c>
      <c r="F543" s="349" t="s">
        <v>425</v>
      </c>
      <c r="G543">
        <f>VLOOKUP(E543,'résultats RV'!$B$3:$AH$734,33,FALSE)</f>
        <v>5.7779999999999996</v>
      </c>
    </row>
    <row r="544" spans="1:7" x14ac:dyDescent="0.2">
      <c r="A544">
        <v>22110453</v>
      </c>
      <c r="B544" t="s">
        <v>1134</v>
      </c>
      <c r="C544">
        <v>9.5</v>
      </c>
      <c r="E544" s="347">
        <v>22000279</v>
      </c>
      <c r="F544" s="349" t="s">
        <v>427</v>
      </c>
      <c r="G544">
        <f>VLOOKUP(E544,'résultats RV'!$B$3:$AH$734,33,FALSE)</f>
        <v>9.3330000000000002</v>
      </c>
    </row>
    <row r="545" spans="1:7" x14ac:dyDescent="0.2">
      <c r="A545">
        <v>22108773</v>
      </c>
      <c r="B545" t="s">
        <v>1136</v>
      </c>
      <c r="C545">
        <v>8.65</v>
      </c>
      <c r="E545" s="347">
        <v>21905808</v>
      </c>
      <c r="F545" s="349" t="s">
        <v>428</v>
      </c>
      <c r="G545">
        <f>VLOOKUP(E545,'résultats RV'!$B$3:$AH$734,33,FALSE)</f>
        <v>12</v>
      </c>
    </row>
    <row r="546" spans="1:7" x14ac:dyDescent="0.2">
      <c r="A546">
        <v>22002328</v>
      </c>
      <c r="B546" t="s">
        <v>1138</v>
      </c>
      <c r="C546">
        <v>12.6</v>
      </c>
      <c r="E546" s="347">
        <v>22000641</v>
      </c>
      <c r="F546" s="349" t="s">
        <v>430</v>
      </c>
      <c r="G546">
        <f>VLOOKUP(E546,'résultats RV'!$B$3:$AH$734,33,FALSE)</f>
        <v>12</v>
      </c>
    </row>
    <row r="547" spans="1:7" x14ac:dyDescent="0.2">
      <c r="A547">
        <v>22106830</v>
      </c>
      <c r="B547" t="s">
        <v>1139</v>
      </c>
      <c r="C547">
        <v>11.85</v>
      </c>
      <c r="E547" s="347">
        <v>22106800</v>
      </c>
      <c r="F547" s="349" t="s">
        <v>209</v>
      </c>
      <c r="G547">
        <f>VLOOKUP(E547,'résultats RV'!$B$3:$AH$734,33,FALSE)</f>
        <v>8</v>
      </c>
    </row>
    <row r="548" spans="1:7" x14ac:dyDescent="0.2">
      <c r="A548">
        <v>22105317</v>
      </c>
      <c r="B548" t="s">
        <v>1109</v>
      </c>
      <c r="C548">
        <v>8.25</v>
      </c>
      <c r="E548" s="347">
        <v>22103564</v>
      </c>
      <c r="F548" s="349" t="s">
        <v>1078</v>
      </c>
      <c r="G548">
        <f>VLOOKUP(E548,'résultats RV'!$B$3:$AH$734,33,FALSE)</f>
        <v>12</v>
      </c>
    </row>
    <row r="549" spans="1:7" x14ac:dyDescent="0.2">
      <c r="A549">
        <v>22109462</v>
      </c>
      <c r="B549" t="s">
        <v>1140</v>
      </c>
      <c r="C549">
        <v>14.6</v>
      </c>
      <c r="E549" s="347">
        <v>22111723</v>
      </c>
      <c r="F549" s="349" t="s">
        <v>1078</v>
      </c>
      <c r="G549">
        <f>VLOOKUP(E549,'résultats RV'!$B$3:$AH$734,33,FALSE)</f>
        <v>4.8890000000000002</v>
      </c>
    </row>
    <row r="550" spans="1:7" x14ac:dyDescent="0.2">
      <c r="A550">
        <v>22111101</v>
      </c>
      <c r="B550" t="s">
        <v>1142</v>
      </c>
      <c r="C550" t="s">
        <v>1350</v>
      </c>
      <c r="E550" s="347">
        <v>22103794</v>
      </c>
      <c r="F550" s="349" t="s">
        <v>1079</v>
      </c>
      <c r="G550">
        <f>VLOOKUP(E550,'résultats RV'!$B$3:$AH$734,33,FALSE)</f>
        <v>10.667</v>
      </c>
    </row>
    <row r="551" spans="1:7" x14ac:dyDescent="0.2">
      <c r="A551">
        <v>22109789</v>
      </c>
      <c r="B551" t="s">
        <v>1144</v>
      </c>
      <c r="C551">
        <v>9.6</v>
      </c>
      <c r="E551" s="347">
        <v>22010546</v>
      </c>
      <c r="F551" s="349" t="s">
        <v>433</v>
      </c>
      <c r="G551">
        <f>VLOOKUP(E551,'résultats RV'!$B$3:$AH$734,33,FALSE)</f>
        <v>7.1109999999999998</v>
      </c>
    </row>
    <row r="552" spans="1:7" x14ac:dyDescent="0.2">
      <c r="A552">
        <v>22109973</v>
      </c>
      <c r="B552" t="s">
        <v>1146</v>
      </c>
      <c r="C552">
        <v>11.9</v>
      </c>
      <c r="E552" s="347">
        <v>22109241</v>
      </c>
      <c r="F552" s="349" t="s">
        <v>1081</v>
      </c>
      <c r="G552">
        <f>VLOOKUP(E552,'résultats RV'!$B$3:$AH$734,33,FALSE)</f>
        <v>9.7780000000000005</v>
      </c>
    </row>
    <row r="553" spans="1:7" x14ac:dyDescent="0.2">
      <c r="A553">
        <v>22105834</v>
      </c>
      <c r="B553" t="s">
        <v>1148</v>
      </c>
      <c r="C553">
        <v>10.1</v>
      </c>
      <c r="E553" s="347">
        <v>22117906</v>
      </c>
      <c r="F553" s="349" t="s">
        <v>1083</v>
      </c>
      <c r="G553">
        <f>VLOOKUP(E553,'résultats RV'!$B$3:$AH$734,33,FALSE)</f>
        <v>8.8889999999999993</v>
      </c>
    </row>
    <row r="554" spans="1:7" x14ac:dyDescent="0.2">
      <c r="A554">
        <v>22114296</v>
      </c>
      <c r="B554" t="s">
        <v>1149</v>
      </c>
      <c r="C554">
        <v>8.5500000000000007</v>
      </c>
      <c r="E554" s="347">
        <v>22108557</v>
      </c>
      <c r="F554" s="349" t="s">
        <v>1085</v>
      </c>
      <c r="G554">
        <f>VLOOKUP(E554,'résultats RV'!$B$3:$AH$734,33,FALSE)</f>
        <v>12.444000000000001</v>
      </c>
    </row>
    <row r="555" spans="1:7" x14ac:dyDescent="0.2">
      <c r="A555">
        <v>22020240</v>
      </c>
      <c r="B555" t="s">
        <v>1150</v>
      </c>
      <c r="C555">
        <v>7.55</v>
      </c>
      <c r="E555" s="347">
        <v>22011330</v>
      </c>
      <c r="F555" s="349" t="s">
        <v>436</v>
      </c>
      <c r="G555">
        <f>VLOOKUP(E555,'résultats RV'!$B$3:$AH$734,33,FALSE)</f>
        <v>8</v>
      </c>
    </row>
    <row r="556" spans="1:7" x14ac:dyDescent="0.2">
      <c r="A556">
        <v>22008848</v>
      </c>
      <c r="B556" t="s">
        <v>1152</v>
      </c>
      <c r="C556">
        <v>12.15</v>
      </c>
      <c r="E556" s="347">
        <v>22110341</v>
      </c>
      <c r="F556" s="349" t="s">
        <v>1086</v>
      </c>
      <c r="G556" t="str">
        <f>VLOOKUP(E556,'résultats RV'!$B$3:$AH$734,33,FALSE)</f>
        <v>ABI</v>
      </c>
    </row>
    <row r="557" spans="1:7" x14ac:dyDescent="0.2">
      <c r="A557">
        <v>21815822</v>
      </c>
      <c r="B557" t="s">
        <v>1153</v>
      </c>
      <c r="C557">
        <v>7.45</v>
      </c>
      <c r="E557" s="347">
        <v>22002388</v>
      </c>
      <c r="F557" s="349" t="s">
        <v>437</v>
      </c>
      <c r="G557">
        <f>VLOOKUP(E557,'résultats RV'!$B$3:$AH$734,33,FALSE)</f>
        <v>8</v>
      </c>
    </row>
    <row r="558" spans="1:7" x14ac:dyDescent="0.2">
      <c r="A558">
        <v>22110699</v>
      </c>
      <c r="B558" t="s">
        <v>1154</v>
      </c>
      <c r="C558">
        <v>10.15</v>
      </c>
      <c r="E558" s="347">
        <v>22104247</v>
      </c>
      <c r="F558" s="349" t="s">
        <v>1088</v>
      </c>
      <c r="G558">
        <f>VLOOKUP(E558,'résultats RV'!$B$3:$AH$734,33,FALSE)</f>
        <v>6.6669999999999998</v>
      </c>
    </row>
    <row r="559" spans="1:7" x14ac:dyDescent="0.2">
      <c r="A559">
        <v>22103245</v>
      </c>
      <c r="B559" t="s">
        <v>1155</v>
      </c>
      <c r="C559">
        <v>0</v>
      </c>
      <c r="E559" s="347">
        <v>21910242</v>
      </c>
      <c r="F559" s="349" t="s">
        <v>438</v>
      </c>
      <c r="G559">
        <f>VLOOKUP(E559,'résultats RV'!$B$3:$AH$734,33,FALSE)</f>
        <v>7.1109999999999998</v>
      </c>
    </row>
    <row r="560" spans="1:7" x14ac:dyDescent="0.2">
      <c r="A560">
        <v>22108086</v>
      </c>
      <c r="B560" t="s">
        <v>1156</v>
      </c>
      <c r="C560">
        <v>12.55</v>
      </c>
      <c r="E560" s="347">
        <v>22113056</v>
      </c>
      <c r="F560" s="349" t="s">
        <v>1091</v>
      </c>
      <c r="G560">
        <f>VLOOKUP(E560,'résultats RV'!$B$3:$AH$734,33,FALSE)</f>
        <v>8</v>
      </c>
    </row>
    <row r="561" spans="1:7" x14ac:dyDescent="0.2">
      <c r="A561">
        <v>22115672</v>
      </c>
      <c r="B561" t="s">
        <v>1157</v>
      </c>
      <c r="C561">
        <v>6.65</v>
      </c>
      <c r="E561" s="347">
        <v>22105018</v>
      </c>
      <c r="F561" s="349" t="s">
        <v>1093</v>
      </c>
      <c r="G561">
        <f>VLOOKUP(E561,'résultats RV'!$B$3:$AH$734,33,FALSE)</f>
        <v>4.8890000000000002</v>
      </c>
    </row>
    <row r="562" spans="1:7" x14ac:dyDescent="0.2">
      <c r="A562">
        <v>22106072</v>
      </c>
      <c r="B562" t="s">
        <v>1158</v>
      </c>
      <c r="C562">
        <v>9.6</v>
      </c>
      <c r="E562" s="347">
        <v>22105333</v>
      </c>
      <c r="F562" s="349" t="s">
        <v>1094</v>
      </c>
      <c r="G562">
        <f>VLOOKUP(E562,'résultats RV'!$B$3:$AH$734,33,FALSE)</f>
        <v>8.8889999999999993</v>
      </c>
    </row>
    <row r="563" spans="1:7" x14ac:dyDescent="0.2">
      <c r="A563">
        <v>22120144</v>
      </c>
      <c r="B563" t="s">
        <v>1159</v>
      </c>
      <c r="C563">
        <v>0</v>
      </c>
      <c r="E563" s="347">
        <v>22009118</v>
      </c>
      <c r="F563" s="349" t="s">
        <v>1096</v>
      </c>
      <c r="G563">
        <f>VLOOKUP(E563,'résultats RV'!$B$3:$AH$734,33,FALSE)</f>
        <v>12.888999999999999</v>
      </c>
    </row>
    <row r="564" spans="1:7" x14ac:dyDescent="0.2">
      <c r="A564">
        <v>22116375</v>
      </c>
      <c r="B564" t="s">
        <v>1160</v>
      </c>
      <c r="C564">
        <v>12.15</v>
      </c>
      <c r="E564" s="347">
        <v>22010980</v>
      </c>
      <c r="F564" s="349" t="s">
        <v>440</v>
      </c>
      <c r="G564">
        <f>VLOOKUP(E564,'résultats RV'!$B$3:$AH$734,33,FALSE)</f>
        <v>10.222</v>
      </c>
    </row>
    <row r="565" spans="1:7" x14ac:dyDescent="0.2">
      <c r="A565">
        <v>22112382</v>
      </c>
      <c r="B565" t="s">
        <v>1161</v>
      </c>
      <c r="C565">
        <v>11.55</v>
      </c>
      <c r="E565" s="347">
        <v>22002365</v>
      </c>
      <c r="F565" s="349" t="s">
        <v>441</v>
      </c>
      <c r="G565">
        <f>VLOOKUP(E565,'résultats RV'!$B$3:$AH$734,33,FALSE)</f>
        <v>7.556</v>
      </c>
    </row>
    <row r="566" spans="1:7" x14ac:dyDescent="0.2">
      <c r="A566">
        <v>22112942</v>
      </c>
      <c r="B566" t="s">
        <v>1163</v>
      </c>
      <c r="C566">
        <v>4.9000000000000004</v>
      </c>
      <c r="E566" s="347">
        <v>22005569</v>
      </c>
      <c r="F566" s="349" t="s">
        <v>442</v>
      </c>
      <c r="G566">
        <f>VLOOKUP(E566,'résultats RV'!$B$3:$AH$734,33,FALSE)</f>
        <v>8</v>
      </c>
    </row>
    <row r="567" spans="1:7" x14ac:dyDescent="0.2">
      <c r="A567">
        <v>22013642</v>
      </c>
      <c r="B567" t="s">
        <v>1165</v>
      </c>
      <c r="C567">
        <v>10.95</v>
      </c>
      <c r="E567" s="347">
        <v>22006231</v>
      </c>
      <c r="F567" s="349" t="s">
        <v>35</v>
      </c>
      <c r="G567">
        <f>VLOOKUP(E567,'résultats RV'!$B$3:$AH$734,33,FALSE)</f>
        <v>9.3330000000000002</v>
      </c>
    </row>
    <row r="568" spans="1:7" x14ac:dyDescent="0.2">
      <c r="A568">
        <v>22106747</v>
      </c>
      <c r="B568" t="s">
        <v>1166</v>
      </c>
      <c r="C568">
        <v>13.4</v>
      </c>
      <c r="E568" s="347">
        <v>22110450</v>
      </c>
      <c r="F568" s="349" t="s">
        <v>35</v>
      </c>
      <c r="G568">
        <f>VLOOKUP(E568,'résultats RV'!$B$3:$AH$734,33,FALSE)</f>
        <v>8</v>
      </c>
    </row>
    <row r="569" spans="1:7" x14ac:dyDescent="0.2">
      <c r="A569">
        <v>22112497</v>
      </c>
      <c r="B569" t="s">
        <v>1167</v>
      </c>
      <c r="C569">
        <v>11.55</v>
      </c>
      <c r="E569" s="347">
        <v>22013186</v>
      </c>
      <c r="F569" s="349" t="s">
        <v>35</v>
      </c>
      <c r="G569">
        <f>VLOOKUP(E569,'résultats RV'!$B$3:$AH$734,33,FALSE)</f>
        <v>9.7780000000000005</v>
      </c>
    </row>
    <row r="570" spans="1:7" x14ac:dyDescent="0.2">
      <c r="A570">
        <v>22113742</v>
      </c>
      <c r="B570" t="s">
        <v>1168</v>
      </c>
      <c r="C570">
        <v>11.85</v>
      </c>
      <c r="E570" s="347">
        <v>22112329</v>
      </c>
      <c r="F570" s="349" t="s">
        <v>1098</v>
      </c>
      <c r="G570" t="str">
        <f>VLOOKUP(E570,'résultats RV'!$B$3:$AH$734,33,FALSE)</f>
        <v>ABI</v>
      </c>
    </row>
    <row r="571" spans="1:7" x14ac:dyDescent="0.2">
      <c r="A571">
        <v>22104211</v>
      </c>
      <c r="B571" t="s">
        <v>1169</v>
      </c>
      <c r="C571">
        <v>13.7</v>
      </c>
      <c r="E571" s="347">
        <v>22118208</v>
      </c>
      <c r="F571" s="349" t="s">
        <v>1098</v>
      </c>
      <c r="G571">
        <f>VLOOKUP(E571,'résultats RV'!$B$3:$AH$734,33,FALSE)</f>
        <v>10.667</v>
      </c>
    </row>
    <row r="572" spans="1:7" x14ac:dyDescent="0.2">
      <c r="A572">
        <v>22110358</v>
      </c>
      <c r="B572" t="s">
        <v>1170</v>
      </c>
      <c r="C572">
        <v>9.5</v>
      </c>
      <c r="E572" s="347">
        <v>22107678</v>
      </c>
      <c r="F572" s="349" t="s">
        <v>1098</v>
      </c>
      <c r="G572">
        <f>VLOOKUP(E572,'résultats RV'!$B$3:$AH$734,33,FALSE)</f>
        <v>8.4440000000000008</v>
      </c>
    </row>
    <row r="573" spans="1:7" x14ac:dyDescent="0.2">
      <c r="A573">
        <v>22111854</v>
      </c>
      <c r="B573" t="s">
        <v>1348</v>
      </c>
      <c r="C573">
        <v>9.5500000000000007</v>
      </c>
      <c r="E573" s="347">
        <v>21907489</v>
      </c>
      <c r="F573" s="349" t="s">
        <v>1099</v>
      </c>
      <c r="G573" t="str">
        <f>VLOOKUP(E573,'résultats RV'!$B$3:$AH$734,33,FALSE)</f>
        <v>ABI</v>
      </c>
    </row>
    <row r="574" spans="1:7" x14ac:dyDescent="0.2">
      <c r="A574">
        <v>22100150</v>
      </c>
      <c r="B574" t="s">
        <v>1175</v>
      </c>
      <c r="C574">
        <v>12.55</v>
      </c>
      <c r="E574" s="347">
        <v>22104960</v>
      </c>
      <c r="F574" s="349" t="s">
        <v>1100</v>
      </c>
      <c r="G574">
        <f>VLOOKUP(E574,'résultats RV'!$B$3:$AH$734,33,FALSE)</f>
        <v>13.333</v>
      </c>
    </row>
    <row r="575" spans="1:7" x14ac:dyDescent="0.2">
      <c r="A575">
        <v>22109908</v>
      </c>
      <c r="B575" t="s">
        <v>1176</v>
      </c>
      <c r="C575">
        <v>13.2</v>
      </c>
      <c r="E575" s="347">
        <v>22106861</v>
      </c>
      <c r="F575" s="349" t="s">
        <v>1101</v>
      </c>
      <c r="G575">
        <f>VLOOKUP(E575,'résultats RV'!$B$3:$AH$734,33,FALSE)</f>
        <v>12</v>
      </c>
    </row>
    <row r="576" spans="1:7" x14ac:dyDescent="0.2">
      <c r="A576">
        <v>22006058</v>
      </c>
      <c r="B576" t="s">
        <v>465</v>
      </c>
      <c r="C576">
        <v>9.9499999999999993</v>
      </c>
      <c r="E576" s="347">
        <v>22113336</v>
      </c>
      <c r="F576" s="349" t="s">
        <v>1102</v>
      </c>
      <c r="G576" t="str">
        <f>VLOOKUP(E576,'résultats RV'!$B$3:$AH$734,33,FALSE)</f>
        <v>ABI</v>
      </c>
    </row>
    <row r="577" spans="1:7" x14ac:dyDescent="0.2">
      <c r="A577">
        <v>22108240</v>
      </c>
      <c r="B577" t="s">
        <v>1177</v>
      </c>
      <c r="C577">
        <v>8.4499999999999993</v>
      </c>
      <c r="E577" s="347">
        <v>22103880</v>
      </c>
      <c r="F577" s="349" t="s">
        <v>1103</v>
      </c>
      <c r="G577">
        <f>VLOOKUP(E577,'résultats RV'!$B$3:$AH$734,33,FALSE)</f>
        <v>10.222</v>
      </c>
    </row>
    <row r="578" spans="1:7" x14ac:dyDescent="0.2">
      <c r="A578">
        <v>50200386</v>
      </c>
      <c r="B578" t="s">
        <v>1178</v>
      </c>
      <c r="C578">
        <v>13.75</v>
      </c>
      <c r="E578" s="347">
        <v>22115076</v>
      </c>
      <c r="F578" s="349" t="s">
        <v>1104</v>
      </c>
      <c r="G578">
        <f>VLOOKUP(E578,'résultats RV'!$B$3:$AH$734,33,FALSE)</f>
        <v>8.8889999999999993</v>
      </c>
    </row>
    <row r="579" spans="1:7" x14ac:dyDescent="0.2">
      <c r="A579">
        <v>22108340</v>
      </c>
      <c r="B579" t="s">
        <v>1179</v>
      </c>
      <c r="C579">
        <v>12.65</v>
      </c>
      <c r="E579" s="347">
        <v>22014833</v>
      </c>
      <c r="F579" s="349" t="s">
        <v>446</v>
      </c>
      <c r="G579">
        <f>VLOOKUP(E579,'résultats RV'!$B$3:$AH$734,33,FALSE)</f>
        <v>7.556</v>
      </c>
    </row>
    <row r="580" spans="1:7" x14ac:dyDescent="0.2">
      <c r="A580">
        <v>22112368</v>
      </c>
      <c r="B580" t="s">
        <v>1180</v>
      </c>
      <c r="C580">
        <v>6.6879999999999997</v>
      </c>
      <c r="E580" s="347">
        <v>22109168</v>
      </c>
      <c r="F580" s="349" t="s">
        <v>1105</v>
      </c>
      <c r="G580">
        <f>VLOOKUP(E580,'résultats RV'!$B$3:$AH$734,33,FALSE)</f>
        <v>13.778</v>
      </c>
    </row>
    <row r="581" spans="1:7" x14ac:dyDescent="0.2">
      <c r="A581">
        <v>22108271</v>
      </c>
      <c r="B581" t="s">
        <v>39</v>
      </c>
      <c r="C581">
        <v>9.875</v>
      </c>
      <c r="E581" s="347">
        <v>22110878</v>
      </c>
      <c r="F581" s="349" t="s">
        <v>1105</v>
      </c>
      <c r="G581">
        <f>VLOOKUP(E581,'résultats RV'!$B$3:$AH$734,33,FALSE)</f>
        <v>9.3330000000000002</v>
      </c>
    </row>
    <row r="582" spans="1:7" x14ac:dyDescent="0.2">
      <c r="A582">
        <v>22010160</v>
      </c>
      <c r="B582" t="s">
        <v>472</v>
      </c>
      <c r="C582">
        <v>0</v>
      </c>
      <c r="E582" s="347">
        <v>22117694</v>
      </c>
      <c r="F582" s="349" t="s">
        <v>1106</v>
      </c>
      <c r="G582">
        <f>VLOOKUP(E582,'résultats RV'!$B$3:$AH$734,33,FALSE)</f>
        <v>7.1109999999999998</v>
      </c>
    </row>
    <row r="583" spans="1:7" x14ac:dyDescent="0.2">
      <c r="A583">
        <v>22110511</v>
      </c>
      <c r="B583" t="s">
        <v>213</v>
      </c>
      <c r="C583">
        <v>13</v>
      </c>
      <c r="E583" s="347">
        <v>22112375</v>
      </c>
      <c r="F583" s="349" t="s">
        <v>1108</v>
      </c>
      <c r="G583">
        <f>VLOOKUP(E583,'résultats RV'!$B$3:$AH$734,33,FALSE)</f>
        <v>6.2220000000000004</v>
      </c>
    </row>
    <row r="584" spans="1:7" x14ac:dyDescent="0.2">
      <c r="A584">
        <v>22106540</v>
      </c>
      <c r="B584" t="s">
        <v>1182</v>
      </c>
      <c r="C584">
        <v>9.65</v>
      </c>
      <c r="E584" s="347">
        <v>21904341</v>
      </c>
      <c r="F584" s="349" t="s">
        <v>1110</v>
      </c>
      <c r="G584">
        <f>VLOOKUP(E584,'résultats RV'!$B$3:$AH$734,33,FALSE)</f>
        <v>12.444000000000001</v>
      </c>
    </row>
    <row r="585" spans="1:7" x14ac:dyDescent="0.2">
      <c r="A585">
        <v>22109794</v>
      </c>
      <c r="B585" t="s">
        <v>1183</v>
      </c>
      <c r="C585">
        <v>14.6</v>
      </c>
      <c r="E585" s="347">
        <v>22110132</v>
      </c>
      <c r="F585" s="349" t="s">
        <v>1111</v>
      </c>
      <c r="G585" t="str">
        <f>VLOOKUP(E585,'résultats RV'!$B$3:$AH$734,33,FALSE)</f>
        <v>ABI</v>
      </c>
    </row>
    <row r="586" spans="1:7" x14ac:dyDescent="0.2">
      <c r="A586">
        <v>22117150</v>
      </c>
      <c r="B586" t="s">
        <v>214</v>
      </c>
      <c r="C586">
        <v>6.4</v>
      </c>
      <c r="E586" s="347">
        <v>22011389</v>
      </c>
      <c r="F586" s="349" t="s">
        <v>91</v>
      </c>
      <c r="G586">
        <f>VLOOKUP(E586,'résultats RV'!$B$3:$AH$734,33,FALSE)</f>
        <v>9.3330000000000002</v>
      </c>
    </row>
    <row r="587" spans="1:7" x14ac:dyDescent="0.2">
      <c r="A587">
        <v>22010246</v>
      </c>
      <c r="B587" t="s">
        <v>214</v>
      </c>
      <c r="C587">
        <v>9.6</v>
      </c>
      <c r="E587" s="347">
        <v>22119606</v>
      </c>
      <c r="F587" s="349" t="s">
        <v>91</v>
      </c>
      <c r="G587">
        <f>VLOOKUP(E587,'résultats RV'!$B$3:$AH$734,33,FALSE)</f>
        <v>8</v>
      </c>
    </row>
    <row r="588" spans="1:7" x14ac:dyDescent="0.2">
      <c r="A588">
        <v>22109161</v>
      </c>
      <c r="B588" t="s">
        <v>1186</v>
      </c>
      <c r="C588">
        <v>8.25</v>
      </c>
      <c r="E588" s="347">
        <v>22108875</v>
      </c>
      <c r="F588" s="349" t="s">
        <v>91</v>
      </c>
      <c r="G588">
        <f>VLOOKUP(E588,'résultats RV'!$B$3:$AH$734,33,FALSE)</f>
        <v>9.3330000000000002</v>
      </c>
    </row>
    <row r="589" spans="1:7" x14ac:dyDescent="0.2">
      <c r="A589">
        <v>22104708</v>
      </c>
      <c r="B589" t="s">
        <v>1187</v>
      </c>
      <c r="C589">
        <v>8.3000000000000007</v>
      </c>
      <c r="E589" s="347">
        <v>22005248</v>
      </c>
      <c r="F589" s="349" t="s">
        <v>449</v>
      </c>
      <c r="G589">
        <f>VLOOKUP(E589,'résultats RV'!$B$3:$AH$734,33,FALSE)</f>
        <v>4.444</v>
      </c>
    </row>
    <row r="590" spans="1:7" x14ac:dyDescent="0.2">
      <c r="A590">
        <v>22107186</v>
      </c>
      <c r="B590" t="s">
        <v>1188</v>
      </c>
      <c r="C590">
        <v>9.5500000000000007</v>
      </c>
      <c r="E590" s="347">
        <v>22109191</v>
      </c>
      <c r="F590" s="349" t="s">
        <v>450</v>
      </c>
      <c r="G590">
        <f>VLOOKUP(E590,'résultats RV'!$B$3:$AH$734,33,FALSE)</f>
        <v>9.3330000000000002</v>
      </c>
    </row>
    <row r="591" spans="1:7" x14ac:dyDescent="0.2">
      <c r="A591">
        <v>22112087</v>
      </c>
      <c r="B591" t="s">
        <v>1189</v>
      </c>
      <c r="C591">
        <v>12.75</v>
      </c>
      <c r="E591" s="347">
        <v>22105468</v>
      </c>
      <c r="F591" s="349" t="s">
        <v>1115</v>
      </c>
      <c r="G591">
        <f>VLOOKUP(E591,'résultats RV'!$B$3:$AH$734,33,FALSE)</f>
        <v>8</v>
      </c>
    </row>
    <row r="592" spans="1:7" x14ac:dyDescent="0.2">
      <c r="A592">
        <v>22003883</v>
      </c>
      <c r="B592" t="s">
        <v>473</v>
      </c>
      <c r="C592">
        <v>12.85</v>
      </c>
      <c r="E592" s="347">
        <v>22115731</v>
      </c>
      <c r="F592" s="349" t="s">
        <v>1116</v>
      </c>
      <c r="G592">
        <f>VLOOKUP(E592,'résultats RV'!$B$3:$AH$734,33,FALSE)</f>
        <v>7.556</v>
      </c>
    </row>
    <row r="593" spans="1:7" x14ac:dyDescent="0.2">
      <c r="A593">
        <v>22108104</v>
      </c>
      <c r="B593" t="s">
        <v>40</v>
      </c>
      <c r="C593">
        <v>13.25</v>
      </c>
      <c r="E593" s="347">
        <v>22013767</v>
      </c>
      <c r="F593" s="349" t="s">
        <v>1117</v>
      </c>
      <c r="G593">
        <f>VLOOKUP(E593,'résultats RV'!$B$3:$AH$734,33,FALSE)</f>
        <v>6.6669999999999998</v>
      </c>
    </row>
    <row r="594" spans="1:7" x14ac:dyDescent="0.2">
      <c r="A594">
        <v>22118439</v>
      </c>
      <c r="B594" t="s">
        <v>1191</v>
      </c>
      <c r="C594">
        <v>0</v>
      </c>
      <c r="E594" s="347">
        <v>22100339</v>
      </c>
      <c r="F594" s="349" t="s">
        <v>1118</v>
      </c>
      <c r="G594">
        <f>VLOOKUP(E594,'résultats RV'!$B$3:$AH$734,33,FALSE)</f>
        <v>9.7780000000000005</v>
      </c>
    </row>
    <row r="595" spans="1:7" x14ac:dyDescent="0.2">
      <c r="A595">
        <v>22120840</v>
      </c>
      <c r="B595" t="s">
        <v>1349</v>
      </c>
      <c r="C595">
        <v>6.35</v>
      </c>
      <c r="E595" s="347">
        <v>22106703</v>
      </c>
      <c r="F595" s="349" t="s">
        <v>1119</v>
      </c>
      <c r="G595">
        <f>VLOOKUP(E595,'résultats RV'!$B$3:$AH$734,33,FALSE)</f>
        <v>10.222</v>
      </c>
    </row>
    <row r="596" spans="1:7" x14ac:dyDescent="0.2">
      <c r="A596">
        <v>22122644</v>
      </c>
      <c r="B596" t="s">
        <v>1193</v>
      </c>
      <c r="C596">
        <v>12.875</v>
      </c>
      <c r="E596" s="347">
        <v>22006191</v>
      </c>
      <c r="F596" s="349" t="s">
        <v>451</v>
      </c>
      <c r="G596">
        <f>VLOOKUP(E596,'résultats RV'!$B$3:$AH$734,33,FALSE)</f>
        <v>6.2220000000000004</v>
      </c>
    </row>
    <row r="597" spans="1:7" x14ac:dyDescent="0.2">
      <c r="A597">
        <v>22109082</v>
      </c>
      <c r="B597" t="s">
        <v>1194</v>
      </c>
      <c r="C597">
        <v>8.35</v>
      </c>
      <c r="E597" s="347">
        <v>22104912</v>
      </c>
      <c r="F597" s="349" t="s">
        <v>1120</v>
      </c>
      <c r="G597">
        <f>VLOOKUP(E597,'résultats RV'!$B$3:$AH$734,33,FALSE)</f>
        <v>14.222</v>
      </c>
    </row>
    <row r="598" spans="1:7" x14ac:dyDescent="0.2">
      <c r="A598">
        <v>22114415</v>
      </c>
      <c r="B598" t="s">
        <v>1195</v>
      </c>
      <c r="C598">
        <v>11.5</v>
      </c>
      <c r="E598" s="347">
        <v>22107310</v>
      </c>
      <c r="F598" s="349" t="s">
        <v>1121</v>
      </c>
      <c r="G598">
        <f>VLOOKUP(E598,'résultats RV'!$B$3:$AH$734,33,FALSE)</f>
        <v>7.556</v>
      </c>
    </row>
    <row r="599" spans="1:7" x14ac:dyDescent="0.2">
      <c r="A599">
        <v>22107852</v>
      </c>
      <c r="B599" t="s">
        <v>1197</v>
      </c>
      <c r="C599">
        <v>10.050000000000001</v>
      </c>
      <c r="E599" s="347">
        <v>22111445</v>
      </c>
      <c r="F599" s="349" t="s">
        <v>1122</v>
      </c>
      <c r="G599">
        <f>VLOOKUP(E599,'résultats RV'!$B$3:$AH$734,33,FALSE)</f>
        <v>9.7780000000000005</v>
      </c>
    </row>
    <row r="600" spans="1:7" x14ac:dyDescent="0.2">
      <c r="A600">
        <v>22107014</v>
      </c>
      <c r="B600" t="s">
        <v>1198</v>
      </c>
      <c r="C600">
        <v>11.95</v>
      </c>
      <c r="E600" s="347">
        <v>22014861</v>
      </c>
      <c r="F600" s="349" t="s">
        <v>453</v>
      </c>
      <c r="G600">
        <f>VLOOKUP(E600,'résultats RV'!$B$3:$AH$734,33,FALSE)</f>
        <v>7.556</v>
      </c>
    </row>
    <row r="601" spans="1:7" x14ac:dyDescent="0.2">
      <c r="A601">
        <v>22106796</v>
      </c>
      <c r="B601" t="s">
        <v>1200</v>
      </c>
      <c r="C601">
        <v>13.25</v>
      </c>
      <c r="E601" s="347">
        <v>22111083</v>
      </c>
      <c r="F601" s="349" t="s">
        <v>1123</v>
      </c>
      <c r="G601">
        <f>VLOOKUP(E601,'résultats RV'!$B$3:$AH$734,33,FALSE)</f>
        <v>9.3330000000000002</v>
      </c>
    </row>
    <row r="602" spans="1:7" x14ac:dyDescent="0.2">
      <c r="A602">
        <v>22105551</v>
      </c>
      <c r="B602" t="s">
        <v>1201</v>
      </c>
      <c r="C602">
        <v>8.3000000000000007</v>
      </c>
      <c r="E602" s="347">
        <v>22102067</v>
      </c>
      <c r="F602" s="349" t="s">
        <v>1126</v>
      </c>
      <c r="G602">
        <f>VLOOKUP(E602,'résultats RV'!$B$3:$AH$734,33,FALSE)</f>
        <v>11.111000000000001</v>
      </c>
    </row>
    <row r="603" spans="1:7" x14ac:dyDescent="0.2">
      <c r="A603">
        <v>22122722</v>
      </c>
      <c r="B603" t="s">
        <v>1202</v>
      </c>
      <c r="C603">
        <v>11.8</v>
      </c>
      <c r="E603" s="347">
        <v>22107539</v>
      </c>
      <c r="F603" s="349" t="s">
        <v>1127</v>
      </c>
      <c r="G603">
        <f>VLOOKUP(E603,'résultats RV'!$B$3:$AH$734,33,FALSE)</f>
        <v>7.556</v>
      </c>
    </row>
    <row r="604" spans="1:7" x14ac:dyDescent="0.2">
      <c r="A604">
        <v>22106633</v>
      </c>
      <c r="B604" t="s">
        <v>624</v>
      </c>
      <c r="C604">
        <v>11.4</v>
      </c>
      <c r="E604" s="347">
        <v>22106209</v>
      </c>
      <c r="F604" s="349" t="s">
        <v>454</v>
      </c>
      <c r="G604">
        <f>VLOOKUP(E604,'résultats RV'!$B$3:$AH$734,33,FALSE)</f>
        <v>8.4440000000000008</v>
      </c>
    </row>
    <row r="605" spans="1:7" x14ac:dyDescent="0.2">
      <c r="A605">
        <v>22104090</v>
      </c>
      <c r="B605" t="s">
        <v>1173</v>
      </c>
      <c r="C605">
        <v>8.1999999999999993</v>
      </c>
      <c r="E605" s="347">
        <v>22113581</v>
      </c>
      <c r="F605" s="349" t="s">
        <v>1128</v>
      </c>
      <c r="G605">
        <f>VLOOKUP(E605,'résultats RV'!$B$3:$AH$734,33,FALSE)</f>
        <v>7.1109999999999998</v>
      </c>
    </row>
    <row r="606" spans="1:7" x14ac:dyDescent="0.2">
      <c r="E606" s="347">
        <v>22110637</v>
      </c>
      <c r="F606" s="349" t="s">
        <v>1130</v>
      </c>
      <c r="G606">
        <f>VLOOKUP(E606,'résultats RV'!$B$3:$AH$734,33,FALSE)</f>
        <v>8</v>
      </c>
    </row>
    <row r="607" spans="1:7" x14ac:dyDescent="0.2">
      <c r="E607" s="347">
        <v>22107637</v>
      </c>
      <c r="F607" s="349" t="s">
        <v>1131</v>
      </c>
      <c r="G607">
        <f>VLOOKUP(E607,'résultats RV'!$B$3:$AH$734,33,FALSE)</f>
        <v>11.111000000000001</v>
      </c>
    </row>
    <row r="608" spans="1:7" x14ac:dyDescent="0.2">
      <c r="E608" s="347">
        <v>22109660</v>
      </c>
      <c r="F608" s="349" t="s">
        <v>1132</v>
      </c>
      <c r="G608">
        <f>VLOOKUP(E608,'résultats RV'!$B$3:$AH$734,33,FALSE)</f>
        <v>10.667</v>
      </c>
    </row>
    <row r="609" spans="5:7" x14ac:dyDescent="0.2">
      <c r="E609" s="347">
        <v>22107458</v>
      </c>
      <c r="F609" s="349" t="s">
        <v>1133</v>
      </c>
      <c r="G609">
        <f>VLOOKUP(E609,'résultats RV'!$B$3:$AH$734,33,FALSE)</f>
        <v>10.667</v>
      </c>
    </row>
    <row r="610" spans="5:7" x14ac:dyDescent="0.2">
      <c r="E610" s="347">
        <v>22008677</v>
      </c>
      <c r="F610" s="349" t="s">
        <v>455</v>
      </c>
      <c r="G610">
        <f>VLOOKUP(E610,'résultats RV'!$B$3:$AH$734,33,FALSE)</f>
        <v>7.1109999999999998</v>
      </c>
    </row>
    <row r="611" spans="5:7" x14ac:dyDescent="0.2">
      <c r="E611" s="347">
        <v>22110453</v>
      </c>
      <c r="F611" s="349" t="s">
        <v>1134</v>
      </c>
      <c r="G611">
        <f>VLOOKUP(E611,'résultats RV'!$B$3:$AH$734,33,FALSE)</f>
        <v>7.556</v>
      </c>
    </row>
    <row r="612" spans="5:7" x14ac:dyDescent="0.2">
      <c r="E612" s="347">
        <v>22108773</v>
      </c>
      <c r="F612" s="349" t="s">
        <v>1136</v>
      </c>
      <c r="G612">
        <f>VLOOKUP(E612,'résultats RV'!$B$3:$AH$734,33,FALSE)</f>
        <v>11.111000000000001</v>
      </c>
    </row>
    <row r="613" spans="5:7" x14ac:dyDescent="0.2">
      <c r="E613" s="347">
        <v>22002328</v>
      </c>
      <c r="F613" s="349" t="s">
        <v>1138</v>
      </c>
      <c r="G613">
        <f>VLOOKUP(E613,'résultats RV'!$B$3:$AH$734,33,FALSE)</f>
        <v>7.1109999999999998</v>
      </c>
    </row>
    <row r="614" spans="5:7" x14ac:dyDescent="0.2">
      <c r="E614" s="347">
        <v>22106830</v>
      </c>
      <c r="F614" s="349" t="s">
        <v>1139</v>
      </c>
      <c r="G614">
        <f>VLOOKUP(E614,'résultats RV'!$B$3:$AH$734,33,FALSE)</f>
        <v>9.7780000000000005</v>
      </c>
    </row>
    <row r="615" spans="5:7" x14ac:dyDescent="0.2">
      <c r="E615" s="347">
        <v>22105317</v>
      </c>
      <c r="F615" s="349" t="s">
        <v>1109</v>
      </c>
      <c r="G615">
        <f>VLOOKUP(E615,'résultats RV'!$B$3:$AH$734,33,FALSE)</f>
        <v>8.4440000000000008</v>
      </c>
    </row>
    <row r="616" spans="5:7" x14ac:dyDescent="0.2">
      <c r="E616" s="347">
        <v>22109462</v>
      </c>
      <c r="F616" s="349" t="s">
        <v>1140</v>
      </c>
      <c r="G616">
        <f>VLOOKUP(E616,'résultats RV'!$B$3:$AH$734,33,FALSE)</f>
        <v>6.6669999999999998</v>
      </c>
    </row>
    <row r="617" spans="5:7" x14ac:dyDescent="0.2">
      <c r="E617" s="347">
        <v>22111101</v>
      </c>
      <c r="F617" s="349" t="s">
        <v>1142</v>
      </c>
      <c r="G617">
        <f>VLOOKUP(E617,'résultats RV'!$B$3:$AH$734,33,FALSE)</f>
        <v>7.1109999999999998</v>
      </c>
    </row>
    <row r="618" spans="5:7" x14ac:dyDescent="0.2">
      <c r="E618" s="347">
        <v>22109789</v>
      </c>
      <c r="F618" s="349" t="s">
        <v>1144</v>
      </c>
      <c r="G618">
        <f>VLOOKUP(E618,'résultats RV'!$B$3:$AH$734,33,FALSE)</f>
        <v>7.1109999999999998</v>
      </c>
    </row>
    <row r="619" spans="5:7" x14ac:dyDescent="0.2">
      <c r="E619" s="347">
        <v>22109973</v>
      </c>
      <c r="F619" s="349" t="s">
        <v>1146</v>
      </c>
      <c r="G619">
        <f>VLOOKUP(E619,'résultats RV'!$B$3:$AH$734,33,FALSE)</f>
        <v>8.4440000000000008</v>
      </c>
    </row>
    <row r="620" spans="5:7" x14ac:dyDescent="0.2">
      <c r="E620" s="347">
        <v>22105834</v>
      </c>
      <c r="F620" s="349" t="s">
        <v>1148</v>
      </c>
      <c r="G620">
        <f>VLOOKUP(E620,'résultats RV'!$B$3:$AH$734,33,FALSE)</f>
        <v>11.111000000000001</v>
      </c>
    </row>
    <row r="621" spans="5:7" x14ac:dyDescent="0.2">
      <c r="E621" s="347">
        <v>22114296</v>
      </c>
      <c r="F621" s="349" t="s">
        <v>1149</v>
      </c>
      <c r="G621">
        <f>VLOOKUP(E621,'résultats RV'!$B$3:$AH$734,33,FALSE)</f>
        <v>8</v>
      </c>
    </row>
    <row r="622" spans="5:7" x14ac:dyDescent="0.2">
      <c r="E622" s="347">
        <v>22008848</v>
      </c>
      <c r="F622" s="349" t="s">
        <v>1152</v>
      </c>
      <c r="G622">
        <f>VLOOKUP(E622,'résultats RV'!$B$3:$AH$734,33,FALSE)</f>
        <v>9.7780000000000005</v>
      </c>
    </row>
    <row r="623" spans="5:7" x14ac:dyDescent="0.2">
      <c r="E623" s="347">
        <v>21815822</v>
      </c>
      <c r="F623" s="349" t="s">
        <v>1153</v>
      </c>
      <c r="G623">
        <f>VLOOKUP(E623,'résultats RV'!$B$3:$AH$734,33,FALSE)</f>
        <v>8.4440000000000008</v>
      </c>
    </row>
    <row r="624" spans="5:7" x14ac:dyDescent="0.2">
      <c r="E624" s="347">
        <v>22110699</v>
      </c>
      <c r="F624" s="349" t="s">
        <v>1154</v>
      </c>
      <c r="G624">
        <f>VLOOKUP(E624,'résultats RV'!$B$3:$AH$734,33,FALSE)</f>
        <v>8</v>
      </c>
    </row>
    <row r="625" spans="5:7" x14ac:dyDescent="0.2">
      <c r="E625" s="347">
        <v>22103245</v>
      </c>
      <c r="F625" s="349" t="s">
        <v>1155</v>
      </c>
      <c r="G625" t="str">
        <f>VLOOKUP(E625,'résultats RV'!$B$3:$AH$734,33,FALSE)</f>
        <v>ABI</v>
      </c>
    </row>
    <row r="626" spans="5:7" x14ac:dyDescent="0.2">
      <c r="E626" s="347">
        <v>22108086</v>
      </c>
      <c r="F626" s="349" t="s">
        <v>1156</v>
      </c>
      <c r="G626">
        <f>VLOOKUP(E626,'résultats RV'!$B$3:$AH$734,33,FALSE)</f>
        <v>8.4440000000000008</v>
      </c>
    </row>
    <row r="627" spans="5:7" x14ac:dyDescent="0.2">
      <c r="E627" s="347">
        <v>22115672</v>
      </c>
      <c r="F627" s="349" t="s">
        <v>1157</v>
      </c>
      <c r="G627">
        <f>VLOOKUP(E627,'résultats RV'!$B$3:$AH$734,33,FALSE)</f>
        <v>6.6669999999999998</v>
      </c>
    </row>
    <row r="628" spans="5:7" x14ac:dyDescent="0.2">
      <c r="E628" s="347">
        <v>22106072</v>
      </c>
      <c r="F628" s="349" t="s">
        <v>1158</v>
      </c>
      <c r="G628">
        <f>VLOOKUP(E628,'résultats RV'!$B$3:$AH$734,33,FALSE)</f>
        <v>5.7779999999999996</v>
      </c>
    </row>
    <row r="629" spans="5:7" x14ac:dyDescent="0.2">
      <c r="E629" s="347">
        <v>22120144</v>
      </c>
      <c r="F629" s="349" t="s">
        <v>1159</v>
      </c>
      <c r="G629" t="str">
        <f>VLOOKUP(E629,'résultats RV'!$B$3:$AH$734,33,FALSE)</f>
        <v>ABI</v>
      </c>
    </row>
    <row r="630" spans="5:7" x14ac:dyDescent="0.2">
      <c r="E630" s="347">
        <v>22116375</v>
      </c>
      <c r="F630" s="349" t="s">
        <v>1160</v>
      </c>
      <c r="G630">
        <f>VLOOKUP(E630,'résultats RV'!$B$3:$AH$734,33,FALSE)</f>
        <v>8.4440000000000008</v>
      </c>
    </row>
    <row r="631" spans="5:7" x14ac:dyDescent="0.2">
      <c r="E631" s="347">
        <v>22112382</v>
      </c>
      <c r="F631" s="349" t="s">
        <v>1161</v>
      </c>
      <c r="G631">
        <f>VLOOKUP(E631,'résultats RV'!$B$3:$AH$734,33,FALSE)</f>
        <v>9.3330000000000002</v>
      </c>
    </row>
    <row r="632" spans="5:7" x14ac:dyDescent="0.2">
      <c r="E632" s="347">
        <v>22112942</v>
      </c>
      <c r="F632" s="349" t="s">
        <v>1163</v>
      </c>
      <c r="G632">
        <f>VLOOKUP(E632,'résultats RV'!$B$3:$AH$734,33,FALSE)</f>
        <v>4.8890000000000002</v>
      </c>
    </row>
    <row r="633" spans="5:7" x14ac:dyDescent="0.2">
      <c r="E633" s="347">
        <v>22004913</v>
      </c>
      <c r="F633" s="349" t="s">
        <v>462</v>
      </c>
      <c r="G633">
        <f>VLOOKUP(E633,'résultats RV'!$B$3:$AH$734,33,FALSE)</f>
        <v>10.667</v>
      </c>
    </row>
    <row r="634" spans="5:7" x14ac:dyDescent="0.2">
      <c r="E634" s="347">
        <v>22013642</v>
      </c>
      <c r="F634" s="349" t="s">
        <v>1165</v>
      </c>
      <c r="G634">
        <f>VLOOKUP(E634,'résultats RV'!$B$3:$AH$734,33,FALSE)</f>
        <v>11.111000000000001</v>
      </c>
    </row>
    <row r="635" spans="5:7" x14ac:dyDescent="0.2">
      <c r="E635" s="347">
        <v>22106747</v>
      </c>
      <c r="F635" s="349" t="s">
        <v>1166</v>
      </c>
      <c r="G635">
        <f>VLOOKUP(E635,'résultats RV'!$B$3:$AH$734,33,FALSE)</f>
        <v>7.1109999999999998</v>
      </c>
    </row>
    <row r="636" spans="5:7" x14ac:dyDescent="0.2">
      <c r="E636" s="347">
        <v>22112497</v>
      </c>
      <c r="F636" s="349" t="s">
        <v>1167</v>
      </c>
      <c r="G636">
        <f>VLOOKUP(E636,'résultats RV'!$B$3:$AH$734,33,FALSE)</f>
        <v>10.667</v>
      </c>
    </row>
    <row r="637" spans="5:7" x14ac:dyDescent="0.2">
      <c r="E637" s="347">
        <v>22113742</v>
      </c>
      <c r="F637" s="349" t="s">
        <v>1168</v>
      </c>
      <c r="G637">
        <f>VLOOKUP(E637,'résultats RV'!$B$3:$AH$734,33,FALSE)</f>
        <v>7.556</v>
      </c>
    </row>
    <row r="638" spans="5:7" x14ac:dyDescent="0.2">
      <c r="E638" s="347">
        <v>22104211</v>
      </c>
      <c r="F638" s="349" t="s">
        <v>1169</v>
      </c>
      <c r="G638">
        <f>VLOOKUP(E638,'résultats RV'!$B$3:$AH$734,33,FALSE)</f>
        <v>12</v>
      </c>
    </row>
    <row r="639" spans="5:7" x14ac:dyDescent="0.2">
      <c r="E639" s="347">
        <v>22110358</v>
      </c>
      <c r="F639" s="349" t="s">
        <v>1170</v>
      </c>
      <c r="G639" t="str">
        <f>VLOOKUP(E639,'résultats RV'!$B$3:$AH$734,33,FALSE)</f>
        <v>ABI</v>
      </c>
    </row>
    <row r="640" spans="5:7" x14ac:dyDescent="0.2">
      <c r="E640" s="347">
        <v>22111854</v>
      </c>
      <c r="F640" s="349" t="s">
        <v>1348</v>
      </c>
      <c r="G640">
        <f>VLOOKUP(E640,'résultats RV'!$B$3:$AH$734,33,FALSE)</f>
        <v>5.3330000000000002</v>
      </c>
    </row>
    <row r="641" spans="5:7" x14ac:dyDescent="0.2">
      <c r="E641" s="347">
        <v>22100150</v>
      </c>
      <c r="F641" s="349" t="s">
        <v>1175</v>
      </c>
      <c r="G641">
        <f>VLOOKUP(E641,'résultats RV'!$B$3:$AH$734,33,FALSE)</f>
        <v>5.3330000000000002</v>
      </c>
    </row>
    <row r="642" spans="5:7" x14ac:dyDescent="0.2">
      <c r="E642" s="347">
        <v>22109908</v>
      </c>
      <c r="F642" s="349" t="s">
        <v>1176</v>
      </c>
      <c r="G642">
        <f>VLOOKUP(E642,'résultats RV'!$B$3:$AH$734,33,FALSE)</f>
        <v>8.8889999999999993</v>
      </c>
    </row>
    <row r="643" spans="5:7" x14ac:dyDescent="0.2">
      <c r="E643" s="347">
        <v>22006058</v>
      </c>
      <c r="F643" s="349" t="s">
        <v>465</v>
      </c>
      <c r="G643">
        <f>VLOOKUP(E643,'résultats RV'!$B$3:$AH$734,33,FALSE)</f>
        <v>7.556</v>
      </c>
    </row>
    <row r="644" spans="5:7" x14ac:dyDescent="0.2">
      <c r="E644" s="347">
        <v>22108240</v>
      </c>
      <c r="F644" s="349" t="s">
        <v>1177</v>
      </c>
      <c r="G644">
        <f>VLOOKUP(E644,'résultats RV'!$B$3:$AH$734,33,FALSE)</f>
        <v>6.6669999999999998</v>
      </c>
    </row>
    <row r="645" spans="5:7" x14ac:dyDescent="0.2">
      <c r="E645" s="347">
        <v>22003623</v>
      </c>
      <c r="F645" s="349" t="s">
        <v>467</v>
      </c>
      <c r="G645">
        <f>VLOOKUP(E645,'résultats RV'!$B$3:$AH$734,33,FALSE)</f>
        <v>8</v>
      </c>
    </row>
    <row r="646" spans="5:7" x14ac:dyDescent="0.2">
      <c r="E646" s="347">
        <v>50200386</v>
      </c>
      <c r="F646" s="349" t="s">
        <v>1178</v>
      </c>
      <c r="G646">
        <f>VLOOKUP(E646,'résultats RV'!$B$3:$AH$734,33,FALSE)</f>
        <v>12.888999999999999</v>
      </c>
    </row>
    <row r="647" spans="5:7" x14ac:dyDescent="0.2">
      <c r="E647" s="347">
        <v>22108340</v>
      </c>
      <c r="F647" s="349" t="s">
        <v>1179</v>
      </c>
      <c r="G647">
        <f>VLOOKUP(E647,'résultats RV'!$B$3:$AH$734,33,FALSE)</f>
        <v>10.667</v>
      </c>
    </row>
    <row r="648" spans="5:7" x14ac:dyDescent="0.2">
      <c r="E648" s="347">
        <v>22112368</v>
      </c>
      <c r="F648" s="349" t="s">
        <v>1180</v>
      </c>
      <c r="G648">
        <f>VLOOKUP(E648,'résultats RV'!$B$3:$AH$734,33,FALSE)</f>
        <v>10.222</v>
      </c>
    </row>
    <row r="649" spans="5:7" x14ac:dyDescent="0.2">
      <c r="E649" s="347">
        <v>22108271</v>
      </c>
      <c r="F649" s="349" t="s">
        <v>39</v>
      </c>
      <c r="G649">
        <f>VLOOKUP(E649,'résultats RV'!$B$3:$AH$734,33,FALSE)</f>
        <v>8.4440000000000008</v>
      </c>
    </row>
    <row r="650" spans="5:7" x14ac:dyDescent="0.2">
      <c r="E650">
        <v>22007470</v>
      </c>
      <c r="F650" t="s">
        <v>469</v>
      </c>
      <c r="G650">
        <f>VLOOKUP(E650,'résultats RV'!$B$3:$AH$734,33,FALSE)</f>
        <v>8.4440000000000008</v>
      </c>
    </row>
    <row r="651" spans="5:7" x14ac:dyDescent="0.2">
      <c r="E651">
        <v>22010160</v>
      </c>
      <c r="F651" t="s">
        <v>472</v>
      </c>
      <c r="G651" t="str">
        <f>VLOOKUP(E651,'résultats RV'!$B$3:$AH$734,33,FALSE)</f>
        <v>ABI</v>
      </c>
    </row>
    <row r="652" spans="5:7" x14ac:dyDescent="0.2">
      <c r="E652">
        <v>22110511</v>
      </c>
      <c r="F652" t="s">
        <v>213</v>
      </c>
      <c r="G652">
        <f>VLOOKUP(E652,'résultats RV'!$B$3:$AH$734,33,FALSE)</f>
        <v>8.4440000000000008</v>
      </c>
    </row>
    <row r="653" spans="5:7" x14ac:dyDescent="0.2">
      <c r="E653">
        <v>22106540</v>
      </c>
      <c r="F653" t="s">
        <v>1182</v>
      </c>
      <c r="G653">
        <f>VLOOKUP(E653,'résultats RV'!$B$3:$AH$734,33,FALSE)</f>
        <v>8</v>
      </c>
    </row>
    <row r="654" spans="5:7" x14ac:dyDescent="0.2">
      <c r="E654">
        <v>22109794</v>
      </c>
      <c r="F654" t="s">
        <v>1183</v>
      </c>
      <c r="G654">
        <f>VLOOKUP(E654,'résultats RV'!$B$3:$AH$734,33,FALSE)</f>
        <v>12</v>
      </c>
    </row>
    <row r="655" spans="5:7" x14ac:dyDescent="0.2">
      <c r="E655">
        <v>22117150</v>
      </c>
      <c r="F655" t="s">
        <v>214</v>
      </c>
      <c r="G655">
        <f>VLOOKUP(E655,'résultats RV'!$B$3:$AH$734,33,FALSE)</f>
        <v>6.6669999999999998</v>
      </c>
    </row>
    <row r="656" spans="5:7" x14ac:dyDescent="0.2">
      <c r="E656">
        <v>22010246</v>
      </c>
      <c r="F656" t="s">
        <v>214</v>
      </c>
      <c r="G656" t="str">
        <f>VLOOKUP(E656,'résultats RV'!$B$3:$AH$734,33,FALSE)</f>
        <v>ABI</v>
      </c>
    </row>
    <row r="657" spans="5:7" x14ac:dyDescent="0.2">
      <c r="E657">
        <v>22109161</v>
      </c>
      <c r="F657" t="s">
        <v>1186</v>
      </c>
      <c r="G657">
        <f>VLOOKUP(E657,'résultats RV'!$B$3:$AH$734,33,FALSE)</f>
        <v>10.667</v>
      </c>
    </row>
    <row r="658" spans="5:7" x14ac:dyDescent="0.2">
      <c r="E658">
        <v>22104708</v>
      </c>
      <c r="F658" t="s">
        <v>1187</v>
      </c>
      <c r="G658">
        <f>VLOOKUP(E658,'résultats RV'!$B$3:$AH$734,33,FALSE)</f>
        <v>7.556</v>
      </c>
    </row>
    <row r="659" spans="5:7" x14ac:dyDescent="0.2">
      <c r="E659">
        <v>22107186</v>
      </c>
      <c r="F659" t="s">
        <v>1188</v>
      </c>
      <c r="G659">
        <f>VLOOKUP(E659,'résultats RV'!$B$3:$AH$734,33,FALSE)</f>
        <v>10.222</v>
      </c>
    </row>
    <row r="660" spans="5:7" x14ac:dyDescent="0.2">
      <c r="E660">
        <v>22112087</v>
      </c>
      <c r="F660" t="s">
        <v>1189</v>
      </c>
      <c r="G660">
        <f>VLOOKUP(E660,'résultats RV'!$B$3:$AH$734,33,FALSE)</f>
        <v>9.3330000000000002</v>
      </c>
    </row>
    <row r="661" spans="5:7" x14ac:dyDescent="0.2">
      <c r="E661">
        <v>22003883</v>
      </c>
      <c r="F661" t="s">
        <v>473</v>
      </c>
      <c r="G661">
        <f>VLOOKUP(E661,'résultats RV'!$B$3:$AH$734,33,FALSE)</f>
        <v>8</v>
      </c>
    </row>
    <row r="662" spans="5:7" x14ac:dyDescent="0.2">
      <c r="E662">
        <v>22002955</v>
      </c>
      <c r="F662" t="s">
        <v>474</v>
      </c>
      <c r="G662">
        <f>VLOOKUP(E662,'résultats RV'!$B$3:$AH$734,33,FALSE)</f>
        <v>6.6669999999999998</v>
      </c>
    </row>
    <row r="663" spans="5:7" x14ac:dyDescent="0.2">
      <c r="E663">
        <v>22108104</v>
      </c>
      <c r="F663" t="s">
        <v>40</v>
      </c>
      <c r="G663">
        <f>VLOOKUP(E663,'résultats RV'!$B$3:$AH$734,33,FALSE)</f>
        <v>8</v>
      </c>
    </row>
    <row r="664" spans="5:7" x14ac:dyDescent="0.2">
      <c r="E664">
        <v>22118439</v>
      </c>
      <c r="F664" t="s">
        <v>1191</v>
      </c>
      <c r="G664" t="str">
        <f>VLOOKUP(E664,'résultats RV'!$B$3:$AH$734,33,FALSE)</f>
        <v>ABI</v>
      </c>
    </row>
    <row r="665" spans="5:7" x14ac:dyDescent="0.2">
      <c r="E665">
        <v>22120840</v>
      </c>
      <c r="F665" t="s">
        <v>1349</v>
      </c>
      <c r="G665">
        <f>VLOOKUP(E665,'résultats RV'!$B$3:$AH$734,33,FALSE)</f>
        <v>6.6669999999999998</v>
      </c>
    </row>
    <row r="666" spans="5:7" x14ac:dyDescent="0.2">
      <c r="E666">
        <v>22122644</v>
      </c>
      <c r="F666" t="s">
        <v>1193</v>
      </c>
      <c r="G666">
        <f>VLOOKUP(E666,'résultats RV'!$B$3:$AH$734,33,FALSE)</f>
        <v>6.2220000000000004</v>
      </c>
    </row>
    <row r="667" spans="5:7" x14ac:dyDescent="0.2">
      <c r="E667">
        <v>22109082</v>
      </c>
      <c r="F667" t="s">
        <v>1194</v>
      </c>
      <c r="G667">
        <f>VLOOKUP(E667,'résultats RV'!$B$3:$AH$734,33,FALSE)</f>
        <v>8.4440000000000008</v>
      </c>
    </row>
    <row r="668" spans="5:7" x14ac:dyDescent="0.2">
      <c r="E668">
        <v>22114415</v>
      </c>
      <c r="F668" t="s">
        <v>1195</v>
      </c>
      <c r="G668">
        <f>VLOOKUP(E668,'résultats RV'!$B$3:$AH$734,33,FALSE)</f>
        <v>10.667</v>
      </c>
    </row>
    <row r="669" spans="5:7" x14ac:dyDescent="0.2">
      <c r="E669">
        <v>22107852</v>
      </c>
      <c r="F669" t="s">
        <v>1197</v>
      </c>
      <c r="G669">
        <f>VLOOKUP(E669,'résultats RV'!$B$3:$AH$734,33,FALSE)</f>
        <v>6.2220000000000004</v>
      </c>
    </row>
    <row r="670" spans="5:7" x14ac:dyDescent="0.2">
      <c r="E670">
        <v>22107014</v>
      </c>
      <c r="F670" t="s">
        <v>1198</v>
      </c>
      <c r="G670">
        <f>VLOOKUP(E670,'résultats RV'!$B$3:$AH$734,33,FALSE)</f>
        <v>8.8889999999999993</v>
      </c>
    </row>
    <row r="671" spans="5:7" x14ac:dyDescent="0.2">
      <c r="E671">
        <v>22106796</v>
      </c>
      <c r="F671" t="s">
        <v>1200</v>
      </c>
      <c r="G671">
        <f>VLOOKUP(E671,'résultats RV'!$B$3:$AH$734,33,FALSE)</f>
        <v>12</v>
      </c>
    </row>
    <row r="672" spans="5:7" x14ac:dyDescent="0.2">
      <c r="E672">
        <v>22105551</v>
      </c>
      <c r="F672" t="s">
        <v>1201</v>
      </c>
      <c r="G672">
        <f>VLOOKUP(E672,'résultats RV'!$B$3:$AH$734,33,FALSE)</f>
        <v>10.222</v>
      </c>
    </row>
    <row r="673" spans="5:7" x14ac:dyDescent="0.2">
      <c r="E673">
        <v>22122722</v>
      </c>
      <c r="F673" t="s">
        <v>1202</v>
      </c>
      <c r="G673">
        <f>VLOOKUP(E673,'résultats RV'!$B$3:$AH$734,33,FALSE)</f>
        <v>11.111000000000001</v>
      </c>
    </row>
    <row r="674" spans="5:7" x14ac:dyDescent="0.2">
      <c r="E674">
        <v>22106633</v>
      </c>
      <c r="F674" t="s">
        <v>624</v>
      </c>
      <c r="G674">
        <f>VLOOKUP(E674,'résultats RV'!$B$3:$AH$734,33,FALSE)</f>
        <v>9.3330000000000002</v>
      </c>
    </row>
    <row r="675" spans="5:7" x14ac:dyDescent="0.2">
      <c r="E675">
        <v>22104090</v>
      </c>
      <c r="F675" t="s">
        <v>1173</v>
      </c>
      <c r="G675">
        <f>VLOOKUP(E675,'résultats RV'!$B$3:$AH$734,33,FALSE)</f>
        <v>6.6669999999999998</v>
      </c>
    </row>
  </sheetData>
  <autoFilter ref="A1:D60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2:AB103"/>
  <sheetViews>
    <sheetView topLeftCell="M25" workbookViewId="0">
      <selection activeCell="AA44" sqref="AA44:AB44"/>
    </sheetView>
  </sheetViews>
  <sheetFormatPr baseColWidth="10" defaultRowHeight="12.75" x14ac:dyDescent="0.2"/>
  <cols>
    <col min="3" max="3" width="5.85546875" customWidth="1"/>
  </cols>
  <sheetData>
    <row r="2" spans="1:23" ht="13.5" thickBot="1" x14ac:dyDescent="0.25">
      <c r="B2" s="23"/>
      <c r="C2" s="23"/>
    </row>
    <row r="3" spans="1:23" ht="13.5" thickBot="1" x14ac:dyDescent="0.25">
      <c r="A3" s="396" t="s">
        <v>52</v>
      </c>
      <c r="B3" s="393"/>
      <c r="C3" s="393"/>
      <c r="D3" s="393"/>
      <c r="E3" s="397"/>
      <c r="G3" s="391" t="s">
        <v>20</v>
      </c>
      <c r="H3" s="392"/>
      <c r="I3" s="393"/>
      <c r="J3" s="392"/>
      <c r="K3" s="395"/>
      <c r="M3" s="391" t="s">
        <v>21</v>
      </c>
      <c r="N3" s="392"/>
      <c r="O3" s="393"/>
      <c r="P3" s="392"/>
      <c r="Q3" s="395"/>
      <c r="S3" s="391" t="s">
        <v>22</v>
      </c>
      <c r="T3" s="392"/>
      <c r="U3" s="393"/>
      <c r="V3" s="392"/>
      <c r="W3" s="395"/>
    </row>
    <row r="4" spans="1:23" ht="13.5" thickBot="1" x14ac:dyDescent="0.25">
      <c r="A4" s="36" t="s">
        <v>13</v>
      </c>
      <c r="B4" s="37" t="s">
        <v>2</v>
      </c>
      <c r="C4" s="15"/>
      <c r="D4" s="37" t="s">
        <v>14</v>
      </c>
      <c r="E4" s="37" t="s">
        <v>2</v>
      </c>
      <c r="G4" s="38" t="s">
        <v>13</v>
      </c>
      <c r="H4" s="39" t="s">
        <v>2</v>
      </c>
      <c r="I4" s="12"/>
      <c r="J4" s="38" t="s">
        <v>14</v>
      </c>
      <c r="K4" s="39" t="s">
        <v>2</v>
      </c>
      <c r="M4" s="13" t="s">
        <v>13</v>
      </c>
      <c r="N4" s="14" t="s">
        <v>2</v>
      </c>
      <c r="O4" s="12"/>
      <c r="P4" s="13" t="s">
        <v>14</v>
      </c>
      <c r="Q4" s="14" t="s">
        <v>2</v>
      </c>
      <c r="S4" s="13" t="s">
        <v>13</v>
      </c>
      <c r="T4" s="14" t="s">
        <v>2</v>
      </c>
      <c r="U4" s="12"/>
      <c r="V4" s="13" t="s">
        <v>14</v>
      </c>
      <c r="W4" s="14" t="s">
        <v>2</v>
      </c>
    </row>
    <row r="5" spans="1:23" ht="13.5" thickBot="1" x14ac:dyDescent="0.25">
      <c r="A5" s="76">
        <v>0</v>
      </c>
      <c r="B5" s="77">
        <v>0</v>
      </c>
      <c r="C5" s="15"/>
      <c r="D5" s="77">
        <v>0</v>
      </c>
      <c r="E5" s="77">
        <v>0</v>
      </c>
      <c r="G5" s="38">
        <v>0</v>
      </c>
      <c r="H5" s="39">
        <v>0</v>
      </c>
      <c r="I5" s="15"/>
      <c r="J5" s="38">
        <v>0</v>
      </c>
      <c r="K5" s="39">
        <v>0</v>
      </c>
      <c r="M5" s="38">
        <v>0</v>
      </c>
      <c r="N5" s="39">
        <v>0</v>
      </c>
      <c r="O5" s="15"/>
      <c r="P5" s="38">
        <v>0</v>
      </c>
      <c r="Q5" s="39">
        <v>0</v>
      </c>
      <c r="S5" s="38">
        <v>0</v>
      </c>
      <c r="T5" s="39">
        <v>0</v>
      </c>
      <c r="U5" s="15"/>
      <c r="V5" s="38">
        <v>0</v>
      </c>
      <c r="W5" s="39">
        <v>0</v>
      </c>
    </row>
    <row r="6" spans="1:23" ht="13.5" thickBot="1" x14ac:dyDescent="0.25">
      <c r="A6" s="76">
        <v>20</v>
      </c>
      <c r="B6" s="77">
        <v>20</v>
      </c>
      <c r="C6" s="15"/>
      <c r="D6" s="77">
        <v>20</v>
      </c>
      <c r="E6" s="77">
        <v>20</v>
      </c>
      <c r="G6" s="38">
        <v>2.5</v>
      </c>
      <c r="H6" s="39">
        <v>20</v>
      </c>
      <c r="I6" s="15"/>
      <c r="J6" s="38">
        <v>2.5</v>
      </c>
      <c r="K6" s="39">
        <v>20</v>
      </c>
      <c r="M6" s="38">
        <v>5</v>
      </c>
      <c r="N6" s="39">
        <v>20</v>
      </c>
      <c r="O6" s="15"/>
      <c r="P6" s="38">
        <v>6</v>
      </c>
      <c r="Q6" s="39">
        <v>20</v>
      </c>
      <c r="S6" s="38">
        <v>2.5</v>
      </c>
      <c r="T6" s="39">
        <v>20</v>
      </c>
      <c r="U6" s="15"/>
      <c r="V6" s="38">
        <v>3</v>
      </c>
      <c r="W6" s="39">
        <v>20</v>
      </c>
    </row>
    <row r="7" spans="1:23" ht="13.5" x14ac:dyDescent="0.2">
      <c r="A7" s="111">
        <v>25.21</v>
      </c>
      <c r="B7" s="112">
        <v>20</v>
      </c>
      <c r="C7" s="15"/>
      <c r="D7" s="117">
        <v>29.3</v>
      </c>
      <c r="E7" s="112">
        <v>20</v>
      </c>
      <c r="G7" s="120">
        <v>2.99</v>
      </c>
      <c r="H7" s="121">
        <v>20</v>
      </c>
      <c r="I7" s="15"/>
      <c r="J7" s="120">
        <v>3.26</v>
      </c>
      <c r="K7" s="121">
        <v>20</v>
      </c>
      <c r="M7" s="120">
        <v>5.5</v>
      </c>
      <c r="N7" s="121">
        <v>20</v>
      </c>
      <c r="O7" s="15"/>
      <c r="P7" s="120">
        <v>6.37</v>
      </c>
      <c r="Q7" s="121">
        <v>20</v>
      </c>
      <c r="S7" s="8">
        <v>2.95</v>
      </c>
      <c r="T7" s="4">
        <v>20</v>
      </c>
      <c r="U7" s="15"/>
      <c r="V7" s="8">
        <v>3.38</v>
      </c>
      <c r="W7" s="4">
        <v>20</v>
      </c>
    </row>
    <row r="8" spans="1:23" ht="13.5" x14ac:dyDescent="0.2">
      <c r="A8" s="113">
        <v>26.41</v>
      </c>
      <c r="B8" s="114">
        <v>19</v>
      </c>
      <c r="C8" s="15"/>
      <c r="D8" s="118">
        <v>30.61</v>
      </c>
      <c r="E8" s="114">
        <v>19</v>
      </c>
      <c r="G8" s="122">
        <v>3.05</v>
      </c>
      <c r="H8" s="123">
        <v>19</v>
      </c>
      <c r="I8" s="15"/>
      <c r="J8" s="122">
        <v>3.32</v>
      </c>
      <c r="K8" s="123">
        <v>19</v>
      </c>
      <c r="M8" s="122">
        <v>5.63</v>
      </c>
      <c r="N8" s="123">
        <v>19</v>
      </c>
      <c r="O8" s="15"/>
      <c r="P8" s="122">
        <v>6.51</v>
      </c>
      <c r="Q8" s="123">
        <v>19</v>
      </c>
      <c r="S8" s="9">
        <v>3.04</v>
      </c>
      <c r="T8" s="5">
        <v>19</v>
      </c>
      <c r="U8" s="15"/>
      <c r="V8" s="9">
        <v>3.47</v>
      </c>
      <c r="W8" s="5">
        <v>19</v>
      </c>
    </row>
    <row r="9" spans="1:23" ht="13.5" x14ac:dyDescent="0.2">
      <c r="A9" s="113">
        <v>27.61</v>
      </c>
      <c r="B9" s="114">
        <v>18</v>
      </c>
      <c r="C9" s="15"/>
      <c r="D9" s="118">
        <v>32.01</v>
      </c>
      <c r="E9" s="114">
        <v>18</v>
      </c>
      <c r="G9" s="122">
        <v>3.11</v>
      </c>
      <c r="H9" s="123">
        <v>18</v>
      </c>
      <c r="I9" s="15"/>
      <c r="J9" s="122">
        <v>3.38</v>
      </c>
      <c r="K9" s="123">
        <v>18</v>
      </c>
      <c r="M9" s="122">
        <v>5.78</v>
      </c>
      <c r="N9" s="123">
        <v>18</v>
      </c>
      <c r="O9" s="15"/>
      <c r="P9" s="122">
        <v>6.65</v>
      </c>
      <c r="Q9" s="123">
        <v>18</v>
      </c>
      <c r="S9" s="9">
        <v>3.12</v>
      </c>
      <c r="T9" s="5">
        <v>18</v>
      </c>
      <c r="U9" s="15"/>
      <c r="V9" s="9">
        <v>3.55</v>
      </c>
      <c r="W9" s="5">
        <v>18</v>
      </c>
    </row>
    <row r="10" spans="1:23" ht="13.5" x14ac:dyDescent="0.2">
      <c r="A10" s="113">
        <v>28.81</v>
      </c>
      <c r="B10" s="114">
        <v>17</v>
      </c>
      <c r="C10" s="15"/>
      <c r="D10" s="118">
        <v>33.51</v>
      </c>
      <c r="E10" s="114">
        <v>17</v>
      </c>
      <c r="G10" s="122">
        <v>3.17</v>
      </c>
      <c r="H10" s="123">
        <v>17</v>
      </c>
      <c r="I10" s="15"/>
      <c r="J10" s="122">
        <v>3.44</v>
      </c>
      <c r="K10" s="123">
        <v>17</v>
      </c>
      <c r="M10" s="122">
        <v>5.92</v>
      </c>
      <c r="N10" s="123">
        <v>17</v>
      </c>
      <c r="O10" s="15"/>
      <c r="P10" s="122">
        <v>6.79</v>
      </c>
      <c r="Q10" s="123">
        <v>17</v>
      </c>
      <c r="S10" s="9">
        <v>3.2</v>
      </c>
      <c r="T10" s="5">
        <v>17</v>
      </c>
      <c r="U10" s="15"/>
      <c r="V10" s="9">
        <v>3.63</v>
      </c>
      <c r="W10" s="5">
        <v>17</v>
      </c>
    </row>
    <row r="11" spans="1:23" ht="13.5" x14ac:dyDescent="0.2">
      <c r="A11" s="113">
        <v>30.21</v>
      </c>
      <c r="B11" s="114">
        <v>16</v>
      </c>
      <c r="C11" s="15"/>
      <c r="D11" s="118">
        <v>35.11</v>
      </c>
      <c r="E11" s="114">
        <v>16</v>
      </c>
      <c r="G11" s="122">
        <v>3.23</v>
      </c>
      <c r="H11" s="123">
        <v>16</v>
      </c>
      <c r="I11" s="15"/>
      <c r="J11" s="122">
        <v>3.5</v>
      </c>
      <c r="K11" s="123">
        <v>16</v>
      </c>
      <c r="M11" s="122">
        <v>6.06</v>
      </c>
      <c r="N11" s="123">
        <v>16</v>
      </c>
      <c r="O11" s="15"/>
      <c r="P11" s="122">
        <v>6.93</v>
      </c>
      <c r="Q11" s="123">
        <v>16</v>
      </c>
      <c r="S11" s="9">
        <v>3.28</v>
      </c>
      <c r="T11" s="5">
        <v>16</v>
      </c>
      <c r="U11" s="15"/>
      <c r="V11" s="9">
        <v>3.71</v>
      </c>
      <c r="W11" s="5">
        <v>16</v>
      </c>
    </row>
    <row r="12" spans="1:23" ht="13.5" x14ac:dyDescent="0.2">
      <c r="A12" s="113">
        <v>31.61</v>
      </c>
      <c r="B12" s="114">
        <v>15</v>
      </c>
      <c r="C12" s="15"/>
      <c r="D12" s="118">
        <v>36.71</v>
      </c>
      <c r="E12" s="114">
        <v>15</v>
      </c>
      <c r="G12" s="122">
        <v>3.29</v>
      </c>
      <c r="H12" s="123">
        <v>15</v>
      </c>
      <c r="I12" s="15"/>
      <c r="J12" s="122">
        <v>3.56</v>
      </c>
      <c r="K12" s="123">
        <v>15</v>
      </c>
      <c r="M12" s="122">
        <v>6.2</v>
      </c>
      <c r="N12" s="123">
        <v>15</v>
      </c>
      <c r="O12" s="15"/>
      <c r="P12" s="122">
        <v>7.07</v>
      </c>
      <c r="Q12" s="123">
        <v>15</v>
      </c>
      <c r="S12" s="9">
        <v>3.36</v>
      </c>
      <c r="T12" s="5">
        <v>15</v>
      </c>
      <c r="U12" s="15"/>
      <c r="V12" s="9">
        <v>3.79</v>
      </c>
      <c r="W12" s="5">
        <v>15</v>
      </c>
    </row>
    <row r="13" spans="1:23" ht="13.5" x14ac:dyDescent="0.2">
      <c r="A13" s="113">
        <v>33.01</v>
      </c>
      <c r="B13" s="114">
        <v>14</v>
      </c>
      <c r="C13" s="15"/>
      <c r="D13" s="118">
        <v>38.31</v>
      </c>
      <c r="E13" s="114">
        <v>14</v>
      </c>
      <c r="G13" s="122">
        <v>3.35</v>
      </c>
      <c r="H13" s="123">
        <v>14</v>
      </c>
      <c r="I13" s="15"/>
      <c r="J13" s="122">
        <v>3.62</v>
      </c>
      <c r="K13" s="123">
        <v>14</v>
      </c>
      <c r="M13" s="122">
        <v>6.34</v>
      </c>
      <c r="N13" s="123">
        <v>14</v>
      </c>
      <c r="O13" s="15"/>
      <c r="P13" s="122">
        <v>7.21</v>
      </c>
      <c r="Q13" s="123">
        <v>14</v>
      </c>
      <c r="S13" s="9">
        <v>3.44</v>
      </c>
      <c r="T13" s="5">
        <v>14</v>
      </c>
      <c r="U13" s="15"/>
      <c r="V13" s="9">
        <v>3.87</v>
      </c>
      <c r="W13" s="5">
        <v>14</v>
      </c>
    </row>
    <row r="14" spans="1:23" ht="13.5" x14ac:dyDescent="0.2">
      <c r="A14" s="113">
        <v>34.51</v>
      </c>
      <c r="B14" s="114">
        <v>13</v>
      </c>
      <c r="C14" s="15"/>
      <c r="D14" s="118">
        <v>40.11</v>
      </c>
      <c r="E14" s="114">
        <v>13</v>
      </c>
      <c r="G14" s="122">
        <v>3.41</v>
      </c>
      <c r="H14" s="123">
        <v>13</v>
      </c>
      <c r="I14" s="15"/>
      <c r="J14" s="122">
        <v>3.68</v>
      </c>
      <c r="K14" s="123">
        <v>13</v>
      </c>
      <c r="M14" s="122">
        <v>6.48</v>
      </c>
      <c r="N14" s="123">
        <v>13</v>
      </c>
      <c r="O14" s="15"/>
      <c r="P14" s="122">
        <v>7.35</v>
      </c>
      <c r="Q14" s="123">
        <v>13</v>
      </c>
      <c r="S14" s="9">
        <v>3.52</v>
      </c>
      <c r="T14" s="5">
        <v>13</v>
      </c>
      <c r="U14" s="15"/>
      <c r="V14" s="9">
        <v>3.95</v>
      </c>
      <c r="W14" s="5">
        <v>13</v>
      </c>
    </row>
    <row r="15" spans="1:23" ht="13.5" x14ac:dyDescent="0.2">
      <c r="A15" s="113">
        <v>36.11</v>
      </c>
      <c r="B15" s="114">
        <v>12</v>
      </c>
      <c r="C15" s="15"/>
      <c r="D15" s="118">
        <v>41.91</v>
      </c>
      <c r="E15" s="114">
        <v>12</v>
      </c>
      <c r="G15" s="122">
        <v>3.47</v>
      </c>
      <c r="H15" s="123">
        <v>12</v>
      </c>
      <c r="I15" s="15"/>
      <c r="J15" s="122">
        <v>3.74</v>
      </c>
      <c r="K15" s="123">
        <v>12</v>
      </c>
      <c r="M15" s="122">
        <v>6.62</v>
      </c>
      <c r="N15" s="123">
        <v>12</v>
      </c>
      <c r="O15" s="15"/>
      <c r="P15" s="122">
        <v>7.49</v>
      </c>
      <c r="Q15" s="123">
        <v>12</v>
      </c>
      <c r="S15" s="9">
        <v>3.6</v>
      </c>
      <c r="T15" s="5">
        <v>12</v>
      </c>
      <c r="U15" s="15"/>
      <c r="V15" s="9">
        <v>4.03</v>
      </c>
      <c r="W15" s="5">
        <v>12</v>
      </c>
    </row>
    <row r="16" spans="1:23" ht="13.5" x14ac:dyDescent="0.2">
      <c r="A16" s="113">
        <v>37.81</v>
      </c>
      <c r="B16" s="114">
        <v>11</v>
      </c>
      <c r="C16" s="15"/>
      <c r="D16" s="118">
        <v>43.91</v>
      </c>
      <c r="E16" s="114">
        <v>11</v>
      </c>
      <c r="G16" s="122">
        <v>3.52</v>
      </c>
      <c r="H16" s="123">
        <v>11</v>
      </c>
      <c r="I16" s="15"/>
      <c r="J16" s="122">
        <v>3.8</v>
      </c>
      <c r="K16" s="123">
        <v>11</v>
      </c>
      <c r="M16" s="122">
        <v>6.76</v>
      </c>
      <c r="N16" s="123">
        <v>11</v>
      </c>
      <c r="O16" s="15"/>
      <c r="P16" s="122">
        <v>7.63</v>
      </c>
      <c r="Q16" s="123">
        <v>11</v>
      </c>
      <c r="S16" s="9">
        <v>3.68</v>
      </c>
      <c r="T16" s="5">
        <v>11</v>
      </c>
      <c r="U16" s="15"/>
      <c r="V16" s="9">
        <v>4.1100000000000003</v>
      </c>
      <c r="W16" s="5">
        <v>11</v>
      </c>
    </row>
    <row r="17" spans="1:28" ht="13.5" x14ac:dyDescent="0.2">
      <c r="A17" s="113">
        <v>39.51</v>
      </c>
      <c r="B17" s="114">
        <v>10</v>
      </c>
      <c r="C17" s="15"/>
      <c r="D17" s="118">
        <v>45.91</v>
      </c>
      <c r="E17" s="114">
        <v>10</v>
      </c>
      <c r="G17" s="122">
        <v>3.59</v>
      </c>
      <c r="H17" s="123">
        <v>10</v>
      </c>
      <c r="I17" s="15"/>
      <c r="J17" s="122">
        <v>3.86</v>
      </c>
      <c r="K17" s="123">
        <v>10</v>
      </c>
      <c r="M17" s="122">
        <v>6.9</v>
      </c>
      <c r="N17" s="123">
        <v>10</v>
      </c>
      <c r="O17" s="15"/>
      <c r="P17" s="122">
        <v>7.7700000000000102</v>
      </c>
      <c r="Q17" s="123">
        <v>10</v>
      </c>
      <c r="S17" s="9">
        <v>3.76</v>
      </c>
      <c r="T17" s="5">
        <v>10</v>
      </c>
      <c r="U17" s="15"/>
      <c r="V17" s="9">
        <v>4.1900000000000004</v>
      </c>
      <c r="W17" s="5">
        <v>10</v>
      </c>
    </row>
    <row r="18" spans="1:28" ht="13.5" x14ac:dyDescent="0.2">
      <c r="A18" s="113">
        <v>41.31</v>
      </c>
      <c r="B18" s="114">
        <v>9</v>
      </c>
      <c r="C18" s="15"/>
      <c r="D18" s="118">
        <v>48.01</v>
      </c>
      <c r="E18" s="114">
        <v>9</v>
      </c>
      <c r="G18" s="122">
        <v>3.65</v>
      </c>
      <c r="H18" s="123">
        <v>9</v>
      </c>
      <c r="I18" s="15"/>
      <c r="J18" s="122">
        <v>3.92</v>
      </c>
      <c r="K18" s="123">
        <v>9</v>
      </c>
      <c r="M18" s="122">
        <v>7.04</v>
      </c>
      <c r="N18" s="123">
        <v>9</v>
      </c>
      <c r="O18" s="15"/>
      <c r="P18" s="122">
        <v>7.9100000000000099</v>
      </c>
      <c r="Q18" s="123">
        <v>9</v>
      </c>
      <c r="S18" s="9">
        <v>3.84</v>
      </c>
      <c r="T18" s="5">
        <v>9</v>
      </c>
      <c r="U18" s="15"/>
      <c r="V18" s="9">
        <v>4.2699999999999996</v>
      </c>
      <c r="W18" s="5">
        <v>9</v>
      </c>
    </row>
    <row r="19" spans="1:28" ht="13.5" x14ac:dyDescent="0.2">
      <c r="A19" s="113">
        <v>43.21</v>
      </c>
      <c r="B19" s="114">
        <v>8</v>
      </c>
      <c r="C19" s="15"/>
      <c r="D19" s="118">
        <v>50.21</v>
      </c>
      <c r="E19" s="114">
        <v>8</v>
      </c>
      <c r="G19" s="122">
        <v>3.71</v>
      </c>
      <c r="H19" s="123">
        <v>8</v>
      </c>
      <c r="I19" s="15"/>
      <c r="J19" s="122">
        <v>3.98</v>
      </c>
      <c r="K19" s="123">
        <v>8</v>
      </c>
      <c r="M19" s="122">
        <v>7.18</v>
      </c>
      <c r="N19" s="123">
        <v>8</v>
      </c>
      <c r="O19" s="15"/>
      <c r="P19" s="122">
        <v>8.0500000000000096</v>
      </c>
      <c r="Q19" s="123">
        <v>8</v>
      </c>
      <c r="S19" s="9">
        <v>3.92</v>
      </c>
      <c r="T19" s="5">
        <v>8</v>
      </c>
      <c r="U19" s="15"/>
      <c r="V19" s="9">
        <v>4.3499999999999996</v>
      </c>
      <c r="W19" s="5">
        <v>8</v>
      </c>
    </row>
    <row r="20" spans="1:28" ht="13.5" x14ac:dyDescent="0.2">
      <c r="A20" s="113">
        <v>45.21</v>
      </c>
      <c r="B20" s="114">
        <v>7</v>
      </c>
      <c r="C20" s="15"/>
      <c r="D20" s="118">
        <v>52.51</v>
      </c>
      <c r="E20" s="114">
        <v>7</v>
      </c>
      <c r="G20" s="122">
        <v>3.77</v>
      </c>
      <c r="H20" s="123">
        <v>7</v>
      </c>
      <c r="I20" s="15"/>
      <c r="J20" s="122">
        <v>4.04</v>
      </c>
      <c r="K20" s="123">
        <v>7</v>
      </c>
      <c r="M20" s="122">
        <v>7.32</v>
      </c>
      <c r="N20" s="123">
        <v>7</v>
      </c>
      <c r="O20" s="15"/>
      <c r="P20" s="122">
        <v>8.1900000000000102</v>
      </c>
      <c r="Q20" s="123">
        <v>7</v>
      </c>
      <c r="S20" s="9">
        <v>4</v>
      </c>
      <c r="T20" s="5">
        <v>7</v>
      </c>
      <c r="U20" s="15"/>
      <c r="V20" s="9">
        <v>4.43</v>
      </c>
      <c r="W20" s="5">
        <v>7</v>
      </c>
    </row>
    <row r="21" spans="1:28" ht="13.5" x14ac:dyDescent="0.2">
      <c r="A21" s="113">
        <v>47.31</v>
      </c>
      <c r="B21" s="114">
        <v>6</v>
      </c>
      <c r="C21" s="15"/>
      <c r="D21" s="118">
        <v>54.91</v>
      </c>
      <c r="E21" s="114">
        <v>6</v>
      </c>
      <c r="G21" s="122">
        <v>3.83</v>
      </c>
      <c r="H21" s="123">
        <v>6</v>
      </c>
      <c r="I21" s="15"/>
      <c r="J21" s="122">
        <v>4.0999999999999996</v>
      </c>
      <c r="K21" s="123">
        <v>6</v>
      </c>
      <c r="M21" s="122">
        <v>7.46</v>
      </c>
      <c r="N21" s="123">
        <v>6</v>
      </c>
      <c r="O21" s="15"/>
      <c r="P21" s="122">
        <v>8.3300000000000107</v>
      </c>
      <c r="Q21" s="123">
        <v>6</v>
      </c>
      <c r="S21" s="9">
        <v>4.08</v>
      </c>
      <c r="T21" s="5">
        <v>6</v>
      </c>
      <c r="U21" s="15"/>
      <c r="V21" s="9">
        <v>4.51</v>
      </c>
      <c r="W21" s="5">
        <v>6</v>
      </c>
    </row>
    <row r="22" spans="1:28" ht="13.5" x14ac:dyDescent="0.2">
      <c r="A22" s="113">
        <v>49.51</v>
      </c>
      <c r="B22" s="114">
        <v>5</v>
      </c>
      <c r="C22" s="15"/>
      <c r="D22" s="118">
        <v>57.41</v>
      </c>
      <c r="E22" s="114">
        <v>5</v>
      </c>
      <c r="G22" s="122">
        <v>3.89</v>
      </c>
      <c r="H22" s="123">
        <v>5</v>
      </c>
      <c r="I22" s="15"/>
      <c r="J22" s="122">
        <v>4.16</v>
      </c>
      <c r="K22" s="123">
        <v>5</v>
      </c>
      <c r="M22" s="122">
        <v>7.6</v>
      </c>
      <c r="N22" s="123">
        <v>5</v>
      </c>
      <c r="O22" s="15"/>
      <c r="P22" s="122">
        <v>8.4700000000000095</v>
      </c>
      <c r="Q22" s="123">
        <v>5</v>
      </c>
      <c r="S22" s="9">
        <v>4.16</v>
      </c>
      <c r="T22" s="5">
        <v>5</v>
      </c>
      <c r="U22" s="15"/>
      <c r="V22" s="9">
        <v>4.5899999999999901</v>
      </c>
      <c r="W22" s="5">
        <v>5</v>
      </c>
    </row>
    <row r="23" spans="1:28" ht="13.5" x14ac:dyDescent="0.2">
      <c r="A23" s="113">
        <v>51.71</v>
      </c>
      <c r="B23" s="114">
        <v>4</v>
      </c>
      <c r="C23" s="15"/>
      <c r="D23" s="118">
        <v>60.11</v>
      </c>
      <c r="E23" s="114">
        <v>4</v>
      </c>
      <c r="G23" s="122">
        <v>3.95</v>
      </c>
      <c r="H23" s="123">
        <v>4</v>
      </c>
      <c r="I23" s="15"/>
      <c r="J23" s="122">
        <v>4.22</v>
      </c>
      <c r="K23" s="123">
        <v>4</v>
      </c>
      <c r="M23" s="122">
        <v>7.74</v>
      </c>
      <c r="N23" s="123">
        <v>4</v>
      </c>
      <c r="O23" s="15"/>
      <c r="P23" s="122">
        <v>8.6100000000000101</v>
      </c>
      <c r="Q23" s="123">
        <v>4</v>
      </c>
      <c r="S23" s="9">
        <v>4.24</v>
      </c>
      <c r="T23" s="5">
        <v>4</v>
      </c>
      <c r="U23" s="15"/>
      <c r="V23" s="9">
        <v>4.6699999999999902</v>
      </c>
      <c r="W23" s="5">
        <v>4</v>
      </c>
    </row>
    <row r="24" spans="1:28" ht="13.5" x14ac:dyDescent="0.2">
      <c r="A24" s="113">
        <v>54.11</v>
      </c>
      <c r="B24" s="114">
        <v>3</v>
      </c>
      <c r="C24" s="15"/>
      <c r="D24" s="118">
        <v>62.81</v>
      </c>
      <c r="E24" s="114">
        <v>3</v>
      </c>
      <c r="G24" s="122">
        <v>4.01</v>
      </c>
      <c r="H24" s="123">
        <v>3</v>
      </c>
      <c r="I24" s="15"/>
      <c r="J24" s="122">
        <v>4.28</v>
      </c>
      <c r="K24" s="123">
        <v>3</v>
      </c>
      <c r="M24" s="122">
        <v>7.88</v>
      </c>
      <c r="N24" s="123">
        <v>3</v>
      </c>
      <c r="O24" s="15"/>
      <c r="P24" s="122">
        <v>8.7500000000000107</v>
      </c>
      <c r="Q24" s="123">
        <v>3</v>
      </c>
      <c r="S24" s="9">
        <v>4.32</v>
      </c>
      <c r="T24" s="5">
        <v>3</v>
      </c>
      <c r="U24" s="15"/>
      <c r="V24" s="9">
        <v>4.7499999999999902</v>
      </c>
      <c r="W24" s="5">
        <v>3</v>
      </c>
    </row>
    <row r="25" spans="1:28" ht="13.5" x14ac:dyDescent="0.2">
      <c r="A25" s="113">
        <v>56.61</v>
      </c>
      <c r="B25" s="114">
        <v>2</v>
      </c>
      <c r="C25" s="15"/>
      <c r="D25" s="118">
        <v>65.709999999999994</v>
      </c>
      <c r="E25" s="114">
        <v>2</v>
      </c>
      <c r="G25" s="122">
        <v>4.07</v>
      </c>
      <c r="H25" s="123">
        <v>2</v>
      </c>
      <c r="I25" s="15"/>
      <c r="J25" s="122">
        <v>4.34</v>
      </c>
      <c r="K25" s="123">
        <v>2</v>
      </c>
      <c r="M25" s="122">
        <v>8.0199999999999907</v>
      </c>
      <c r="N25" s="123">
        <v>2</v>
      </c>
      <c r="O25" s="15"/>
      <c r="P25" s="122">
        <v>8.8900000000000095</v>
      </c>
      <c r="Q25" s="123">
        <v>2</v>
      </c>
      <c r="S25" s="9">
        <v>4.4000000000000004</v>
      </c>
      <c r="T25" s="5">
        <v>2</v>
      </c>
      <c r="U25" s="15"/>
      <c r="V25" s="9">
        <v>4.8299999999999903</v>
      </c>
      <c r="W25" s="5">
        <v>2</v>
      </c>
    </row>
    <row r="26" spans="1:28" ht="13.5" x14ac:dyDescent="0.2">
      <c r="A26" s="113">
        <v>59.21</v>
      </c>
      <c r="B26" s="114">
        <v>1</v>
      </c>
      <c r="C26" s="15"/>
      <c r="D26" s="118">
        <v>68.709999999999994</v>
      </c>
      <c r="E26" s="114">
        <v>1</v>
      </c>
      <c r="G26" s="122">
        <v>4.12</v>
      </c>
      <c r="H26" s="123">
        <v>1</v>
      </c>
      <c r="I26" s="15"/>
      <c r="J26" s="122">
        <v>4.3899999999999997</v>
      </c>
      <c r="K26" s="123">
        <v>1</v>
      </c>
      <c r="M26" s="122">
        <v>8.1599999999999895</v>
      </c>
      <c r="N26" s="123">
        <v>1</v>
      </c>
      <c r="O26" s="15"/>
      <c r="P26" s="122">
        <v>9.02</v>
      </c>
      <c r="Q26" s="123">
        <v>1</v>
      </c>
      <c r="S26" s="9">
        <v>4.4800000000000004</v>
      </c>
      <c r="T26" s="5">
        <v>1</v>
      </c>
      <c r="U26" s="15"/>
      <c r="V26" s="9">
        <v>4.9099999999999904</v>
      </c>
      <c r="W26" s="5">
        <v>1</v>
      </c>
    </row>
    <row r="27" spans="1:28" ht="14.25" thickBot="1" x14ac:dyDescent="0.25">
      <c r="A27" s="115">
        <v>100</v>
      </c>
      <c r="B27" s="116">
        <v>0.5</v>
      </c>
      <c r="C27" s="15"/>
      <c r="D27" s="119">
        <v>100</v>
      </c>
      <c r="E27" s="116">
        <v>0.5</v>
      </c>
      <c r="G27" s="124">
        <v>10</v>
      </c>
      <c r="H27" s="125">
        <v>0</v>
      </c>
      <c r="I27" s="15"/>
      <c r="J27" s="124">
        <v>10</v>
      </c>
      <c r="K27" s="125">
        <v>0</v>
      </c>
      <c r="M27" s="126">
        <v>20</v>
      </c>
      <c r="N27" s="125">
        <v>0</v>
      </c>
      <c r="O27" s="15"/>
      <c r="P27" s="124">
        <v>20</v>
      </c>
      <c r="Q27" s="125">
        <v>0</v>
      </c>
      <c r="S27" s="7">
        <v>10</v>
      </c>
      <c r="T27" s="6">
        <v>0</v>
      </c>
      <c r="U27" s="15"/>
      <c r="V27" s="7">
        <v>10</v>
      </c>
      <c r="W27" s="6">
        <v>0</v>
      </c>
    </row>
    <row r="28" spans="1:28" x14ac:dyDescent="0.2">
      <c r="C28" s="3"/>
    </row>
    <row r="29" spans="1:28" x14ac:dyDescent="0.2">
      <c r="C29" s="3"/>
    </row>
    <row r="30" spans="1:28" ht="13.5" thickBot="1" x14ac:dyDescent="0.25"/>
    <row r="31" spans="1:28" ht="13.5" thickBot="1" x14ac:dyDescent="0.25">
      <c r="A31" s="391" t="s">
        <v>19</v>
      </c>
      <c r="B31" s="392"/>
      <c r="C31" s="393"/>
      <c r="D31" s="392"/>
      <c r="E31" s="395"/>
      <c r="G31" s="398" t="s">
        <v>23</v>
      </c>
      <c r="H31" s="399"/>
      <c r="I31" s="399"/>
      <c r="J31" s="399"/>
      <c r="K31" s="400"/>
      <c r="O31" s="401" t="s">
        <v>24</v>
      </c>
      <c r="P31" s="402"/>
      <c r="Q31" s="402"/>
      <c r="R31" s="402"/>
      <c r="S31" s="403"/>
      <c r="U31" s="392" t="s">
        <v>16</v>
      </c>
      <c r="V31" s="392"/>
      <c r="W31" s="393"/>
      <c r="X31" s="392"/>
      <c r="Y31" s="395"/>
      <c r="AA31" s="32" t="s">
        <v>17</v>
      </c>
      <c r="AB31" s="14" t="s">
        <v>18</v>
      </c>
    </row>
    <row r="32" spans="1:28" ht="13.5" thickBot="1" x14ac:dyDescent="0.25">
      <c r="A32" s="38" t="s">
        <v>13</v>
      </c>
      <c r="B32" s="39" t="s">
        <v>2</v>
      </c>
      <c r="C32" s="12"/>
      <c r="D32" s="38" t="s">
        <v>14</v>
      </c>
      <c r="E32" s="39" t="s">
        <v>2</v>
      </c>
      <c r="G32" s="38" t="s">
        <v>13</v>
      </c>
      <c r="H32" s="39" t="s">
        <v>51</v>
      </c>
      <c r="I32" s="15"/>
      <c r="J32" s="13" t="s">
        <v>14</v>
      </c>
      <c r="K32" s="14" t="s">
        <v>51</v>
      </c>
      <c r="O32" s="22" t="s">
        <v>13</v>
      </c>
      <c r="P32" s="21" t="s">
        <v>51</v>
      </c>
      <c r="R32" s="22" t="s">
        <v>14</v>
      </c>
      <c r="S32" s="21" t="s">
        <v>51</v>
      </c>
      <c r="U32" s="13" t="s">
        <v>13</v>
      </c>
      <c r="V32" s="14" t="s">
        <v>2</v>
      </c>
      <c r="W32" s="12"/>
      <c r="X32" s="13" t="s">
        <v>14</v>
      </c>
      <c r="Y32" s="14" t="s">
        <v>2</v>
      </c>
      <c r="AA32" s="8">
        <v>0</v>
      </c>
      <c r="AB32" s="10">
        <v>0</v>
      </c>
    </row>
    <row r="33" spans="1:28" ht="13.5" thickBot="1" x14ac:dyDescent="0.25">
      <c r="A33" s="38">
        <v>0</v>
      </c>
      <c r="B33" s="39">
        <v>0</v>
      </c>
      <c r="C33" s="15"/>
      <c r="D33" s="38">
        <v>0</v>
      </c>
      <c r="E33" s="39">
        <v>0</v>
      </c>
      <c r="G33" s="38">
        <v>-50</v>
      </c>
      <c r="H33" s="39">
        <v>0</v>
      </c>
      <c r="I33" s="15"/>
      <c r="J33" s="38">
        <v>-50</v>
      </c>
      <c r="K33" s="39">
        <v>0</v>
      </c>
      <c r="O33" s="16">
        <v>0</v>
      </c>
      <c r="P33" s="19">
        <v>5</v>
      </c>
      <c r="R33" s="16">
        <v>0</v>
      </c>
      <c r="S33" s="19">
        <v>5</v>
      </c>
      <c r="U33" s="8">
        <v>0</v>
      </c>
      <c r="V33" s="4">
        <v>0</v>
      </c>
      <c r="W33" s="15"/>
      <c r="X33" s="8">
        <v>0</v>
      </c>
      <c r="Y33" s="4">
        <v>0</v>
      </c>
      <c r="AA33" s="9">
        <v>1</v>
      </c>
      <c r="AB33" s="11">
        <v>10</v>
      </c>
    </row>
    <row r="34" spans="1:28" ht="13.5" x14ac:dyDescent="0.2">
      <c r="A34" s="120"/>
      <c r="B34" s="127">
        <v>10</v>
      </c>
      <c r="C34" s="40"/>
      <c r="D34" s="120"/>
      <c r="E34" s="127">
        <v>10</v>
      </c>
      <c r="G34" s="8">
        <v>-23</v>
      </c>
      <c r="H34" s="4">
        <v>0</v>
      </c>
      <c r="J34" s="8">
        <v>-23</v>
      </c>
      <c r="K34" s="4">
        <v>0</v>
      </c>
      <c r="O34" s="16">
        <v>1</v>
      </c>
      <c r="P34" s="20">
        <v>4.5</v>
      </c>
      <c r="R34" s="16">
        <v>1</v>
      </c>
      <c r="S34" s="20">
        <v>4.5</v>
      </c>
      <c r="U34" s="9">
        <v>12</v>
      </c>
      <c r="V34" s="5">
        <v>1</v>
      </c>
      <c r="W34" s="15"/>
      <c r="X34" s="9">
        <v>10</v>
      </c>
      <c r="Y34" s="5">
        <v>1</v>
      </c>
      <c r="AA34" s="9">
        <v>2</v>
      </c>
      <c r="AB34" s="11">
        <v>10.5</v>
      </c>
    </row>
    <row r="35" spans="1:28" ht="15.75" x14ac:dyDescent="0.2">
      <c r="A35" s="128">
        <v>18.25</v>
      </c>
      <c r="B35" s="129">
        <v>10</v>
      </c>
      <c r="C35" s="40"/>
      <c r="D35" s="122">
        <v>19.25</v>
      </c>
      <c r="E35" s="129">
        <v>10</v>
      </c>
      <c r="G35" s="132">
        <v>-15</v>
      </c>
      <c r="H35" s="133">
        <v>0.25</v>
      </c>
      <c r="J35" s="132">
        <v>-15</v>
      </c>
      <c r="K35" s="133">
        <v>0.25</v>
      </c>
      <c r="O35" s="16">
        <v>2</v>
      </c>
      <c r="P35" s="20">
        <v>4</v>
      </c>
      <c r="R35" s="16">
        <v>2</v>
      </c>
      <c r="S35" s="20">
        <v>4</v>
      </c>
      <c r="U35" s="9">
        <v>12.5</v>
      </c>
      <c r="V35" s="5">
        <v>2</v>
      </c>
      <c r="W35" s="15"/>
      <c r="X35" s="9">
        <v>10.5</v>
      </c>
      <c r="Y35" s="5">
        <v>2</v>
      </c>
      <c r="AA35" s="9">
        <v>3</v>
      </c>
      <c r="AB35" s="11">
        <v>11</v>
      </c>
    </row>
    <row r="36" spans="1:28" ht="15.75" x14ac:dyDescent="0.2">
      <c r="A36" s="128">
        <v>18.5</v>
      </c>
      <c r="B36" s="129">
        <v>9.75</v>
      </c>
      <c r="C36" s="40"/>
      <c r="D36" s="122">
        <v>19.5</v>
      </c>
      <c r="E36" s="129">
        <v>9.75</v>
      </c>
      <c r="G36" s="132">
        <v>-13</v>
      </c>
      <c r="H36" s="133">
        <v>0.5</v>
      </c>
      <c r="J36" s="132">
        <v>-13</v>
      </c>
      <c r="K36" s="133">
        <v>0.5</v>
      </c>
      <c r="O36" s="16">
        <v>3</v>
      </c>
      <c r="P36" s="20">
        <v>3.5</v>
      </c>
      <c r="R36" s="16">
        <v>3</v>
      </c>
      <c r="S36" s="20">
        <v>3.5</v>
      </c>
      <c r="U36" s="9">
        <v>13</v>
      </c>
      <c r="V36" s="5">
        <v>3</v>
      </c>
      <c r="W36" s="15"/>
      <c r="X36" s="9">
        <v>11</v>
      </c>
      <c r="Y36" s="5">
        <v>3</v>
      </c>
      <c r="AA36" s="9">
        <v>4</v>
      </c>
      <c r="AB36" s="11">
        <v>11.5</v>
      </c>
    </row>
    <row r="37" spans="1:28" ht="15.75" x14ac:dyDescent="0.2">
      <c r="A37" s="128">
        <v>18.75</v>
      </c>
      <c r="B37" s="129">
        <v>9.25</v>
      </c>
      <c r="C37" s="40"/>
      <c r="D37" s="122">
        <v>19.75</v>
      </c>
      <c r="E37" s="129">
        <v>9.25</v>
      </c>
      <c r="G37" s="132">
        <v>-11</v>
      </c>
      <c r="H37" s="133">
        <v>0.75</v>
      </c>
      <c r="J37" s="132">
        <v>-11</v>
      </c>
      <c r="K37" s="133">
        <v>0.75</v>
      </c>
      <c r="O37" s="16">
        <v>4</v>
      </c>
      <c r="P37" s="20">
        <v>3</v>
      </c>
      <c r="R37" s="16">
        <v>4</v>
      </c>
      <c r="S37" s="20">
        <v>3</v>
      </c>
      <c r="U37" s="9">
        <v>13</v>
      </c>
      <c r="V37" s="5">
        <v>4</v>
      </c>
      <c r="W37" s="15"/>
      <c r="X37" s="9">
        <v>11.5</v>
      </c>
      <c r="Y37" s="5">
        <v>4</v>
      </c>
      <c r="AA37" s="9">
        <v>5</v>
      </c>
      <c r="AB37" s="11">
        <v>12</v>
      </c>
    </row>
    <row r="38" spans="1:28" ht="15.75" x14ac:dyDescent="0.2">
      <c r="A38" s="128">
        <v>19</v>
      </c>
      <c r="B38" s="129">
        <v>9</v>
      </c>
      <c r="C38" s="40"/>
      <c r="D38" s="122">
        <v>20</v>
      </c>
      <c r="E38" s="129">
        <v>9</v>
      </c>
      <c r="G38" s="132">
        <v>-9</v>
      </c>
      <c r="H38" s="133">
        <v>1</v>
      </c>
      <c r="J38" s="132">
        <v>-9</v>
      </c>
      <c r="K38" s="133">
        <v>1</v>
      </c>
      <c r="O38" s="16">
        <v>5</v>
      </c>
      <c r="P38" s="20">
        <v>2.5</v>
      </c>
      <c r="R38" s="16">
        <v>5</v>
      </c>
      <c r="S38" s="20">
        <v>2.5</v>
      </c>
      <c r="U38" s="9">
        <v>13.5</v>
      </c>
      <c r="V38" s="5">
        <v>5</v>
      </c>
      <c r="W38" s="15"/>
      <c r="X38" s="9">
        <v>12</v>
      </c>
      <c r="Y38" s="5">
        <v>5</v>
      </c>
      <c r="AA38" s="9">
        <v>6</v>
      </c>
      <c r="AB38" s="11">
        <v>12.5</v>
      </c>
    </row>
    <row r="39" spans="1:28" ht="15.75" x14ac:dyDescent="0.2">
      <c r="A39" s="128">
        <v>19.25</v>
      </c>
      <c r="B39" s="129">
        <v>8.75</v>
      </c>
      <c r="C39" s="40"/>
      <c r="D39" s="122">
        <v>20.25</v>
      </c>
      <c r="E39" s="129">
        <v>8.75</v>
      </c>
      <c r="G39" s="132">
        <v>-7</v>
      </c>
      <c r="H39" s="133">
        <v>1.25</v>
      </c>
      <c r="J39" s="132">
        <v>-7</v>
      </c>
      <c r="K39" s="133">
        <v>1.25</v>
      </c>
      <c r="O39" s="16">
        <v>6</v>
      </c>
      <c r="P39" s="20">
        <v>2</v>
      </c>
      <c r="R39" s="16">
        <v>6</v>
      </c>
      <c r="S39" s="20">
        <v>2</v>
      </c>
      <c r="U39" s="9">
        <v>14</v>
      </c>
      <c r="V39" s="5">
        <v>6</v>
      </c>
      <c r="W39" s="15"/>
      <c r="X39" s="9">
        <v>12.5</v>
      </c>
      <c r="Y39" s="5">
        <v>6</v>
      </c>
      <c r="AA39" s="9">
        <v>7</v>
      </c>
      <c r="AB39" s="11">
        <v>13</v>
      </c>
    </row>
    <row r="40" spans="1:28" ht="15.75" x14ac:dyDescent="0.2">
      <c r="A40" s="128">
        <v>19.5</v>
      </c>
      <c r="B40" s="129">
        <v>8.5</v>
      </c>
      <c r="C40" s="40"/>
      <c r="D40" s="128">
        <v>20.5</v>
      </c>
      <c r="E40" s="129">
        <v>8.5</v>
      </c>
      <c r="G40" s="132">
        <v>-5</v>
      </c>
      <c r="H40" s="133">
        <v>1.5</v>
      </c>
      <c r="J40" s="132">
        <v>-5</v>
      </c>
      <c r="K40" s="133">
        <v>1.5</v>
      </c>
      <c r="O40" s="16">
        <v>7</v>
      </c>
      <c r="P40" s="20">
        <v>1.5</v>
      </c>
      <c r="R40" s="16">
        <v>7</v>
      </c>
      <c r="S40" s="20">
        <v>1.5</v>
      </c>
      <c r="U40" s="9">
        <v>14.5</v>
      </c>
      <c r="V40" s="5">
        <v>7</v>
      </c>
      <c r="W40" s="15"/>
      <c r="X40" s="9">
        <v>13</v>
      </c>
      <c r="Y40" s="5">
        <v>7</v>
      </c>
      <c r="AA40" s="9">
        <v>8</v>
      </c>
      <c r="AB40" s="11">
        <v>13.5</v>
      </c>
    </row>
    <row r="41" spans="1:28" ht="15.75" x14ac:dyDescent="0.2">
      <c r="A41" s="128">
        <v>19.75</v>
      </c>
      <c r="B41" s="129">
        <v>8.25</v>
      </c>
      <c r="C41" s="40"/>
      <c r="D41" s="128">
        <v>20.75</v>
      </c>
      <c r="E41" s="129">
        <v>8.25</v>
      </c>
      <c r="G41" s="132">
        <v>-3</v>
      </c>
      <c r="H41" s="133">
        <v>1.75</v>
      </c>
      <c r="J41" s="132">
        <v>-3</v>
      </c>
      <c r="K41" s="133">
        <v>1.75</v>
      </c>
      <c r="O41" s="16">
        <v>8</v>
      </c>
      <c r="P41" s="20">
        <v>1</v>
      </c>
      <c r="R41" s="16">
        <v>8</v>
      </c>
      <c r="S41" s="20">
        <v>1</v>
      </c>
      <c r="U41" s="9">
        <v>15</v>
      </c>
      <c r="V41" s="5">
        <v>8</v>
      </c>
      <c r="W41" s="15"/>
      <c r="X41" s="9">
        <v>13.5</v>
      </c>
      <c r="Y41" s="5">
        <v>8</v>
      </c>
      <c r="AA41" s="9">
        <v>9</v>
      </c>
      <c r="AB41" s="11">
        <v>14</v>
      </c>
    </row>
    <row r="42" spans="1:28" ht="15.75" x14ac:dyDescent="0.2">
      <c r="A42" s="128">
        <v>20</v>
      </c>
      <c r="B42" s="129">
        <v>8</v>
      </c>
      <c r="C42" s="40"/>
      <c r="D42" s="128">
        <v>21.5</v>
      </c>
      <c r="E42" s="129">
        <v>8</v>
      </c>
      <c r="G42" s="132">
        <v>-2</v>
      </c>
      <c r="H42" s="133">
        <v>2</v>
      </c>
      <c r="J42" s="132">
        <v>-2</v>
      </c>
      <c r="K42" s="133">
        <v>2</v>
      </c>
      <c r="O42" s="17">
        <v>9</v>
      </c>
      <c r="P42" s="20">
        <v>0.5</v>
      </c>
      <c r="R42" s="17">
        <v>9</v>
      </c>
      <c r="S42" s="20">
        <v>0.5</v>
      </c>
      <c r="U42" s="9">
        <v>15.5</v>
      </c>
      <c r="V42" s="5">
        <v>9</v>
      </c>
      <c r="W42" s="15"/>
      <c r="X42" s="9">
        <v>14</v>
      </c>
      <c r="Y42" s="5">
        <v>9</v>
      </c>
      <c r="AA42" s="9">
        <v>10</v>
      </c>
      <c r="AB42" s="11">
        <v>14.5</v>
      </c>
    </row>
    <row r="43" spans="1:28" ht="16.5" thickBot="1" x14ac:dyDescent="0.25">
      <c r="A43" s="130">
        <v>20.25</v>
      </c>
      <c r="B43" s="129">
        <v>7.75</v>
      </c>
      <c r="C43" s="40"/>
      <c r="D43" s="128">
        <v>22</v>
      </c>
      <c r="E43" s="129">
        <v>7.75</v>
      </c>
      <c r="G43" s="132">
        <v>-1</v>
      </c>
      <c r="H43" s="133">
        <v>2.25</v>
      </c>
      <c r="J43" s="132">
        <v>-1</v>
      </c>
      <c r="K43" s="133">
        <v>2.25</v>
      </c>
      <c r="O43" s="18">
        <v>10</v>
      </c>
      <c r="P43" s="21">
        <v>0</v>
      </c>
      <c r="R43" s="18">
        <v>10</v>
      </c>
      <c r="S43" s="21">
        <v>0</v>
      </c>
      <c r="U43" s="9">
        <v>16</v>
      </c>
      <c r="V43" s="5">
        <v>10</v>
      </c>
      <c r="W43" s="15"/>
      <c r="X43" s="9">
        <v>14.5</v>
      </c>
      <c r="Y43" s="5">
        <v>10</v>
      </c>
      <c r="AA43" s="9">
        <v>11</v>
      </c>
      <c r="AB43" s="11">
        <v>15</v>
      </c>
    </row>
    <row r="44" spans="1:28" ht="15.75" x14ac:dyDescent="0.2">
      <c r="A44" s="128">
        <v>20.5</v>
      </c>
      <c r="B44" s="129">
        <v>7.5</v>
      </c>
      <c r="C44" s="40"/>
      <c r="D44" s="128">
        <v>22.5</v>
      </c>
      <c r="E44" s="129">
        <v>7.5</v>
      </c>
      <c r="G44" s="132">
        <v>0</v>
      </c>
      <c r="H44" s="133">
        <v>2.5</v>
      </c>
      <c r="J44" s="132">
        <v>0</v>
      </c>
      <c r="K44" s="133">
        <v>2.5</v>
      </c>
      <c r="U44" s="9">
        <v>16.5</v>
      </c>
      <c r="V44" s="5">
        <v>11</v>
      </c>
      <c r="W44" s="15"/>
      <c r="X44" s="9">
        <v>15</v>
      </c>
      <c r="Y44" s="5">
        <v>11</v>
      </c>
      <c r="AA44" s="9">
        <v>12</v>
      </c>
      <c r="AB44" s="11">
        <v>15.5</v>
      </c>
    </row>
    <row r="45" spans="1:28" ht="15.75" x14ac:dyDescent="0.2">
      <c r="A45" s="128">
        <v>21</v>
      </c>
      <c r="B45" s="129">
        <v>7.25</v>
      </c>
      <c r="C45" s="40"/>
      <c r="D45" s="128">
        <v>23</v>
      </c>
      <c r="E45" s="129">
        <v>7.25</v>
      </c>
      <c r="G45" s="132">
        <v>1</v>
      </c>
      <c r="H45" s="133">
        <v>2.75</v>
      </c>
      <c r="J45" s="132">
        <v>1</v>
      </c>
      <c r="K45" s="133">
        <v>2.75</v>
      </c>
      <c r="U45" s="9">
        <v>17</v>
      </c>
      <c r="V45" s="5">
        <v>12</v>
      </c>
      <c r="W45" s="15"/>
      <c r="X45" s="9">
        <v>15.5</v>
      </c>
      <c r="Y45" s="5">
        <v>12</v>
      </c>
      <c r="AA45" s="9">
        <v>13</v>
      </c>
      <c r="AB45" s="11">
        <v>16</v>
      </c>
    </row>
    <row r="46" spans="1:28" ht="15.75" x14ac:dyDescent="0.2">
      <c r="A46" s="128">
        <v>21.5</v>
      </c>
      <c r="B46" s="129">
        <v>7</v>
      </c>
      <c r="C46" s="40"/>
      <c r="D46" s="128">
        <v>23.5</v>
      </c>
      <c r="E46" s="129">
        <v>7</v>
      </c>
      <c r="G46" s="132">
        <v>2</v>
      </c>
      <c r="H46" s="133">
        <v>3</v>
      </c>
      <c r="J46" s="132">
        <v>2</v>
      </c>
      <c r="K46" s="133">
        <v>3</v>
      </c>
      <c r="U46" s="9">
        <v>17.5</v>
      </c>
      <c r="V46" s="5">
        <v>13</v>
      </c>
      <c r="W46" s="15"/>
      <c r="X46" s="9">
        <v>16</v>
      </c>
      <c r="Y46" s="5">
        <v>13</v>
      </c>
      <c r="AA46" s="9">
        <v>14</v>
      </c>
      <c r="AB46" s="11">
        <v>16.5</v>
      </c>
    </row>
    <row r="47" spans="1:28" ht="15.75" x14ac:dyDescent="0.2">
      <c r="A47" s="128">
        <v>22</v>
      </c>
      <c r="B47" s="129">
        <v>6.75</v>
      </c>
      <c r="C47" s="40"/>
      <c r="D47" s="128">
        <v>24</v>
      </c>
      <c r="E47" s="129">
        <v>6.75</v>
      </c>
      <c r="G47" s="132">
        <v>3</v>
      </c>
      <c r="H47" s="133">
        <v>3.25</v>
      </c>
      <c r="J47" s="132">
        <v>3</v>
      </c>
      <c r="K47" s="133">
        <v>3.25</v>
      </c>
      <c r="U47" s="9">
        <v>18</v>
      </c>
      <c r="V47" s="5">
        <v>14</v>
      </c>
      <c r="W47" s="15"/>
      <c r="X47" s="9">
        <v>16.5</v>
      </c>
      <c r="Y47" s="5">
        <v>14</v>
      </c>
      <c r="AA47" s="9">
        <v>15</v>
      </c>
      <c r="AB47" s="11">
        <v>17</v>
      </c>
    </row>
    <row r="48" spans="1:28" ht="15.75" x14ac:dyDescent="0.2">
      <c r="A48" s="128">
        <v>22.5</v>
      </c>
      <c r="B48" s="129">
        <v>6.5</v>
      </c>
      <c r="C48" s="40"/>
      <c r="D48" s="128">
        <v>24.5</v>
      </c>
      <c r="E48" s="129">
        <v>6.5</v>
      </c>
      <c r="G48" s="132">
        <v>5</v>
      </c>
      <c r="H48" s="133">
        <v>3.5</v>
      </c>
      <c r="J48" s="132">
        <v>5</v>
      </c>
      <c r="K48" s="133">
        <v>3.5</v>
      </c>
      <c r="N48" t="s">
        <v>156</v>
      </c>
      <c r="U48" s="9">
        <v>18.5</v>
      </c>
      <c r="V48" s="5">
        <v>15</v>
      </c>
      <c r="W48" s="15"/>
      <c r="X48" s="9">
        <v>17</v>
      </c>
      <c r="Y48" s="5">
        <v>15</v>
      </c>
      <c r="AA48" s="9">
        <v>16</v>
      </c>
      <c r="AB48" s="11">
        <v>17.5</v>
      </c>
    </row>
    <row r="49" spans="1:28" ht="15.75" x14ac:dyDescent="0.2">
      <c r="A49" s="128">
        <v>23</v>
      </c>
      <c r="B49" s="129">
        <v>6.25</v>
      </c>
      <c r="C49" s="40"/>
      <c r="D49" s="128">
        <v>25</v>
      </c>
      <c r="E49" s="129">
        <v>6.25</v>
      </c>
      <c r="G49" s="132">
        <v>7</v>
      </c>
      <c r="H49" s="133">
        <v>3.75</v>
      </c>
      <c r="J49" s="132">
        <v>7</v>
      </c>
      <c r="K49" s="133">
        <v>3.75</v>
      </c>
      <c r="U49" s="9">
        <v>19</v>
      </c>
      <c r="V49" s="5">
        <v>16</v>
      </c>
      <c r="W49" s="15"/>
      <c r="X49" s="9">
        <v>17.5</v>
      </c>
      <c r="Y49" s="5">
        <v>16</v>
      </c>
      <c r="AA49" s="9">
        <v>17</v>
      </c>
      <c r="AB49" s="11">
        <v>18</v>
      </c>
    </row>
    <row r="50" spans="1:28" ht="15.75" x14ac:dyDescent="0.2">
      <c r="A50" s="128">
        <v>23.5</v>
      </c>
      <c r="B50" s="129">
        <v>6</v>
      </c>
      <c r="C50" s="40"/>
      <c r="D50" s="122">
        <v>25.5</v>
      </c>
      <c r="E50" s="129">
        <v>6</v>
      </c>
      <c r="G50" s="132">
        <v>9</v>
      </c>
      <c r="H50" s="133">
        <v>4</v>
      </c>
      <c r="J50" s="132">
        <v>9</v>
      </c>
      <c r="K50" s="133">
        <v>4</v>
      </c>
      <c r="U50" s="9">
        <v>19.5</v>
      </c>
      <c r="V50" s="5">
        <v>17</v>
      </c>
      <c r="W50" s="15"/>
      <c r="X50" s="9">
        <v>18</v>
      </c>
      <c r="Y50" s="5">
        <v>17</v>
      </c>
      <c r="AA50" s="9">
        <v>18</v>
      </c>
      <c r="AB50" s="11">
        <v>18.5</v>
      </c>
    </row>
    <row r="51" spans="1:28" ht="15.75" x14ac:dyDescent="0.2">
      <c r="A51" s="128">
        <v>24</v>
      </c>
      <c r="B51" s="129">
        <v>5.75</v>
      </c>
      <c r="C51" s="40"/>
      <c r="D51" s="122">
        <v>26</v>
      </c>
      <c r="E51" s="129">
        <v>5.75</v>
      </c>
      <c r="G51" s="132">
        <v>11</v>
      </c>
      <c r="H51" s="133">
        <v>4.25</v>
      </c>
      <c r="J51" s="132">
        <v>11</v>
      </c>
      <c r="K51" s="133">
        <v>4.25</v>
      </c>
      <c r="U51" s="9">
        <v>20</v>
      </c>
      <c r="V51" s="5">
        <v>18</v>
      </c>
      <c r="W51" s="15"/>
      <c r="X51" s="9">
        <v>18.5</v>
      </c>
      <c r="Y51" s="5">
        <v>18</v>
      </c>
      <c r="AA51" s="9">
        <v>19</v>
      </c>
      <c r="AB51" s="11">
        <v>19</v>
      </c>
    </row>
    <row r="52" spans="1:28" ht="15.75" x14ac:dyDescent="0.2">
      <c r="A52" s="128">
        <v>24.5</v>
      </c>
      <c r="B52" s="129">
        <v>5.5</v>
      </c>
      <c r="C52" s="40"/>
      <c r="D52" s="122">
        <v>26.5</v>
      </c>
      <c r="E52" s="129">
        <v>5.5</v>
      </c>
      <c r="G52" s="132">
        <v>13</v>
      </c>
      <c r="H52" s="133">
        <v>4.5</v>
      </c>
      <c r="J52" s="132">
        <v>13</v>
      </c>
      <c r="K52" s="133">
        <v>4.5</v>
      </c>
      <c r="N52" t="s">
        <v>155</v>
      </c>
      <c r="U52" s="9">
        <v>20.5</v>
      </c>
      <c r="V52" s="5">
        <v>19</v>
      </c>
      <c r="W52" s="15"/>
      <c r="X52" s="9">
        <v>19</v>
      </c>
      <c r="Y52" s="5">
        <v>19</v>
      </c>
      <c r="AA52" s="9">
        <v>20</v>
      </c>
      <c r="AB52" s="11">
        <v>19.5</v>
      </c>
    </row>
    <row r="53" spans="1:28" ht="16.5" thickBot="1" x14ac:dyDescent="0.25">
      <c r="A53" s="128">
        <v>25</v>
      </c>
      <c r="B53" s="129">
        <v>5.25</v>
      </c>
      <c r="C53" s="40"/>
      <c r="D53" s="122">
        <v>27</v>
      </c>
      <c r="E53" s="129">
        <v>5.25</v>
      </c>
      <c r="G53" s="132">
        <v>15</v>
      </c>
      <c r="H53" s="133">
        <v>4.75</v>
      </c>
      <c r="J53" s="132">
        <v>15</v>
      </c>
      <c r="K53" s="133">
        <v>4.75</v>
      </c>
      <c r="U53" s="7">
        <v>21</v>
      </c>
      <c r="V53" s="6">
        <v>20</v>
      </c>
      <c r="W53" s="15"/>
      <c r="X53" s="35">
        <v>19.5</v>
      </c>
      <c r="Y53" s="6">
        <v>20</v>
      </c>
      <c r="AA53" s="9">
        <v>21</v>
      </c>
      <c r="AB53" s="11">
        <v>20</v>
      </c>
    </row>
    <row r="54" spans="1:28" ht="16.5" thickBot="1" x14ac:dyDescent="0.25">
      <c r="A54" s="122">
        <v>25.5</v>
      </c>
      <c r="B54" s="129">
        <v>5</v>
      </c>
      <c r="C54" s="40"/>
      <c r="D54" s="122">
        <v>27.5</v>
      </c>
      <c r="E54" s="129">
        <v>5</v>
      </c>
      <c r="G54" s="134">
        <v>17</v>
      </c>
      <c r="H54" s="135">
        <v>5</v>
      </c>
      <c r="J54" s="134">
        <v>17</v>
      </c>
      <c r="K54" s="135">
        <v>5</v>
      </c>
      <c r="AA54" s="9">
        <v>22</v>
      </c>
      <c r="AB54" s="11">
        <v>20.5</v>
      </c>
    </row>
    <row r="55" spans="1:28" ht="13.5" x14ac:dyDescent="0.2">
      <c r="A55" s="122">
        <v>26</v>
      </c>
      <c r="B55" s="129">
        <v>4.75</v>
      </c>
      <c r="C55" s="41"/>
      <c r="D55" s="122">
        <v>28</v>
      </c>
      <c r="E55" s="129">
        <v>4.75</v>
      </c>
      <c r="AA55" s="9">
        <v>23</v>
      </c>
      <c r="AB55" s="11">
        <v>21</v>
      </c>
    </row>
    <row r="56" spans="1:28" ht="13.5" x14ac:dyDescent="0.2">
      <c r="A56" s="122">
        <v>26.5</v>
      </c>
      <c r="B56" s="129">
        <v>4.5</v>
      </c>
      <c r="C56" s="41"/>
      <c r="D56" s="122">
        <v>28.5</v>
      </c>
      <c r="E56" s="129">
        <v>4.5</v>
      </c>
      <c r="AA56" s="243">
        <v>24</v>
      </c>
      <c r="AB56" s="244">
        <v>21.5</v>
      </c>
    </row>
    <row r="57" spans="1:28" ht="13.5" x14ac:dyDescent="0.2">
      <c r="A57" s="122">
        <v>27</v>
      </c>
      <c r="B57" s="129">
        <v>4.25</v>
      </c>
      <c r="C57" s="41"/>
      <c r="D57" s="122">
        <v>29</v>
      </c>
      <c r="E57" s="129">
        <v>4.25</v>
      </c>
      <c r="AA57" s="243">
        <v>25</v>
      </c>
      <c r="AB57" s="244">
        <v>22</v>
      </c>
    </row>
    <row r="58" spans="1:28" ht="14.25" thickBot="1" x14ac:dyDescent="0.25">
      <c r="A58" s="122">
        <v>27.5</v>
      </c>
      <c r="B58" s="129">
        <v>4</v>
      </c>
      <c r="C58" s="41"/>
      <c r="D58" s="122">
        <v>29.5</v>
      </c>
      <c r="E58" s="129">
        <v>4</v>
      </c>
      <c r="AA58" s="7">
        <v>26</v>
      </c>
      <c r="AB58" s="33">
        <v>22.5</v>
      </c>
    </row>
    <row r="59" spans="1:28" ht="13.5" x14ac:dyDescent="0.2">
      <c r="A59" s="122">
        <v>28</v>
      </c>
      <c r="B59" s="129">
        <v>3.75</v>
      </c>
      <c r="C59" s="41"/>
      <c r="D59" s="122">
        <v>30</v>
      </c>
      <c r="E59" s="129">
        <v>3.75</v>
      </c>
    </row>
    <row r="60" spans="1:28" ht="13.5" x14ac:dyDescent="0.2">
      <c r="A60" s="122">
        <v>28.5</v>
      </c>
      <c r="B60" s="129">
        <v>3.5</v>
      </c>
      <c r="C60" s="41"/>
      <c r="D60" s="122">
        <v>30.5</v>
      </c>
      <c r="E60" s="129">
        <v>3.5</v>
      </c>
    </row>
    <row r="61" spans="1:28" ht="13.5" x14ac:dyDescent="0.2">
      <c r="A61" s="122">
        <v>29</v>
      </c>
      <c r="B61" s="129">
        <v>3.25</v>
      </c>
      <c r="C61" s="41"/>
      <c r="D61" s="122">
        <v>31</v>
      </c>
      <c r="E61" s="129">
        <v>3.25</v>
      </c>
    </row>
    <row r="62" spans="1:28" ht="13.5" x14ac:dyDescent="0.2">
      <c r="A62" s="122">
        <v>29.5</v>
      </c>
      <c r="B62" s="129">
        <v>3</v>
      </c>
      <c r="C62" s="41"/>
      <c r="D62" s="122">
        <v>31.5</v>
      </c>
      <c r="E62" s="129">
        <v>3</v>
      </c>
    </row>
    <row r="63" spans="1:28" ht="13.5" x14ac:dyDescent="0.2">
      <c r="A63" s="122">
        <v>30</v>
      </c>
      <c r="B63" s="129">
        <v>2.75</v>
      </c>
      <c r="C63" s="41"/>
      <c r="D63" s="122">
        <v>32</v>
      </c>
      <c r="E63" s="129">
        <v>2.75</v>
      </c>
    </row>
    <row r="64" spans="1:28" ht="13.5" x14ac:dyDescent="0.2">
      <c r="A64" s="122">
        <v>30.5</v>
      </c>
      <c r="B64" s="129">
        <v>2.5</v>
      </c>
      <c r="C64" s="41"/>
      <c r="D64" s="122">
        <v>32.5</v>
      </c>
      <c r="E64" s="129">
        <v>2.5</v>
      </c>
    </row>
    <row r="65" spans="1:11" ht="13.5" x14ac:dyDescent="0.2">
      <c r="A65" s="122">
        <v>31</v>
      </c>
      <c r="B65" s="129">
        <v>2.25</v>
      </c>
      <c r="C65" s="41"/>
      <c r="D65" s="122">
        <v>33</v>
      </c>
      <c r="E65" s="129">
        <v>2.25</v>
      </c>
    </row>
    <row r="66" spans="1:11" ht="13.5" x14ac:dyDescent="0.2">
      <c r="A66" s="122">
        <v>31.5</v>
      </c>
      <c r="B66" s="129">
        <v>2</v>
      </c>
      <c r="C66" s="41"/>
      <c r="D66" s="122">
        <v>33.5</v>
      </c>
      <c r="E66" s="129">
        <v>2</v>
      </c>
    </row>
    <row r="67" spans="1:11" ht="13.5" x14ac:dyDescent="0.2">
      <c r="A67" s="122">
        <v>32</v>
      </c>
      <c r="B67" s="129">
        <v>1.75</v>
      </c>
      <c r="C67" s="41"/>
      <c r="D67" s="122">
        <v>34</v>
      </c>
      <c r="E67" s="129">
        <v>1.75</v>
      </c>
    </row>
    <row r="68" spans="1:11" ht="13.5" x14ac:dyDescent="0.2">
      <c r="A68" s="122">
        <v>32.5</v>
      </c>
      <c r="B68" s="129">
        <v>1.5</v>
      </c>
      <c r="C68" s="41"/>
      <c r="D68" s="122">
        <v>34.5</v>
      </c>
      <c r="E68" s="129">
        <v>1.5</v>
      </c>
    </row>
    <row r="69" spans="1:11" ht="13.5" x14ac:dyDescent="0.2">
      <c r="A69" s="122">
        <v>33</v>
      </c>
      <c r="B69" s="129">
        <v>1.25</v>
      </c>
      <c r="C69" s="41"/>
      <c r="D69" s="122">
        <v>35</v>
      </c>
      <c r="E69" s="129">
        <v>1.25</v>
      </c>
    </row>
    <row r="70" spans="1:11" ht="13.5" x14ac:dyDescent="0.2">
      <c r="A70" s="122">
        <v>33.5</v>
      </c>
      <c r="B70" s="129">
        <v>1</v>
      </c>
      <c r="C70" s="41"/>
      <c r="D70" s="122">
        <v>35.5</v>
      </c>
      <c r="E70" s="129">
        <v>1</v>
      </c>
    </row>
    <row r="71" spans="1:11" ht="13.5" x14ac:dyDescent="0.2">
      <c r="A71" s="122">
        <v>34</v>
      </c>
      <c r="B71" s="129">
        <v>0.75</v>
      </c>
      <c r="C71" s="41"/>
      <c r="D71" s="122">
        <v>36</v>
      </c>
      <c r="E71" s="129">
        <v>0.75</v>
      </c>
    </row>
    <row r="72" spans="1:11" ht="13.5" x14ac:dyDescent="0.2">
      <c r="A72" s="122">
        <v>34.5</v>
      </c>
      <c r="B72" s="129">
        <v>0.5</v>
      </c>
      <c r="C72" s="41"/>
      <c r="D72" s="122">
        <v>36.5</v>
      </c>
      <c r="E72" s="129">
        <v>0.5</v>
      </c>
    </row>
    <row r="73" spans="1:11" ht="13.5" x14ac:dyDescent="0.2">
      <c r="A73" s="122">
        <v>35</v>
      </c>
      <c r="B73" s="129">
        <v>0.25</v>
      </c>
      <c r="C73" s="41"/>
      <c r="D73" s="122">
        <v>37</v>
      </c>
      <c r="E73" s="129">
        <v>0.25</v>
      </c>
    </row>
    <row r="74" spans="1:11" ht="14.25" thickBot="1" x14ac:dyDescent="0.25">
      <c r="A74" s="124">
        <v>45</v>
      </c>
      <c r="B74" s="131">
        <v>0</v>
      </c>
      <c r="C74" s="41"/>
      <c r="D74" s="124">
        <v>45</v>
      </c>
      <c r="E74" s="131">
        <v>0</v>
      </c>
    </row>
    <row r="78" spans="1:11" ht="13.5" thickBot="1" x14ac:dyDescent="0.25"/>
    <row r="79" spans="1:11" ht="13.5" thickBot="1" x14ac:dyDescent="0.25">
      <c r="A79" s="391" t="s">
        <v>12</v>
      </c>
      <c r="B79" s="392"/>
      <c r="C79" s="393"/>
      <c r="D79" s="392"/>
      <c r="E79" s="394"/>
      <c r="G79" s="391" t="s">
        <v>15</v>
      </c>
      <c r="H79" s="392"/>
      <c r="I79" s="393"/>
      <c r="J79" s="392"/>
      <c r="K79" s="395"/>
    </row>
    <row r="80" spans="1:11" ht="13.5" thickBot="1" x14ac:dyDescent="0.25">
      <c r="A80" s="13" t="s">
        <v>13</v>
      </c>
      <c r="B80" s="14" t="s">
        <v>50</v>
      </c>
      <c r="C80" s="15"/>
      <c r="D80" s="13" t="s">
        <v>14</v>
      </c>
      <c r="E80" s="14" t="s">
        <v>50</v>
      </c>
      <c r="G80" s="13" t="s">
        <v>13</v>
      </c>
      <c r="H80" s="14" t="s">
        <v>50</v>
      </c>
      <c r="I80" s="15"/>
      <c r="J80" s="13" t="s">
        <v>14</v>
      </c>
      <c r="K80" s="14" t="s">
        <v>50</v>
      </c>
    </row>
    <row r="81" spans="1:17" ht="13.5" x14ac:dyDescent="0.2">
      <c r="A81" s="120">
        <v>0</v>
      </c>
      <c r="B81" s="121">
        <v>0</v>
      </c>
      <c r="C81" s="15"/>
      <c r="D81" s="120">
        <v>0</v>
      </c>
      <c r="E81" s="121">
        <v>0</v>
      </c>
      <c r="G81" s="120">
        <v>0</v>
      </c>
      <c r="H81" s="121">
        <v>0</v>
      </c>
      <c r="I81" s="15"/>
      <c r="J81" s="120">
        <v>0</v>
      </c>
      <c r="K81" s="121">
        <v>0</v>
      </c>
    </row>
    <row r="82" spans="1:17" ht="13.5" x14ac:dyDescent="0.25">
      <c r="A82" s="122">
        <v>29</v>
      </c>
      <c r="B82" s="123">
        <v>0.5</v>
      </c>
      <c r="C82" s="15"/>
      <c r="D82" s="122">
        <v>13</v>
      </c>
      <c r="E82" s="123">
        <v>0.5</v>
      </c>
      <c r="G82" s="122"/>
      <c r="H82" s="123">
        <v>0.5</v>
      </c>
      <c r="I82" s="15"/>
      <c r="J82" s="122">
        <v>0.05</v>
      </c>
      <c r="K82" s="123">
        <v>0.5</v>
      </c>
      <c r="O82" s="45" t="s">
        <v>9</v>
      </c>
      <c r="P82" s="45" t="s">
        <v>57</v>
      </c>
      <c r="Q82" s="58" t="s">
        <v>58</v>
      </c>
    </row>
    <row r="83" spans="1:17" ht="13.5" x14ac:dyDescent="0.25">
      <c r="A83" s="122">
        <v>31</v>
      </c>
      <c r="B83" s="123">
        <v>1</v>
      </c>
      <c r="C83" s="15"/>
      <c r="D83" s="122">
        <v>14</v>
      </c>
      <c r="E83" s="123">
        <v>1</v>
      </c>
      <c r="G83" s="122">
        <v>0.1</v>
      </c>
      <c r="H83" s="123">
        <v>1</v>
      </c>
      <c r="I83" s="15"/>
      <c r="J83" s="122">
        <v>0.1</v>
      </c>
      <c r="K83" s="123">
        <v>1</v>
      </c>
      <c r="O83" s="29">
        <v>20</v>
      </c>
      <c r="P83" s="42">
        <v>1.5</v>
      </c>
      <c r="Q83" s="29">
        <v>2</v>
      </c>
    </row>
    <row r="84" spans="1:17" ht="13.5" x14ac:dyDescent="0.25">
      <c r="A84" s="122">
        <v>33</v>
      </c>
      <c r="B84" s="123">
        <v>1.5</v>
      </c>
      <c r="C84" s="15"/>
      <c r="D84" s="122">
        <v>16</v>
      </c>
      <c r="E84" s="123">
        <v>1.5</v>
      </c>
      <c r="G84" s="122">
        <v>0.2</v>
      </c>
      <c r="H84" s="123">
        <v>1.5</v>
      </c>
      <c r="I84" s="15"/>
      <c r="J84" s="122">
        <v>0.15</v>
      </c>
      <c r="K84" s="123">
        <v>1.5</v>
      </c>
      <c r="O84" s="29">
        <v>19</v>
      </c>
      <c r="P84" s="42">
        <v>1.4</v>
      </c>
      <c r="Q84" s="29">
        <v>1.9</v>
      </c>
    </row>
    <row r="85" spans="1:17" ht="13.5" x14ac:dyDescent="0.25">
      <c r="A85" s="122">
        <v>35</v>
      </c>
      <c r="B85" s="123">
        <v>2</v>
      </c>
      <c r="C85" s="15"/>
      <c r="D85" s="122">
        <v>18</v>
      </c>
      <c r="E85" s="123">
        <v>2</v>
      </c>
      <c r="G85" s="122">
        <v>0.3</v>
      </c>
      <c r="H85" s="123">
        <v>2</v>
      </c>
      <c r="I85" s="15"/>
      <c r="J85" s="122">
        <v>0.2</v>
      </c>
      <c r="K85" s="123">
        <v>2</v>
      </c>
      <c r="O85" s="29">
        <v>18</v>
      </c>
      <c r="P85" s="43">
        <v>1.3</v>
      </c>
      <c r="Q85" s="29">
        <v>1.8</v>
      </c>
    </row>
    <row r="86" spans="1:17" ht="13.5" x14ac:dyDescent="0.25">
      <c r="A86" s="122">
        <v>37</v>
      </c>
      <c r="B86" s="123">
        <v>2.5</v>
      </c>
      <c r="C86" s="15"/>
      <c r="D86" s="122">
        <v>20</v>
      </c>
      <c r="E86" s="123">
        <v>2.5</v>
      </c>
      <c r="G86" s="122">
        <v>0.4</v>
      </c>
      <c r="H86" s="123">
        <v>2.5</v>
      </c>
      <c r="I86" s="15"/>
      <c r="J86" s="122">
        <v>0.25</v>
      </c>
      <c r="K86" s="123">
        <v>2.5</v>
      </c>
      <c r="O86" s="29">
        <v>17</v>
      </c>
      <c r="P86" s="42">
        <v>1.2</v>
      </c>
      <c r="Q86" s="54">
        <v>1.7</v>
      </c>
    </row>
    <row r="87" spans="1:17" ht="13.5" x14ac:dyDescent="0.25">
      <c r="A87" s="122">
        <v>39</v>
      </c>
      <c r="B87" s="123">
        <v>3</v>
      </c>
      <c r="C87" s="15"/>
      <c r="D87" s="122">
        <v>22</v>
      </c>
      <c r="E87" s="123">
        <v>3</v>
      </c>
      <c r="G87" s="122">
        <v>0.5</v>
      </c>
      <c r="H87" s="123">
        <v>3</v>
      </c>
      <c r="I87" s="15"/>
      <c r="J87" s="122">
        <v>0.3</v>
      </c>
      <c r="K87" s="123">
        <v>3</v>
      </c>
      <c r="O87" s="29">
        <v>16</v>
      </c>
      <c r="P87" s="42">
        <v>1.1000000000000001</v>
      </c>
      <c r="Q87" s="29">
        <v>1.6</v>
      </c>
    </row>
    <row r="88" spans="1:17" ht="13.5" x14ac:dyDescent="0.25">
      <c r="A88" s="122">
        <v>41</v>
      </c>
      <c r="B88" s="123">
        <v>3.5</v>
      </c>
      <c r="C88" s="15"/>
      <c r="D88" s="122">
        <v>24</v>
      </c>
      <c r="E88" s="123">
        <v>3.5</v>
      </c>
      <c r="G88" s="122">
        <v>0.6</v>
      </c>
      <c r="H88" s="123">
        <v>3.5</v>
      </c>
      <c r="I88" s="15"/>
      <c r="J88" s="122">
        <v>0.35</v>
      </c>
      <c r="K88" s="123">
        <v>3.5</v>
      </c>
      <c r="O88" s="29">
        <v>15</v>
      </c>
      <c r="P88" s="44">
        <v>1</v>
      </c>
      <c r="Q88" s="29">
        <v>1.5</v>
      </c>
    </row>
    <row r="89" spans="1:17" ht="13.5" x14ac:dyDescent="0.25">
      <c r="A89" s="122">
        <v>43</v>
      </c>
      <c r="B89" s="123">
        <v>4</v>
      </c>
      <c r="C89" s="15"/>
      <c r="D89" s="122">
        <v>26</v>
      </c>
      <c r="E89" s="123">
        <v>4</v>
      </c>
      <c r="G89" s="122">
        <v>0.7</v>
      </c>
      <c r="H89" s="123">
        <v>4</v>
      </c>
      <c r="I89" s="15"/>
      <c r="J89" s="122">
        <v>0.4</v>
      </c>
      <c r="K89" s="123">
        <v>4</v>
      </c>
      <c r="O89" s="29">
        <v>14</v>
      </c>
      <c r="P89" s="42">
        <v>0.9</v>
      </c>
      <c r="Q89" s="29">
        <v>1.4</v>
      </c>
    </row>
    <row r="90" spans="1:17" ht="13.5" x14ac:dyDescent="0.25">
      <c r="A90" s="122">
        <v>45</v>
      </c>
      <c r="B90" s="123">
        <v>4.5</v>
      </c>
      <c r="C90" s="15"/>
      <c r="D90" s="122">
        <v>28</v>
      </c>
      <c r="E90" s="123">
        <v>4.5</v>
      </c>
      <c r="G90" s="122">
        <v>0.8</v>
      </c>
      <c r="H90" s="123">
        <v>4.5</v>
      </c>
      <c r="I90" s="15"/>
      <c r="J90" s="122">
        <v>0.45</v>
      </c>
      <c r="K90" s="123">
        <v>4.5</v>
      </c>
      <c r="O90" s="29">
        <v>13</v>
      </c>
      <c r="P90" s="42">
        <v>0.8</v>
      </c>
      <c r="Q90" s="29">
        <v>1.3</v>
      </c>
    </row>
    <row r="91" spans="1:17" ht="13.5" x14ac:dyDescent="0.25">
      <c r="A91" s="122">
        <v>47</v>
      </c>
      <c r="B91" s="123">
        <v>5</v>
      </c>
      <c r="C91" s="15"/>
      <c r="D91" s="122">
        <v>30</v>
      </c>
      <c r="E91" s="123">
        <v>5</v>
      </c>
      <c r="G91" s="122">
        <v>0.9</v>
      </c>
      <c r="H91" s="123">
        <v>5</v>
      </c>
      <c r="I91" s="15"/>
      <c r="J91" s="122">
        <v>0.5</v>
      </c>
      <c r="K91" s="123">
        <v>5</v>
      </c>
      <c r="O91" s="29">
        <v>12</v>
      </c>
      <c r="P91" s="44">
        <v>0.7</v>
      </c>
      <c r="Q91" s="29">
        <v>1.2</v>
      </c>
    </row>
    <row r="92" spans="1:17" ht="13.5" x14ac:dyDescent="0.25">
      <c r="A92" s="122">
        <v>49</v>
      </c>
      <c r="B92" s="123">
        <v>5.5</v>
      </c>
      <c r="C92" s="15"/>
      <c r="D92" s="122">
        <v>32</v>
      </c>
      <c r="E92" s="123">
        <v>5.5</v>
      </c>
      <c r="G92" s="122">
        <v>1</v>
      </c>
      <c r="H92" s="123">
        <v>5.5</v>
      </c>
      <c r="I92" s="15"/>
      <c r="J92" s="122">
        <v>0.55000000000000004</v>
      </c>
      <c r="K92" s="123">
        <v>5.5</v>
      </c>
      <c r="O92" s="45">
        <v>11</v>
      </c>
      <c r="P92" s="42">
        <v>0.6</v>
      </c>
      <c r="Q92" s="55">
        <v>1.1000000000000001</v>
      </c>
    </row>
    <row r="93" spans="1:17" ht="13.5" x14ac:dyDescent="0.25">
      <c r="A93" s="122">
        <v>51</v>
      </c>
      <c r="B93" s="123">
        <v>6</v>
      </c>
      <c r="C93" s="15"/>
      <c r="D93" s="122">
        <v>34</v>
      </c>
      <c r="E93" s="123">
        <v>6</v>
      </c>
      <c r="G93" s="122">
        <v>1.1000000000000001</v>
      </c>
      <c r="H93" s="123">
        <v>6</v>
      </c>
      <c r="I93" s="15"/>
      <c r="J93" s="122">
        <v>0.6</v>
      </c>
      <c r="K93" s="123">
        <v>6</v>
      </c>
      <c r="O93" s="46">
        <v>10</v>
      </c>
      <c r="P93" s="42">
        <v>0.5</v>
      </c>
      <c r="Q93" s="55">
        <v>1</v>
      </c>
    </row>
    <row r="94" spans="1:17" ht="13.5" x14ac:dyDescent="0.25">
      <c r="A94" s="122">
        <v>53</v>
      </c>
      <c r="B94" s="123">
        <v>6.5</v>
      </c>
      <c r="C94" s="15"/>
      <c r="D94" s="122">
        <v>36</v>
      </c>
      <c r="E94" s="123">
        <v>6.5</v>
      </c>
      <c r="G94" s="122">
        <v>1.2</v>
      </c>
      <c r="H94" s="123">
        <v>6.5</v>
      </c>
      <c r="I94" s="15"/>
      <c r="J94" s="122">
        <v>0.7</v>
      </c>
      <c r="K94" s="123">
        <v>6.5</v>
      </c>
      <c r="O94" s="47">
        <v>9</v>
      </c>
      <c r="P94" s="48">
        <v>0.45</v>
      </c>
      <c r="Q94" s="47">
        <v>0.9</v>
      </c>
    </row>
    <row r="95" spans="1:17" ht="13.5" x14ac:dyDescent="0.25">
      <c r="A95" s="122">
        <v>55</v>
      </c>
      <c r="B95" s="123">
        <v>7</v>
      </c>
      <c r="C95" s="15"/>
      <c r="D95" s="122">
        <v>38</v>
      </c>
      <c r="E95" s="123">
        <v>7</v>
      </c>
      <c r="G95" s="122">
        <v>1.3</v>
      </c>
      <c r="H95" s="123">
        <v>7</v>
      </c>
      <c r="I95" s="15"/>
      <c r="J95" s="122">
        <v>0.8</v>
      </c>
      <c r="K95" s="123">
        <v>7</v>
      </c>
      <c r="O95" s="49">
        <v>8</v>
      </c>
      <c r="P95" s="50">
        <v>0.4</v>
      </c>
      <c r="Q95" s="56">
        <v>0.8</v>
      </c>
    </row>
    <row r="96" spans="1:17" ht="13.5" x14ac:dyDescent="0.25">
      <c r="A96" s="122">
        <v>57</v>
      </c>
      <c r="B96" s="123">
        <v>7.5</v>
      </c>
      <c r="C96" s="15"/>
      <c r="D96" s="122">
        <v>40</v>
      </c>
      <c r="E96" s="123">
        <v>7.5</v>
      </c>
      <c r="G96" s="122">
        <v>1.4</v>
      </c>
      <c r="H96" s="123">
        <v>7.5</v>
      </c>
      <c r="I96" s="15"/>
      <c r="J96" s="122">
        <v>0.9</v>
      </c>
      <c r="K96" s="123">
        <v>7.5</v>
      </c>
      <c r="O96" s="51">
        <v>7</v>
      </c>
      <c r="P96" s="52">
        <v>0.35</v>
      </c>
      <c r="Q96" s="47">
        <v>0.7</v>
      </c>
    </row>
    <row r="97" spans="1:17" ht="13.5" x14ac:dyDescent="0.25">
      <c r="A97" s="122">
        <v>59</v>
      </c>
      <c r="B97" s="123">
        <v>8</v>
      </c>
      <c r="C97" s="15"/>
      <c r="D97" s="122">
        <v>42</v>
      </c>
      <c r="E97" s="123">
        <v>8</v>
      </c>
      <c r="G97" s="122">
        <v>1.5</v>
      </c>
      <c r="H97" s="123">
        <v>8</v>
      </c>
      <c r="I97" s="15"/>
      <c r="J97" s="122">
        <v>1</v>
      </c>
      <c r="K97" s="123">
        <v>8</v>
      </c>
      <c r="O97" s="51">
        <v>6</v>
      </c>
      <c r="P97" s="53">
        <v>0.3</v>
      </c>
      <c r="Q97" s="56">
        <v>0.6</v>
      </c>
    </row>
    <row r="98" spans="1:17" ht="13.5" x14ac:dyDescent="0.25">
      <c r="A98" s="122">
        <v>61</v>
      </c>
      <c r="B98" s="123">
        <v>8.8000000000000007</v>
      </c>
      <c r="C98" s="15"/>
      <c r="D98" s="122">
        <v>44</v>
      </c>
      <c r="E98" s="123">
        <v>8.5</v>
      </c>
      <c r="G98" s="122">
        <v>1.6</v>
      </c>
      <c r="H98" s="123">
        <v>8.5</v>
      </c>
      <c r="I98" s="15"/>
      <c r="J98" s="122">
        <v>1.1000000000000001</v>
      </c>
      <c r="K98" s="123">
        <v>5.8</v>
      </c>
      <c r="O98" s="47">
        <v>5</v>
      </c>
      <c r="P98" s="50">
        <v>0.25</v>
      </c>
      <c r="Q98" s="47">
        <v>0.5</v>
      </c>
    </row>
    <row r="99" spans="1:17" ht="13.5" x14ac:dyDescent="0.25">
      <c r="A99" s="122">
        <v>63</v>
      </c>
      <c r="B99" s="123">
        <v>9</v>
      </c>
      <c r="C99" s="15"/>
      <c r="D99" s="122">
        <v>46</v>
      </c>
      <c r="E99" s="123">
        <v>9</v>
      </c>
      <c r="G99" s="122">
        <v>1.7</v>
      </c>
      <c r="H99" s="123">
        <v>9</v>
      </c>
      <c r="I99" s="15"/>
      <c r="J99" s="122">
        <v>1.2</v>
      </c>
      <c r="K99" s="123">
        <v>9</v>
      </c>
      <c r="O99" s="47">
        <v>4</v>
      </c>
      <c r="P99" s="50">
        <v>0.2</v>
      </c>
      <c r="Q99" s="57">
        <v>0.4</v>
      </c>
    </row>
    <row r="100" spans="1:17" ht="13.5" x14ac:dyDescent="0.25">
      <c r="A100" s="122">
        <v>65</v>
      </c>
      <c r="B100" s="123">
        <v>9.5</v>
      </c>
      <c r="C100" s="15"/>
      <c r="D100" s="122">
        <v>48</v>
      </c>
      <c r="E100" s="123">
        <v>9.5</v>
      </c>
      <c r="G100" s="122">
        <v>1.8</v>
      </c>
      <c r="H100" s="123">
        <v>9.5</v>
      </c>
      <c r="I100" s="15"/>
      <c r="J100" s="122">
        <v>1.3</v>
      </c>
      <c r="K100" s="123">
        <v>9.5</v>
      </c>
      <c r="O100" s="51">
        <v>3</v>
      </c>
      <c r="P100" s="48">
        <v>0.15</v>
      </c>
      <c r="Q100" s="47">
        <v>0.3</v>
      </c>
    </row>
    <row r="101" spans="1:17" ht="14.25" thickBot="1" x14ac:dyDescent="0.3">
      <c r="A101" s="124">
        <v>67</v>
      </c>
      <c r="B101" s="125">
        <v>10</v>
      </c>
      <c r="C101" s="15"/>
      <c r="D101" s="124">
        <v>50</v>
      </c>
      <c r="E101" s="125">
        <v>10</v>
      </c>
      <c r="G101" s="124">
        <v>1.9</v>
      </c>
      <c r="H101" s="125">
        <v>10</v>
      </c>
      <c r="I101" s="15"/>
      <c r="J101" s="124">
        <v>1.4</v>
      </c>
      <c r="K101" s="125">
        <v>10</v>
      </c>
      <c r="O101" s="51">
        <v>2</v>
      </c>
      <c r="P101" s="50">
        <v>0.1</v>
      </c>
      <c r="Q101" s="47">
        <v>0.2</v>
      </c>
    </row>
    <row r="102" spans="1:17" ht="13.5" x14ac:dyDescent="0.25">
      <c r="O102" s="47">
        <v>1</v>
      </c>
      <c r="P102" s="50">
        <v>0.5</v>
      </c>
      <c r="Q102" s="47">
        <v>0.1</v>
      </c>
    </row>
    <row r="103" spans="1:17" ht="13.5" x14ac:dyDescent="0.25">
      <c r="B103" s="1"/>
      <c r="C103" s="1"/>
      <c r="E103" s="1"/>
      <c r="H103" s="1"/>
      <c r="I103" s="1"/>
      <c r="K103" s="1"/>
      <c r="O103" s="51">
        <v>0</v>
      </c>
      <c r="P103" s="50">
        <v>0</v>
      </c>
      <c r="Q103" s="47">
        <v>0</v>
      </c>
    </row>
  </sheetData>
  <mergeCells count="10">
    <mergeCell ref="A79:E79"/>
    <mergeCell ref="G79:K79"/>
    <mergeCell ref="U31:Y31"/>
    <mergeCell ref="A3:E3"/>
    <mergeCell ref="G3:K3"/>
    <mergeCell ref="M3:Q3"/>
    <mergeCell ref="S3:W3"/>
    <mergeCell ref="A31:E31"/>
    <mergeCell ref="G31:K31"/>
    <mergeCell ref="O31:S31"/>
  </mergeCells>
  <phoneticPr fontId="3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53</vt:i4>
      </vt:variant>
    </vt:vector>
  </HeadingPairs>
  <TitlesOfParts>
    <vt:vector size="60" baseType="lpstr">
      <vt:lpstr>Affichage</vt:lpstr>
      <vt:lpstr>résultats RV</vt:lpstr>
      <vt:lpstr>Podiums</vt:lpstr>
      <vt:lpstr>Notes écrit</vt:lpstr>
      <vt:lpstr>Feuil1</vt:lpstr>
      <vt:lpstr>Apogee</vt:lpstr>
      <vt:lpstr>Barèmes</vt:lpstr>
      <vt:lpstr>'résultats RV'!Allure</vt:lpstr>
      <vt:lpstr>'résultats RV'!BCPE</vt:lpstr>
      <vt:lpstr>'résultats RV'!BCPEPratique</vt:lpstr>
      <vt:lpstr>'résultats RV'!BCPEThéorie</vt:lpstr>
      <vt:lpstr>'résultats RV'!CinquanteMètres</vt:lpstr>
      <vt:lpstr>'résultats RV'!CinquantMètres</vt:lpstr>
      <vt:lpstr>coordfille</vt:lpstr>
      <vt:lpstr>coordgarçon</vt:lpstr>
      <vt:lpstr>'résultats RV'!Coordination</vt:lpstr>
      <vt:lpstr>'résultats RV'!CoordinationNote</vt:lpstr>
      <vt:lpstr>coorfille</vt:lpstr>
      <vt:lpstr>coorfilles</vt:lpstr>
      <vt:lpstr>coorgarçon</vt:lpstr>
      <vt:lpstr>'résultats RV'!Détente</vt:lpstr>
      <vt:lpstr>'résultats RV'!DétenteVerticale</vt:lpstr>
      <vt:lpstr>détfille</vt:lpstr>
      <vt:lpstr>détgarçon</vt:lpstr>
      <vt:lpstr>'résultats RV'!DVC</vt:lpstr>
      <vt:lpstr>'résultats RV'!DVCNote</vt:lpstr>
      <vt:lpstr>'résultats RV'!Endurance</vt:lpstr>
      <vt:lpstr>endurfille</vt:lpstr>
      <vt:lpstr>endurgarçon</vt:lpstr>
      <vt:lpstr>eqfille</vt:lpstr>
      <vt:lpstr>eqgarçon</vt:lpstr>
      <vt:lpstr>'résultats RV'!Equilibre</vt:lpstr>
      <vt:lpstr>'résultats RV'!EquilibreNote</vt:lpstr>
      <vt:lpstr>'résultats RV'!Force</vt:lpstr>
      <vt:lpstr>forcefille</vt:lpstr>
      <vt:lpstr>forcegarçon</vt:lpstr>
      <vt:lpstr>'résultats RV'!Motricité</vt:lpstr>
      <vt:lpstr>nagefille</vt:lpstr>
      <vt:lpstr>nagegarçon</vt:lpstr>
      <vt:lpstr>'résultats RV'!Nat</vt:lpstr>
      <vt:lpstr>'résultats RV'!Natation</vt:lpstr>
      <vt:lpstr>'résultats RV'!Poids</vt:lpstr>
      <vt:lpstr>'résultats RV'!Souplesse</vt:lpstr>
      <vt:lpstr>SouplesseFille</vt:lpstr>
      <vt:lpstr>SouplesseGarçon</vt:lpstr>
      <vt:lpstr>'résultats RV'!SouplesseNote</vt:lpstr>
      <vt:lpstr>souplfille</vt:lpstr>
      <vt:lpstr>souplgarçon</vt:lpstr>
      <vt:lpstr>SS</vt:lpstr>
      <vt:lpstr>'résultats RV'!Temps</vt:lpstr>
      <vt:lpstr>tpstest</vt:lpstr>
      <vt:lpstr>VIT20MF</vt:lpstr>
      <vt:lpstr>Vit20MG</vt:lpstr>
      <vt:lpstr>vit30mf</vt:lpstr>
      <vt:lpstr>vit30mg</vt:lpstr>
      <vt:lpstr>vit50mf</vt:lpstr>
      <vt:lpstr>vit50mg</vt:lpstr>
      <vt:lpstr>'résultats RV'!Vitesse</vt:lpstr>
      <vt:lpstr>Affichage!Zone_d_impression</vt:lpstr>
      <vt:lpstr>'résultats RV'!Zone_d_impression</vt:lpstr>
    </vt:vector>
  </TitlesOfParts>
  <Company>Jean-Claude DOILLON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DOILLON -STAPS</dc:creator>
  <cp:lastModifiedBy>ALLOUI - LANGE Allan</cp:lastModifiedBy>
  <cp:lastPrinted>2022-01-05T14:47:46Z</cp:lastPrinted>
  <dcterms:created xsi:type="dcterms:W3CDTF">2003-10-16T18:15:04Z</dcterms:created>
  <dcterms:modified xsi:type="dcterms:W3CDTF">2022-01-20T14:27:26Z</dcterms:modified>
</cp:coreProperties>
</file>