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Smirnov\FinU\2022-2023\Д_Excel_2023\ДЭКФ21-1м\Тема 1\"/>
    </mc:Choice>
  </mc:AlternateContent>
  <xr:revisionPtr revIDLastSave="0" documentId="13_ncr:1_{332AC288-044E-4DA0-A8B6-98194CBB0277}" xr6:coauthVersionLast="47" xr6:coauthVersionMax="47" xr10:uidLastSave="{00000000-0000-0000-0000-000000000000}"/>
  <bookViews>
    <workbookView xWindow="4035" yWindow="525" windowWidth="22815" windowHeight="1446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ВПР" sheetId="5" r:id="rId5"/>
    <sheet name="5" sheetId="6" r:id="rId6"/>
    <sheet name="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6" l="1"/>
  <c r="H17" i="6" s="1"/>
  <c r="C17" i="5"/>
  <c r="D17" i="5" s="1"/>
  <c r="E17" i="5" s="1"/>
  <c r="F17" i="5" s="1"/>
  <c r="C16" i="5"/>
  <c r="D16" i="5" s="1"/>
  <c r="E16" i="5" s="1"/>
  <c r="F16" i="5" s="1"/>
  <c r="C15" i="5"/>
  <c r="D15" i="5" s="1"/>
  <c r="E15" i="5" s="1"/>
  <c r="F15" i="5" s="1"/>
  <c r="C14" i="5"/>
  <c r="D14" i="5" s="1"/>
  <c r="E14" i="5" s="1"/>
  <c r="F14" i="5" s="1"/>
  <c r="C13" i="5"/>
  <c r="D13" i="5" s="1"/>
  <c r="E13" i="5" s="1"/>
  <c r="F13" i="5" s="1"/>
  <c r="B1" i="5"/>
</calcChain>
</file>

<file path=xl/sharedStrings.xml><?xml version="1.0" encoding="utf-8"?>
<sst xmlns="http://schemas.openxmlformats.org/spreadsheetml/2006/main" count="83" uniqueCount="60">
  <si>
    <t>апельсины</t>
  </si>
  <si>
    <t>Примеры использования функции ВПР()</t>
  </si>
  <si>
    <t>Фрукт</t>
  </si>
  <si>
    <t>Вес, кг</t>
  </si>
  <si>
    <t>яблоки</t>
  </si>
  <si>
    <t>бананы</t>
  </si>
  <si>
    <t>лемоны</t>
  </si>
  <si>
    <t>киви</t>
  </si>
  <si>
    <t>Партия</t>
  </si>
  <si>
    <t>№ столбца</t>
  </si>
  <si>
    <t>Цена</t>
  </si>
  <si>
    <t>Сумма</t>
  </si>
  <si>
    <t>Миним</t>
  </si>
  <si>
    <t>Вес</t>
  </si>
  <si>
    <t>НомерСтолбца</t>
  </si>
  <si>
    <t>от 1 до 20</t>
  </si>
  <si>
    <t>Розн</t>
  </si>
  <si>
    <t>от 21 до 40</t>
  </si>
  <si>
    <t>Опт</t>
  </si>
  <si>
    <t>от 41</t>
  </si>
  <si>
    <t>Крупн.опт</t>
  </si>
  <si>
    <t>Товар</t>
  </si>
  <si>
    <t>Алгоритм</t>
  </si>
  <si>
    <t>1. Составить все паросочетания объектов</t>
  </si>
  <si>
    <t>2. Каждой паре присвоить случайное число в интервале от 0 до 1.</t>
  </si>
  <si>
    <t>3. Если число меньше p, пометить эту пару как связанную.</t>
  </si>
  <si>
    <t>Объекты1</t>
  </si>
  <si>
    <t>A</t>
  </si>
  <si>
    <t>B</t>
  </si>
  <si>
    <t>C</t>
  </si>
  <si>
    <t>D</t>
  </si>
  <si>
    <t>E</t>
  </si>
  <si>
    <t>F</t>
  </si>
  <si>
    <t>Объекты2</t>
  </si>
  <si>
    <t>P</t>
  </si>
  <si>
    <t>Мин</t>
  </si>
  <si>
    <t>Интервал</t>
  </si>
  <si>
    <t>Признак</t>
  </si>
  <si>
    <t>от 0 до P</t>
  </si>
  <si>
    <t>Более P</t>
  </si>
  <si>
    <t>Подлежащее</t>
  </si>
  <si>
    <t>Валет</t>
  </si>
  <si>
    <t>Семантика</t>
  </si>
  <si>
    <t>Велосипед</t>
  </si>
  <si>
    <t>Сирень</t>
  </si>
  <si>
    <t>Математика</t>
  </si>
  <si>
    <t>Сказуемое</t>
  </si>
  <si>
    <t>увеличивает</t>
  </si>
  <si>
    <t>размещает</t>
  </si>
  <si>
    <t>реализует</t>
  </si>
  <si>
    <t>провоцирует</t>
  </si>
  <si>
    <t>наказывает</t>
  </si>
  <si>
    <t>Дополнение</t>
  </si>
  <si>
    <t>десятку</t>
  </si>
  <si>
    <t>неандертальца</t>
  </si>
  <si>
    <t>квартиру</t>
  </si>
  <si>
    <t>пассажира</t>
  </si>
  <si>
    <t>Венецию</t>
  </si>
  <si>
    <t>https://toolber.ru/random-word-generator</t>
  </si>
  <si>
    <t>Генератор случайных слов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</si>
</sst>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2" fontId="0" fillId="0" borderId="0" xfId="0" applyNumberFormat="1"/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9572627" cy="9715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AE028E-7230-4EA8-A56C-B6A06646A21C}"/>
            </a:ext>
          </a:extLst>
        </xdr:cNvPr>
        <xdr:cNvSpPr txBox="1"/>
      </xdr:nvSpPr>
      <xdr:spPr>
        <a:xfrm>
          <a:off x="609600" y="190500"/>
          <a:ext cx="9572627" cy="97155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200"/>
            <a:t>Задание 1</a:t>
          </a:r>
          <a:r>
            <a:rPr lang="en-US" sz="1200"/>
            <a:t>.</a:t>
          </a:r>
          <a:endParaRPr lang="ru-RU" sz="1200"/>
        </a:p>
        <a:p>
          <a:r>
            <a:rPr lang="ru-RU" sz="1200"/>
            <a:t>1. С помощью </a:t>
          </a:r>
          <a:r>
            <a:rPr lang="en-US" sz="1200"/>
            <a:t>Power</a:t>
          </a:r>
          <a:r>
            <a:rPr lang="ru-RU" sz="1200"/>
            <a:t> </a:t>
          </a:r>
          <a:r>
            <a:rPr lang="en-US" sz="1200"/>
            <a:t>Query </a:t>
          </a:r>
          <a:r>
            <a:rPr lang="ru-RU" sz="1200"/>
            <a:t>загрузите</a:t>
          </a:r>
          <a:r>
            <a:rPr lang="ru-RU" sz="1200" baseline="0"/>
            <a:t> на лист</a:t>
          </a:r>
          <a:r>
            <a:rPr lang="en-US" sz="1200"/>
            <a:t> CSV-</a:t>
          </a:r>
          <a:r>
            <a:rPr lang="ru-RU" sz="1200"/>
            <a:t>файл</a:t>
          </a:r>
          <a:r>
            <a:rPr lang="ru-RU" sz="1200" baseline="0"/>
            <a:t> с данными о цене "Кока-кола": </a:t>
          </a:r>
          <a:r>
            <a:rPr lang="en-US" sz="1200" i="1" baseline="0"/>
            <a:t>US1.KO_230116_230120.csv</a:t>
          </a:r>
          <a:endParaRPr lang="ru-RU" sz="1200" i="1" baseline="0"/>
        </a:p>
        <a:p>
          <a:r>
            <a:rPr lang="ru-RU" sz="1200" i="0"/>
            <a:t>2. С</a:t>
          </a:r>
          <a:r>
            <a:rPr lang="ru-RU" sz="1200" i="0" baseline="0"/>
            <a:t> помощью строки итогов покажите</a:t>
          </a:r>
          <a:r>
            <a:rPr lang="ru-RU" sz="1200" i="0"/>
            <a:t>: количество строк,</a:t>
          </a:r>
          <a:r>
            <a:rPr lang="ru-RU" sz="1200" i="0" baseline="0"/>
            <a:t> среднее  </a:t>
          </a:r>
          <a:r>
            <a:rPr lang="en-US" sz="1200" i="0" baseline="0"/>
            <a:t>&lt;CLOSE&gt;</a:t>
          </a:r>
          <a:r>
            <a:rPr lang="ru-RU" sz="1200" i="0" baseline="0"/>
            <a:t>, среднее </a:t>
          </a:r>
          <a:r>
            <a:rPr lang="en-US" sz="1200" i="0" baseline="0"/>
            <a:t>&lt;OPEN&gt;</a:t>
          </a:r>
          <a:r>
            <a:rPr lang="ru-RU" sz="1200" i="0" baseline="0"/>
            <a:t>, минимальное </a:t>
          </a:r>
          <a:r>
            <a:rPr lang="en-US" sz="1200" i="0" baseline="0"/>
            <a:t>&lt;LOW&gt;, </a:t>
          </a:r>
          <a:r>
            <a:rPr lang="ru-RU" sz="1200" i="0" baseline="0"/>
            <a:t>максимальное </a:t>
          </a:r>
          <a:r>
            <a:rPr lang="en-US" sz="1200" i="0" baseline="0"/>
            <a:t>&lt;HIGH&gt;</a:t>
          </a:r>
          <a:r>
            <a:rPr lang="ru-RU" sz="1200" i="0" baseline="0"/>
            <a:t>.</a:t>
          </a:r>
          <a:endParaRPr lang="en-US" sz="1200" i="0" baseline="0"/>
        </a:p>
        <a:p>
          <a:r>
            <a:rPr lang="ru-RU" sz="1200" i="0" baseline="0"/>
            <a:t>3</a:t>
          </a:r>
          <a:r>
            <a:rPr lang="en-US" sz="1200" i="0" baseline="0"/>
            <a:t>. </a:t>
          </a:r>
          <a:r>
            <a:rPr lang="ru-RU" sz="1200" i="0" baseline="0"/>
            <a:t>С помощью фильтра оставьте в таблице строки только относящиеся к торгам, начиная с 14 часов.</a:t>
          </a:r>
          <a:endParaRPr lang="ru-RU" sz="1200" i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1953875" cy="9429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A8586D-24A7-410D-852D-7702BE3543D9}"/>
            </a:ext>
          </a:extLst>
        </xdr:cNvPr>
        <xdr:cNvSpPr txBox="1"/>
      </xdr:nvSpPr>
      <xdr:spPr>
        <a:xfrm>
          <a:off x="609600" y="190500"/>
          <a:ext cx="11953875" cy="942975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Задание 2.</a:t>
          </a:r>
        </a:p>
        <a:p>
          <a:r>
            <a:rPr lang="en-US" sz="1200"/>
            <a:t>1.</a:t>
          </a:r>
          <a:r>
            <a:rPr lang="en-US" sz="1200" baseline="0"/>
            <a:t> </a:t>
          </a:r>
          <a:r>
            <a:rPr lang="ru-RU" sz="1200"/>
            <a:t>С</a:t>
          </a:r>
          <a:r>
            <a:rPr lang="ru-RU" sz="1200" baseline="0"/>
            <a:t> помощью</a:t>
          </a:r>
          <a:r>
            <a:rPr lang="en-US" sz="1200" baseline="0"/>
            <a:t> Power Query </a:t>
          </a:r>
          <a:r>
            <a:rPr lang="ru-RU" sz="1200" baseline="0"/>
            <a:t>объедините в одну таблицу и загрузите на лист </a:t>
          </a:r>
          <a:r>
            <a:rPr lang="en-US" sz="1200" baseline="0"/>
            <a:t>CSV-</a:t>
          </a:r>
          <a:r>
            <a:rPr lang="ru-RU" sz="1200" baseline="0"/>
            <a:t>данные о торгах </a:t>
          </a:r>
          <a:r>
            <a:rPr lang="en-US" sz="1200" baseline="0"/>
            <a:t>Coca-Cola </a:t>
          </a:r>
          <a:r>
            <a:rPr lang="ru-RU" sz="1200" baseline="0"/>
            <a:t>и </a:t>
          </a:r>
          <a:r>
            <a:rPr lang="en-US" sz="1200" baseline="0"/>
            <a:t>Pepsi-Cola</a:t>
          </a:r>
          <a:r>
            <a:rPr lang="ru-RU" sz="1200" baseline="0"/>
            <a:t>: </a:t>
          </a:r>
          <a:r>
            <a:rPr lang="en-US" sz="1200" i="1" baseline="0"/>
            <a:t>US1.KO_230116_230120.csv</a:t>
          </a:r>
          <a:r>
            <a:rPr lang="ru-RU" sz="1200" i="1" baseline="0"/>
            <a:t>, </a:t>
          </a:r>
          <a:r>
            <a:rPr lang="en-US" sz="1200" i="1" baseline="0"/>
            <a:t>US1.PEP_230116_230120.csv</a:t>
          </a:r>
          <a:endParaRPr lang="ru-RU" sz="1200" i="1" baseline="0"/>
        </a:p>
        <a:p>
          <a:r>
            <a:rPr lang="ru-RU" sz="1200" baseline="0"/>
            <a:t>2. Создайте отчет сводной таблицы, для каждого инструмента за каждый день покажите стандартные отклонения всех параметров.</a:t>
          </a:r>
        </a:p>
        <a:p>
          <a:r>
            <a:rPr lang="ru-RU" sz="1200" baseline="0"/>
            <a:t>    Расположите названия акций и дни по строкам, параметры </a:t>
          </a:r>
          <a:r>
            <a:rPr lang="en-US" sz="1200" baseline="0"/>
            <a:t>&lt;OPEN&gt;, &lt;HIGH&gt;, &lt;LOW&gt;, &lt;CLOSE&gt; </a:t>
          </a:r>
          <a:r>
            <a:rPr lang="ru-RU" sz="1200" baseline="0"/>
            <a:t>по столбцам.</a:t>
          </a:r>
          <a:endParaRPr lang="ru-RU" sz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0172700" cy="84382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382D9D-DD6B-45B4-A29C-022EB9816370}"/>
            </a:ext>
          </a:extLst>
        </xdr:cNvPr>
        <xdr:cNvSpPr txBox="1"/>
      </xdr:nvSpPr>
      <xdr:spPr>
        <a:xfrm>
          <a:off x="609600" y="190500"/>
          <a:ext cx="10172700" cy="84382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200"/>
            <a:t>Задание 3.</a:t>
          </a:r>
        </a:p>
        <a:p>
          <a:r>
            <a:rPr lang="ru-RU" sz="1200"/>
            <a:t>1. Загрузите на лист открытый набор данных в формате </a:t>
          </a:r>
          <a:r>
            <a:rPr lang="en-US" sz="1200"/>
            <a:t>JSON </a:t>
          </a:r>
          <a:r>
            <a:rPr lang="ru-RU" sz="1200"/>
            <a:t>"Реестр туристских маршрутов Тульской области"</a:t>
          </a:r>
          <a:r>
            <a:rPr lang="ru-RU" sz="1200" baseline="0"/>
            <a:t> (источник: </a:t>
          </a:r>
          <a:r>
            <a:rPr lang="en-US" sz="1200" baseline="0"/>
            <a:t>https://data.gov.ru/</a:t>
          </a:r>
          <a:r>
            <a:rPr lang="ru-RU" sz="1200" baseline="0"/>
            <a:t>).</a:t>
          </a:r>
        </a:p>
        <a:p>
          <a:r>
            <a:rPr lang="ru-RU" sz="1200" baseline="0"/>
            <a:t>2. Отсортируйте туристические маршруты по продолжительности.</a:t>
          </a:r>
        </a:p>
        <a:p>
          <a:endParaRPr lang="ru-RU" sz="1200" baseline="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51535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E2D48A-AD3E-4981-AE43-B1A6AAC6490C}"/>
            </a:ext>
          </a:extLst>
        </xdr:cNvPr>
        <xdr:cNvSpPr txBox="1"/>
      </xdr:nvSpPr>
      <xdr:spPr>
        <a:xfrm>
          <a:off x="609600" y="190500"/>
          <a:ext cx="8515350" cy="95346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Задание 4.</a:t>
          </a:r>
        </a:p>
        <a:p>
          <a:r>
            <a:rPr lang="ru-RU" sz="1100"/>
            <a:t>Загрузите набор данных "Общероссийский классификатор видов экономической деятельности ОКВЭД 2", файл </a:t>
          </a:r>
          <a:r>
            <a:rPr lang="en-US" sz="1100"/>
            <a:t>data-20190514T0100.json</a:t>
          </a:r>
          <a:endParaRPr lang="ru-RU" sz="1100"/>
        </a:p>
        <a:p>
          <a:r>
            <a:rPr lang="ru-RU" sz="1100"/>
            <a:t>( источник: </a:t>
          </a:r>
          <a:r>
            <a:rPr lang="en-US" sz="1100"/>
            <a:t>https://data.gov.ru/opendata/7710168515-okved2014/data-20190514T0100.json</a:t>
          </a:r>
          <a:r>
            <a:rPr lang="ru-RU" sz="1100"/>
            <a:t>)</a:t>
          </a:r>
        </a:p>
        <a:p>
          <a:r>
            <a:rPr lang="ru-RU" sz="1100"/>
            <a:t>Создайте отчёт сводной таблицы,</a:t>
          </a:r>
          <a:r>
            <a:rPr lang="ru-RU" sz="1100" baseline="0"/>
            <a:t> не загружая данные на лист.</a:t>
          </a:r>
        </a:p>
        <a:p>
          <a:r>
            <a:rPr lang="ru-RU" sz="1100" baseline="0"/>
            <a:t>В отчете покажите число видов экономической деятельности в каждом разделе</a:t>
          </a:r>
          <a:r>
            <a:rPr lang="en-US" sz="1100" baseline="0"/>
            <a:t> (Razdel)</a:t>
          </a:r>
          <a:r>
            <a:rPr lang="ru-RU" sz="1100" baseline="0"/>
            <a:t>.</a:t>
          </a:r>
          <a:endParaRPr lang="ru-RU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632113</xdr:colOff>
      <xdr:row>1</xdr:row>
      <xdr:rowOff>129886</xdr:rowOff>
    </xdr:from>
    <xdr:ext cx="1965218" cy="452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825BD3-0582-4FB2-B9B2-CE0C8D2132DA}"/>
            </a:ext>
          </a:extLst>
        </xdr:cNvPr>
        <xdr:cNvSpPr txBox="1"/>
      </xdr:nvSpPr>
      <xdr:spPr>
        <a:xfrm>
          <a:off x="2279938" y="368011"/>
          <a:ext cx="1965218" cy="452432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200"/>
            <a:t>Пример</a:t>
          </a:r>
          <a:r>
            <a:rPr lang="ru-RU" sz="1100"/>
            <a:t> 1.</a:t>
          </a:r>
        </a:p>
        <a:p>
          <a:r>
            <a:rPr lang="ru-RU" sz="1100"/>
            <a:t>Найти вес партии апельсинов</a:t>
          </a:r>
        </a:p>
      </xdr:txBody>
    </xdr:sp>
    <xdr:clientData/>
  </xdr:oneCellAnchor>
  <xdr:oneCellAnchor>
    <xdr:from>
      <xdr:col>6</xdr:col>
      <xdr:colOff>597478</xdr:colOff>
      <xdr:row>6</xdr:row>
      <xdr:rowOff>25977</xdr:rowOff>
    </xdr:from>
    <xdr:ext cx="3488519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EA5AF9E-CC62-4F60-B130-63D623AE11DE}"/>
            </a:ext>
          </a:extLst>
        </xdr:cNvPr>
        <xdr:cNvSpPr txBox="1"/>
      </xdr:nvSpPr>
      <xdr:spPr>
        <a:xfrm>
          <a:off x="5074228" y="1216602"/>
          <a:ext cx="3488519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Пример 2. Найти цену</a:t>
          </a:r>
          <a:r>
            <a:rPr lang="ru-RU" sz="1100" baseline="0"/>
            <a:t> партии товара.</a:t>
          </a:r>
        </a:p>
        <a:p>
          <a:r>
            <a:rPr lang="ru-RU" sz="1100" baseline="0"/>
            <a:t>Цена за килограмм меняется в зависимости от партии.</a:t>
          </a:r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</xdr:rowOff>
    </xdr:from>
    <xdr:ext cx="5762625" cy="107632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C73F26-E7A3-4A3D-9FDF-1783F1CE6C41}"/>
            </a:ext>
          </a:extLst>
        </xdr:cNvPr>
        <xdr:cNvSpPr txBox="1"/>
      </xdr:nvSpPr>
      <xdr:spPr>
        <a:xfrm>
          <a:off x="609600" y="190501"/>
          <a:ext cx="5762625" cy="1076324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</a:t>
          </a:r>
          <a:r>
            <a:rPr lang="en-US" sz="1100"/>
            <a:t> 5</a:t>
          </a:r>
          <a:r>
            <a:rPr lang="ru-RU" sz="1100"/>
            <a:t>. Случайный граф.</a:t>
          </a:r>
        </a:p>
        <a:p>
          <a:r>
            <a:rPr lang="ru-RU" sz="1100"/>
            <a:t>Имеются объекты (</a:t>
          </a:r>
          <a:r>
            <a:rPr lang="en-US" sz="1100"/>
            <a:t>A,</a:t>
          </a:r>
          <a:r>
            <a:rPr lang="en-US" sz="1100" baseline="0"/>
            <a:t> B, C, D, E, F)</a:t>
          </a:r>
          <a:r>
            <a:rPr lang="ru-RU" sz="1100" baseline="0"/>
            <a:t>.</a:t>
          </a:r>
          <a:endParaRPr lang="en-US" sz="1100" baseline="0"/>
        </a:p>
        <a:p>
          <a:r>
            <a:rPr lang="ru-RU" sz="1100" baseline="0"/>
            <a:t>Каждая пара объектов образует связь с вероятностью </a:t>
          </a:r>
          <a:r>
            <a:rPr lang="en-US" sz="1100" i="1" baseline="0"/>
            <a:t>P.</a:t>
          </a:r>
        </a:p>
        <a:p>
          <a:r>
            <a:rPr lang="ru-RU" sz="1100" i="0"/>
            <a:t>Создайте</a:t>
          </a:r>
          <a:r>
            <a:rPr lang="ru-RU" sz="1100" i="0" baseline="0"/>
            <a:t> на листе список всех пар</a:t>
          </a:r>
          <a:r>
            <a:rPr lang="en-US" sz="1100" i="0" baseline="0"/>
            <a:t>.</a:t>
          </a:r>
          <a:endParaRPr lang="ru-RU" sz="1100" i="0" baseline="0"/>
        </a:p>
        <a:p>
          <a:r>
            <a:rPr lang="ru-RU" sz="1100" i="0" baseline="0"/>
            <a:t>С помощью функции ВПР() д</a:t>
          </a:r>
          <a:r>
            <a:rPr lang="ru-RU" sz="1100" i="0"/>
            <a:t>ля</a:t>
          </a:r>
          <a:r>
            <a:rPr lang="ru-RU" sz="1100" i="0" baseline="0"/>
            <a:t> каждой пары объектов укажите, связаны они или нет.</a:t>
          </a:r>
          <a:endParaRPr lang="ru-RU" sz="1100" i="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171450</xdr:rowOff>
    </xdr:from>
    <xdr:ext cx="6334125" cy="7239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CC17DD9-D7D4-4FA6-A571-C9D46FAD6737}"/>
            </a:ext>
          </a:extLst>
        </xdr:cNvPr>
        <xdr:cNvSpPr txBox="1"/>
      </xdr:nvSpPr>
      <xdr:spPr>
        <a:xfrm>
          <a:off x="257175" y="171450"/>
          <a:ext cx="6334125" cy="7239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 6. Генератор</a:t>
          </a:r>
          <a:r>
            <a:rPr lang="ru-RU" sz="1100" baseline="0"/>
            <a:t> фраз.</a:t>
          </a:r>
        </a:p>
        <a:p>
          <a:r>
            <a:rPr lang="ru-RU" sz="1100" baseline="0"/>
            <a:t>Сгенерируйте все возможные предложения из трёх слов.</a:t>
          </a:r>
        </a:p>
        <a:p>
          <a:r>
            <a:rPr lang="ru-RU" sz="1100" baseline="0"/>
            <a:t>Первое слово - подлежащее, второе слово - сказуемое , третье слово - дополнение.</a:t>
          </a:r>
          <a:endParaRPr lang="ru-RU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4FB282-0EE3-496B-8705-7A18597A35FA}" name="Таблица3" displayName="Таблица3" ref="A3:B8" totalsRowShown="0">
  <autoFilter ref="A3:B8" xr:uid="{BA62C98D-F074-4C2A-B89C-DF9A09C63601}"/>
  <tableColumns count="2">
    <tableColumn id="1" xr3:uid="{3349E8CD-E9C6-42F8-A505-3C6935E32C99}" name="Фрукт"/>
    <tableColumn id="2" xr3:uid="{7C4BFEB9-D19B-4873-996F-3488999E7E5B}" name="Вес, кг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B4B118A-B974-4A5E-A0E8-362CBFB4F05E}" name="Addition" displayName="Addition" ref="F9:F14" totalsRowShown="0">
  <autoFilter ref="F9:F14" xr:uid="{CB4B118A-B974-4A5E-A0E8-362CBFB4F05E}"/>
  <tableColumns count="1">
    <tableColumn id="1" xr3:uid="{39B53ED6-81C1-48C1-A150-B4AD72EC19F5}" name="Дополнени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0130EE-6F05-482A-8803-00EAF7702942}" name="Партии" displayName="Партии" ref="H12:K15" totalsRowShown="0">
  <autoFilter ref="H12:K15" xr:uid="{C17ABA74-A92F-422F-BE48-204140E07084}"/>
  <tableColumns count="4">
    <tableColumn id="1" xr3:uid="{1137A7CD-5F20-4651-B9B2-B95E8104C508}" name="Миним"/>
    <tableColumn id="2" xr3:uid="{FA3C457B-1660-4CA5-A0E8-3FA39D5109B5}" name="Вес"/>
    <tableColumn id="3" xr3:uid="{6A87062B-80EF-4B46-A715-9ED08CC48C40}" name="Партия"/>
    <tableColumn id="4" xr3:uid="{55F4367A-4CF0-4918-8842-0A3C87943618}" name="НомерСтолбца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A10167-82F4-459D-8062-BE49D6EE1AE0}" name="Товары" displayName="Товары" ref="H18:K23" totalsRowShown="0">
  <autoFilter ref="H18:K23" xr:uid="{5D09C61F-5862-4766-97BE-6C92CA06ED12}"/>
  <tableColumns count="4">
    <tableColumn id="1" xr3:uid="{C07DDC4C-8F3C-4510-8DEE-F8DBD4FAFA86}" name="Товар"/>
    <tableColumn id="2" xr3:uid="{44D666FB-CA22-4064-9747-9ACAD37538E3}" name="Розн"/>
    <tableColumn id="3" xr3:uid="{E34EA4FE-D6F9-4B8A-B59E-219B4D52AB7C}" name="Опт"/>
    <tableColumn id="4" xr3:uid="{18FFAC68-650A-48CF-88C0-7A81869255DD}" name="Крупн.опт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CA18F8-90FA-4C17-AEC2-1FB1A8BF4308}" name="Таблица7" displayName="Таблица7" ref="A12:F17" totalsRowShown="0">
  <autoFilter ref="A12:F17" xr:uid="{F89FC205-845E-4251-81E2-7BB08A829857}"/>
  <tableColumns count="6">
    <tableColumn id="1" xr3:uid="{5B2008F9-A681-4695-987F-335C479D38F4}" name="Фрукт"/>
    <tableColumn id="2" xr3:uid="{1B3D0A80-12DB-4314-80A0-ACD9C8BBF63C}" name="Вес, кг"/>
    <tableColumn id="3" xr3:uid="{9917AAFC-BD4E-41C6-8F05-7689D1A1E852}" name="Партия">
      <calculatedColumnFormula>VLOOKUP(B13,Партии[],3,1)</calculatedColumnFormula>
    </tableColumn>
    <tableColumn id="4" xr3:uid="{8F03F34E-D65C-4C5A-81CF-F5F1EF53AAC4}" name="№ столбца">
      <calculatedColumnFormula>VLOOKUP(C13,Партии[[Партия]:[НомерСтолбца]],2,FALSE)</calculatedColumnFormula>
    </tableColumn>
    <tableColumn id="5" xr3:uid="{DA197BB1-D863-4EA6-BA5A-11D51587693F}" name="Цена">
      <calculatedColumnFormula>VLOOKUP(A13,Товары[],D13,FALSE)</calculatedColumnFormula>
    </tableColumn>
    <tableColumn id="6" xr3:uid="{FA66C793-6104-4D25-9CCB-88D17D3EEFB9}" name="Сумма">
      <calculatedColumnFormula>B13*E13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FB119C-AE95-4A18-9CD4-4F50BE3DF97E}" name="Obj_1" displayName="Obj_1" ref="B15:B21" totalsRowShown="0">
  <autoFilter ref="B15:B21" xr:uid="{6DFB119C-AE95-4A18-9CD4-4F50BE3DF97E}"/>
  <tableColumns count="1">
    <tableColumn id="1" xr3:uid="{38840024-C96B-41A5-8515-4645C3CFBD2D}" name="Объекты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D8875E-33F3-4828-A9DE-486B16A5551B}" name="Obj_2" displayName="Obj_2" ref="D15:D21" totalsRowShown="0">
  <autoFilter ref="D15:D21" xr:uid="{EDD8875E-33F3-4828-A9DE-486B16A5551B}"/>
  <tableColumns count="1">
    <tableColumn id="1" xr3:uid="{CAB00A32-2732-496C-B7B6-B8CBA3D9B19F}" name="Объекты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FC8C7A-EF27-4D76-A9E5-7D85CD1607F4}" name="Таблица13" displayName="Таблица13" ref="H15:J17" totalsRowShown="0">
  <autoFilter ref="H15:J17" xr:uid="{D7FC8C7A-EF27-4D76-A9E5-7D85CD1607F4}"/>
  <tableColumns count="3">
    <tableColumn id="1" xr3:uid="{18DA8C9B-6BC1-494F-8BD9-84DA955A6DA0}" name="Мин"/>
    <tableColumn id="2" xr3:uid="{8AA4C2B8-B071-46B8-A0C5-B9127B9FB814}" name="Интервал"/>
    <tableColumn id="3" xr3:uid="{C3D24B69-713B-4DA8-88E4-9F4C8893E8C4}" name="Признак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B6FA22B-2F09-460E-BE32-6382914D1E7F}" name="Subject" displayName="Subject" ref="B9:B14" totalsRowShown="0">
  <autoFilter ref="B9:B14" xr:uid="{4B6FA22B-2F09-460E-BE32-6382914D1E7F}"/>
  <tableColumns count="1">
    <tableColumn id="1" xr3:uid="{76271454-64F2-412A-B42E-89702641141D}" name="Подлежащее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6A96E2-EE70-47CB-A2FF-274147FBA28E}" name="Predicate" displayName="Predicate" ref="D9:D14" totalsRowShown="0">
  <autoFilter ref="D9:D14" xr:uid="{BB6A96E2-EE70-47CB-A2FF-274147FBA28E}"/>
  <tableColumns count="1">
    <tableColumn id="1" xr3:uid="{3532A9DB-0B36-4A7D-BBC4-F69DF7BA621C}" name="Сказуемо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hyperlink" Target="https://toolber.ru/random-word-generator" TargetMode="Externa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53BF-F05F-4F70-BC86-7C5FDDADEE37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693B-4C18-4A07-8423-D5E97BA49CDC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176C-2115-4C76-81F8-1BC7852007D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6889B-C273-4FD7-B1BF-77C5A234FDC1}">
  <dimension ref="A1:K23"/>
  <sheetViews>
    <sheetView zoomScale="110" zoomScaleNormal="110" workbookViewId="0">
      <selection activeCell="I1" sqref="I1"/>
    </sheetView>
  </sheetViews>
  <sheetFormatPr defaultRowHeight="15" x14ac:dyDescent="0.25"/>
  <cols>
    <col min="1" max="1" width="12.140625" customWidth="1"/>
    <col min="2" max="2" width="12.5703125" customWidth="1"/>
    <col min="3" max="3" width="10.42578125" customWidth="1"/>
    <col min="4" max="4" width="12.85546875" customWidth="1"/>
    <col min="5" max="5" width="10" customWidth="1"/>
    <col min="8" max="8" width="10.5703125" customWidth="1"/>
    <col min="9" max="9" width="12.42578125" customWidth="1"/>
    <col min="10" max="10" width="11.28515625" customWidth="1"/>
    <col min="11" max="11" width="17.28515625" customWidth="1"/>
  </cols>
  <sheetData>
    <row r="1" spans="1:11" ht="18.75" x14ac:dyDescent="0.3">
      <c r="A1" t="s">
        <v>0</v>
      </c>
      <c r="B1">
        <f>VLOOKUP(A1,$A$4:$B$8,2,FALSE)</f>
        <v>20</v>
      </c>
      <c r="D1" s="1" t="s">
        <v>1</v>
      </c>
    </row>
    <row r="3" spans="1:11" x14ac:dyDescent="0.25">
      <c r="A3" t="s">
        <v>2</v>
      </c>
      <c r="B3" t="s">
        <v>3</v>
      </c>
    </row>
    <row r="4" spans="1:11" x14ac:dyDescent="0.25">
      <c r="A4" t="s">
        <v>4</v>
      </c>
      <c r="B4">
        <v>50</v>
      </c>
    </row>
    <row r="5" spans="1:11" x14ac:dyDescent="0.25">
      <c r="A5" t="s">
        <v>0</v>
      </c>
      <c r="B5">
        <v>20</v>
      </c>
    </row>
    <row r="6" spans="1:11" x14ac:dyDescent="0.25">
      <c r="A6" t="s">
        <v>5</v>
      </c>
      <c r="B6">
        <v>60</v>
      </c>
    </row>
    <row r="7" spans="1:11" x14ac:dyDescent="0.25">
      <c r="A7" t="s">
        <v>6</v>
      </c>
      <c r="B7">
        <v>40</v>
      </c>
    </row>
    <row r="8" spans="1:11" x14ac:dyDescent="0.25">
      <c r="A8" t="s">
        <v>7</v>
      </c>
      <c r="B8">
        <v>30</v>
      </c>
    </row>
    <row r="12" spans="1:11" x14ac:dyDescent="0.25">
      <c r="A12" t="s">
        <v>2</v>
      </c>
      <c r="B12" t="s">
        <v>3</v>
      </c>
      <c r="C12" t="s">
        <v>8</v>
      </c>
      <c r="D12" t="s">
        <v>9</v>
      </c>
      <c r="E12" t="s">
        <v>10</v>
      </c>
      <c r="F12" t="s">
        <v>11</v>
      </c>
      <c r="H12" t="s">
        <v>12</v>
      </c>
      <c r="I12" t="s">
        <v>13</v>
      </c>
      <c r="J12" t="s">
        <v>8</v>
      </c>
      <c r="K12" t="s">
        <v>14</v>
      </c>
    </row>
    <row r="13" spans="1:11" x14ac:dyDescent="0.25">
      <c r="A13" t="s">
        <v>4</v>
      </c>
      <c r="B13">
        <v>50</v>
      </c>
      <c r="C13" t="str">
        <f>VLOOKUP(B13,Партии[],3,1)</f>
        <v>Крупн.опт</v>
      </c>
      <c r="D13">
        <f>VLOOKUP(C13,Партии[[Партия]:[НомерСтолбца]],2,FALSE)</f>
        <v>4</v>
      </c>
      <c r="E13">
        <f>VLOOKUP(A13,Товары[],D13,FALSE)</f>
        <v>60</v>
      </c>
      <c r="F13">
        <f>B13*E13</f>
        <v>3000</v>
      </c>
      <c r="H13">
        <v>1</v>
      </c>
      <c r="I13" s="2" t="s">
        <v>15</v>
      </c>
      <c r="J13" t="s">
        <v>16</v>
      </c>
      <c r="K13">
        <v>2</v>
      </c>
    </row>
    <row r="14" spans="1:11" x14ac:dyDescent="0.25">
      <c r="A14" t="s">
        <v>0</v>
      </c>
      <c r="B14">
        <v>20</v>
      </c>
      <c r="C14" t="str">
        <f>VLOOKUP(B14,Партии[],3,1)</f>
        <v>Розн</v>
      </c>
      <c r="D14">
        <f>VLOOKUP(C14,Партии[[Партия]:[НомерСтолбца]],2,FALSE)</f>
        <v>2</v>
      </c>
      <c r="E14">
        <f>VLOOKUP(A14,Товары[],D14,FALSE)</f>
        <v>90</v>
      </c>
      <c r="F14">
        <f t="shared" ref="F14:F17" si="0">B14*E14</f>
        <v>1800</v>
      </c>
      <c r="H14">
        <v>21</v>
      </c>
      <c r="I14" t="s">
        <v>17</v>
      </c>
      <c r="J14" t="s">
        <v>18</v>
      </c>
      <c r="K14">
        <v>3</v>
      </c>
    </row>
    <row r="15" spans="1:11" x14ac:dyDescent="0.25">
      <c r="A15" t="s">
        <v>5</v>
      </c>
      <c r="B15">
        <v>60</v>
      </c>
      <c r="C15" t="str">
        <f>VLOOKUP(B15,Партии[],3,1)</f>
        <v>Крупн.опт</v>
      </c>
      <c r="D15">
        <f>VLOOKUP(C15,Партии[[Партия]:[НомерСтолбца]],2,FALSE)</f>
        <v>4</v>
      </c>
      <c r="E15">
        <f>VLOOKUP(A15,Товары[],D15,FALSE)</f>
        <v>35</v>
      </c>
      <c r="F15">
        <f t="shared" si="0"/>
        <v>2100</v>
      </c>
      <c r="H15">
        <v>41</v>
      </c>
      <c r="I15" t="s">
        <v>19</v>
      </c>
      <c r="J15" t="s">
        <v>20</v>
      </c>
      <c r="K15">
        <v>4</v>
      </c>
    </row>
    <row r="16" spans="1:11" x14ac:dyDescent="0.25">
      <c r="A16" t="s">
        <v>6</v>
      </c>
      <c r="B16">
        <v>40</v>
      </c>
      <c r="C16" t="str">
        <f>VLOOKUP(B16,Партии[],3,1)</f>
        <v>Опт</v>
      </c>
      <c r="D16">
        <f>VLOOKUP(C16,Партии[[Партия]:[НомерСтолбца]],2,FALSE)</f>
        <v>3</v>
      </c>
      <c r="E16">
        <f>VLOOKUP(A16,Товары[],D16,FALSE)</f>
        <v>80</v>
      </c>
      <c r="F16">
        <f t="shared" si="0"/>
        <v>3200</v>
      </c>
    </row>
    <row r="17" spans="1:11" x14ac:dyDescent="0.25">
      <c r="A17" t="s">
        <v>7</v>
      </c>
      <c r="B17">
        <v>30</v>
      </c>
      <c r="C17" t="str">
        <f>VLOOKUP(B17,Партии[],3,1)</f>
        <v>Опт</v>
      </c>
      <c r="D17">
        <f>VLOOKUP(C17,Партии[[Партия]:[НомерСтолбца]],2,FALSE)</f>
        <v>3</v>
      </c>
      <c r="E17">
        <f>VLOOKUP(A17,Товары[],D17,FALSE)</f>
        <v>70</v>
      </c>
      <c r="F17">
        <f t="shared" si="0"/>
        <v>2100</v>
      </c>
    </row>
    <row r="18" spans="1:11" x14ac:dyDescent="0.25">
      <c r="H18" t="s">
        <v>21</v>
      </c>
      <c r="I18" t="s">
        <v>16</v>
      </c>
      <c r="J18" t="s">
        <v>18</v>
      </c>
      <c r="K18" t="s">
        <v>20</v>
      </c>
    </row>
    <row r="19" spans="1:11" x14ac:dyDescent="0.25">
      <c r="H19" t="s">
        <v>4</v>
      </c>
      <c r="I19">
        <v>100</v>
      </c>
      <c r="J19">
        <v>80</v>
      </c>
      <c r="K19">
        <v>60</v>
      </c>
    </row>
    <row r="20" spans="1:11" x14ac:dyDescent="0.25">
      <c r="H20" t="s">
        <v>0</v>
      </c>
      <c r="I20">
        <v>90</v>
      </c>
      <c r="J20">
        <v>70</v>
      </c>
      <c r="K20">
        <v>55</v>
      </c>
    </row>
    <row r="21" spans="1:11" x14ac:dyDescent="0.25">
      <c r="H21" t="s">
        <v>5</v>
      </c>
      <c r="I21">
        <v>50</v>
      </c>
      <c r="J21">
        <v>40</v>
      </c>
      <c r="K21">
        <v>35</v>
      </c>
    </row>
    <row r="22" spans="1:11" x14ac:dyDescent="0.25">
      <c r="H22" t="s">
        <v>6</v>
      </c>
      <c r="I22">
        <v>90</v>
      </c>
      <c r="J22">
        <v>80</v>
      </c>
      <c r="K22">
        <v>65</v>
      </c>
    </row>
    <row r="23" spans="1:11" x14ac:dyDescent="0.25">
      <c r="H23" t="s">
        <v>7</v>
      </c>
      <c r="I23">
        <v>80</v>
      </c>
      <c r="J23">
        <v>70</v>
      </c>
      <c r="K23">
        <v>60</v>
      </c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B92F-3A22-4F2A-B38E-CDF1CA9D92C8}">
  <dimension ref="B9:J21"/>
  <sheetViews>
    <sheetView workbookViewId="0">
      <selection activeCell="K6" sqref="K6"/>
    </sheetView>
  </sheetViews>
  <sheetFormatPr defaultRowHeight="15" x14ac:dyDescent="0.25"/>
  <cols>
    <col min="2" max="2" width="13.42578125" customWidth="1"/>
    <col min="4" max="4" width="13.5703125" customWidth="1"/>
    <col min="9" max="9" width="13" customWidth="1"/>
    <col min="10" max="10" width="11.7109375" customWidth="1"/>
  </cols>
  <sheetData>
    <row r="9" spans="2:10" x14ac:dyDescent="0.25">
      <c r="B9" t="s">
        <v>22</v>
      </c>
    </row>
    <row r="10" spans="2:10" x14ac:dyDescent="0.25">
      <c r="B10" t="s">
        <v>23</v>
      </c>
    </row>
    <row r="11" spans="2:10" x14ac:dyDescent="0.25">
      <c r="B11" t="s">
        <v>24</v>
      </c>
    </row>
    <row r="12" spans="2:10" x14ac:dyDescent="0.25">
      <c r="B12" t="s">
        <v>25</v>
      </c>
    </row>
    <row r="15" spans="2:10" x14ac:dyDescent="0.25">
      <c r="B15" t="s">
        <v>26</v>
      </c>
      <c r="D15" t="s">
        <v>33</v>
      </c>
      <c r="F15" t="s">
        <v>34</v>
      </c>
      <c r="H15" t="s">
        <v>35</v>
      </c>
      <c r="I15" t="s">
        <v>36</v>
      </c>
      <c r="J15" t="s">
        <v>37</v>
      </c>
    </row>
    <row r="16" spans="2:10" x14ac:dyDescent="0.25">
      <c r="B16" t="s">
        <v>27</v>
      </c>
      <c r="D16" t="s">
        <v>27</v>
      </c>
      <c r="F16" s="3">
        <f>1/3</f>
        <v>0.33333333333333331</v>
      </c>
      <c r="H16">
        <v>0</v>
      </c>
      <c r="I16" t="s">
        <v>38</v>
      </c>
      <c r="J16">
        <v>1</v>
      </c>
    </row>
    <row r="17" spans="2:10" x14ac:dyDescent="0.25">
      <c r="B17" t="s">
        <v>28</v>
      </c>
      <c r="D17" t="s">
        <v>28</v>
      </c>
      <c r="H17" s="3">
        <f>F16</f>
        <v>0.33333333333333331</v>
      </c>
      <c r="I17" t="s">
        <v>39</v>
      </c>
      <c r="J17">
        <v>0</v>
      </c>
    </row>
    <row r="18" spans="2:10" x14ac:dyDescent="0.25">
      <c r="B18" t="s">
        <v>29</v>
      </c>
      <c r="D18" t="s">
        <v>29</v>
      </c>
    </row>
    <row r="19" spans="2:10" x14ac:dyDescent="0.25">
      <c r="B19" t="s">
        <v>30</v>
      </c>
      <c r="D19" t="s">
        <v>30</v>
      </c>
    </row>
    <row r="20" spans="2:10" x14ac:dyDescent="0.25">
      <c r="B20" t="s">
        <v>31</v>
      </c>
      <c r="D20" t="s">
        <v>31</v>
      </c>
    </row>
    <row r="21" spans="2:10" x14ac:dyDescent="0.25">
      <c r="B21" t="s">
        <v>32</v>
      </c>
      <c r="D21" t="s">
        <v>32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C6A-2C5B-49B7-9F40-FC2F31E05EFF}">
  <dimension ref="B6:F14"/>
  <sheetViews>
    <sheetView workbookViewId="0"/>
  </sheetViews>
  <sheetFormatPr defaultRowHeight="15" x14ac:dyDescent="0.25"/>
  <cols>
    <col min="2" max="2" width="16" bestFit="1" customWidth="1"/>
    <col min="4" max="4" width="13.28515625" bestFit="1" customWidth="1"/>
    <col min="6" max="6" width="15.140625" bestFit="1" customWidth="1"/>
  </cols>
  <sheetData>
    <row r="6" spans="2:6" x14ac:dyDescent="0.25">
      <c r="B6" t="s">
        <v>59</v>
      </c>
      <c r="C6" s="4" t="s">
        <v>58</v>
      </c>
    </row>
    <row r="9" spans="2:6" x14ac:dyDescent="0.25">
      <c r="B9" t="s">
        <v>40</v>
      </c>
      <c r="D9" t="s">
        <v>46</v>
      </c>
      <c r="F9" t="s">
        <v>52</v>
      </c>
    </row>
    <row r="10" spans="2:6" x14ac:dyDescent="0.25">
      <c r="B10" t="s">
        <v>41</v>
      </c>
      <c r="D10" t="s">
        <v>47</v>
      </c>
      <c r="F10" t="s">
        <v>53</v>
      </c>
    </row>
    <row r="11" spans="2:6" x14ac:dyDescent="0.25">
      <c r="B11" t="s">
        <v>42</v>
      </c>
      <c r="D11" t="s">
        <v>48</v>
      </c>
      <c r="F11" t="s">
        <v>54</v>
      </c>
    </row>
    <row r="12" spans="2:6" x14ac:dyDescent="0.25">
      <c r="B12" t="s">
        <v>43</v>
      </c>
      <c r="D12" t="s">
        <v>49</v>
      </c>
      <c r="F12" t="s">
        <v>55</v>
      </c>
    </row>
    <row r="13" spans="2:6" x14ac:dyDescent="0.25">
      <c r="B13" t="s">
        <v>44</v>
      </c>
      <c r="D13" t="s">
        <v>50</v>
      </c>
      <c r="F13" t="s">
        <v>56</v>
      </c>
    </row>
    <row r="14" spans="2:6" x14ac:dyDescent="0.25">
      <c r="B14" t="s">
        <v>45</v>
      </c>
      <c r="D14" t="s">
        <v>51</v>
      </c>
      <c r="F14" t="s">
        <v>57</v>
      </c>
    </row>
  </sheetData>
  <hyperlinks>
    <hyperlink ref="C6" r:id="rId1" xr:uid="{F6CDF1F5-547F-4BF4-ABA4-F77CCB6CF692}"/>
  </hyperlinks>
  <pageMargins left="0.7" right="0.7" top="0.75" bottom="0.75" header="0.3" footer="0.3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ВПР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Михаил Смирнов</cp:lastModifiedBy>
  <dcterms:created xsi:type="dcterms:W3CDTF">2015-06-05T18:19:34Z</dcterms:created>
  <dcterms:modified xsi:type="dcterms:W3CDTF">2023-02-01T09:41:51Z</dcterms:modified>
</cp:coreProperties>
</file>