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Расчет аннуитетного платежа" sheetId="1" r:id="rId1"/>
  </sheets>
  <calcPr calcId="125725"/>
</workbook>
</file>

<file path=xl/calcChain.xml><?xml version="1.0" encoding="utf-8"?>
<calcChain xmlns="http://schemas.openxmlformats.org/spreadsheetml/2006/main">
  <c r="B10" i="1"/>
  <c r="E1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C27"/>
  <c r="C28" s="1"/>
  <c r="C29" s="1"/>
  <c r="C30" s="1"/>
  <c r="C31" s="1"/>
  <c r="C32" s="1"/>
  <c r="C33" s="1"/>
  <c r="C34" s="1"/>
  <c r="C35" s="1"/>
  <c r="C36" s="1"/>
  <c r="C37" s="1"/>
  <c r="C38" s="1"/>
  <c r="A27"/>
  <c r="A28" s="1"/>
  <c r="A29" s="1"/>
  <c r="A30" s="1"/>
  <c r="A31" s="1"/>
  <c r="A32" s="1"/>
  <c r="A33" s="1"/>
  <c r="A34" s="1"/>
  <c r="A35" s="1"/>
  <c r="A36" s="1"/>
  <c r="A37" s="1"/>
  <c r="A38" s="1"/>
  <c r="H14"/>
  <c r="C17"/>
  <c r="C18" s="1"/>
  <c r="C19" s="1"/>
  <c r="C20" s="1"/>
  <c r="C21" s="1"/>
  <c r="C22" s="1"/>
  <c r="C23" s="1"/>
  <c r="C24" s="1"/>
  <c r="C25" s="1"/>
  <c r="C26" s="1"/>
  <c r="C16"/>
  <c r="C15"/>
  <c r="B15"/>
  <c r="B16" s="1"/>
  <c r="B17" s="1"/>
  <c r="B18" s="1"/>
  <c r="B19" s="1"/>
  <c r="B20" s="1"/>
  <c r="B21" s="1"/>
  <c r="B22" s="1"/>
  <c r="B23" s="1"/>
  <c r="B24" s="1"/>
  <c r="B25" s="1"/>
  <c r="B26" s="1"/>
  <c r="F26" s="1"/>
  <c r="A15"/>
  <c r="B7"/>
  <c r="B8" s="1"/>
  <c r="B27" l="1"/>
  <c r="F15"/>
  <c r="G15" s="1"/>
  <c r="H15" s="1"/>
  <c r="F25"/>
  <c r="F23"/>
  <c r="F21"/>
  <c r="F19"/>
  <c r="F17"/>
  <c r="F24"/>
  <c r="F22"/>
  <c r="F20"/>
  <c r="F18"/>
  <c r="F16"/>
  <c r="A16"/>
  <c r="B9"/>
  <c r="B28" l="1"/>
  <c r="F27"/>
  <c r="G27" s="1"/>
  <c r="A17"/>
  <c r="A18" s="1"/>
  <c r="A19" s="1"/>
  <c r="A20" s="1"/>
  <c r="A21" s="1"/>
  <c r="A22" s="1"/>
  <c r="A23" s="1"/>
  <c r="A24" s="1"/>
  <c r="A25" s="1"/>
  <c r="A26" s="1"/>
  <c r="G16"/>
  <c r="H16" s="1"/>
  <c r="B29" l="1"/>
  <c r="F28"/>
  <c r="G28" s="1"/>
  <c r="G17"/>
  <c r="B30" l="1"/>
  <c r="F29"/>
  <c r="G29" s="1"/>
  <c r="H17"/>
  <c r="B31" l="1"/>
  <c r="F30"/>
  <c r="G30" s="1"/>
  <c r="G18"/>
  <c r="B32" l="1"/>
  <c r="F31"/>
  <c r="G31" s="1"/>
  <c r="H18"/>
  <c r="B33" l="1"/>
  <c r="F32"/>
  <c r="G32" s="1"/>
  <c r="G19"/>
  <c r="B34" l="1"/>
  <c r="F33"/>
  <c r="G33" s="1"/>
  <c r="H19"/>
  <c r="B35" l="1"/>
  <c r="F34"/>
  <c r="G34" s="1"/>
  <c r="G20"/>
  <c r="H20" s="1"/>
  <c r="B36" l="1"/>
  <c r="F35"/>
  <c r="G35" s="1"/>
  <c r="G21"/>
  <c r="H21" s="1"/>
  <c r="B37" l="1"/>
  <c r="F36"/>
  <c r="G36" s="1"/>
  <c r="G22"/>
  <c r="H22" s="1"/>
  <c r="B38" l="1"/>
  <c r="F38" s="1"/>
  <c r="F37"/>
  <c r="G38"/>
  <c r="G37"/>
  <c r="E40"/>
  <c r="G23"/>
  <c r="H23" s="1"/>
  <c r="G24" l="1"/>
  <c r="H24" s="1"/>
  <c r="G25" l="1"/>
  <c r="H25" s="1"/>
  <c r="G26" l="1"/>
  <c r="F40"/>
  <c r="G40" l="1"/>
  <c r="H26"/>
  <c r="H27" s="1"/>
  <c r="H28" s="1"/>
  <c r="H29" s="1"/>
  <c r="H30" s="1"/>
  <c r="H31" s="1"/>
  <c r="H32" s="1"/>
  <c r="H33" s="1"/>
  <c r="H34" s="1"/>
  <c r="H35" s="1"/>
  <c r="H36" s="1"/>
  <c r="H37" s="1"/>
  <c r="H38" s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>
      <text>
        <r>
          <rPr>
            <sz val="12"/>
            <color indexed="81"/>
            <rFont val="Tahoma"/>
            <family val="2"/>
            <charset val="204"/>
          </rPr>
          <t>=ПЛТ(B3/12;B4;-H14)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15" authorId="0">
      <text>
        <r>
          <rPr>
            <sz val="12"/>
            <color indexed="81"/>
            <rFont val="Tahoma"/>
            <family val="2"/>
            <charset val="204"/>
          </rPr>
          <t>=ПРПЛТ(A15/12;D15;B15;-C15)</t>
        </r>
      </text>
    </comment>
    <comment ref="G15" authorId="0">
      <text>
        <r>
          <rPr>
            <sz val="12"/>
            <color indexed="81"/>
            <rFont val="Tahoma"/>
            <family val="2"/>
            <charset val="204"/>
          </rPr>
          <t>=E15-F15</t>
        </r>
      </text>
    </comment>
    <comment ref="H15" authorId="0">
      <text>
        <r>
          <rPr>
            <sz val="12"/>
            <color indexed="81"/>
            <rFont val="Tahoma"/>
            <family val="2"/>
            <charset val="204"/>
          </rPr>
          <t>=H14-G15</t>
        </r>
      </text>
    </comment>
  </commentList>
</comments>
</file>

<file path=xl/sharedStrings.xml><?xml version="1.0" encoding="utf-8"?>
<sst xmlns="http://schemas.openxmlformats.org/spreadsheetml/2006/main" count="15" uniqueCount="15">
  <si>
    <t>Сумма кредита:</t>
  </si>
  <si>
    <t>Процентная ставка:</t>
  </si>
  <si>
    <t>Срок кредита:</t>
  </si>
  <si>
    <t>Ежемесячный платеж</t>
  </si>
  <si>
    <t>Эффективная процентная ставка</t>
  </si>
  <si>
    <t>Результат расчета:</t>
  </si>
  <si>
    <t>Укажите данные для расчета:</t>
  </si>
  <si>
    <t>Переплата по кредиту</t>
  </si>
  <si>
    <t>Месяцы</t>
  </si>
  <si>
    <t>Долг на конец месяца (р.)</t>
  </si>
  <si>
    <t>Погашение тела кредита (р.)</t>
  </si>
  <si>
    <t>Погашение процентов (р.)</t>
  </si>
  <si>
    <t>Ежемесячный платеж (р.)</t>
  </si>
  <si>
    <t>ИТОГО:</t>
  </si>
  <si>
    <t>Общая сумма выплат</t>
  </si>
</sst>
</file>

<file path=xl/styles.xml><?xml version="1.0" encoding="utf-8"?>
<styleSheet xmlns="http://schemas.openxmlformats.org/spreadsheetml/2006/main">
  <numFmts count="4">
    <numFmt numFmtId="6" formatCode="#,##0&quot;р.&quot;;[Red]\-#,##0&quot;р.&quot;"/>
    <numFmt numFmtId="164" formatCode="#,##0&quot;р.&quot;"/>
    <numFmt numFmtId="165" formatCode="#,##0_р_."/>
    <numFmt numFmtId="166" formatCode="0.0%"/>
  </numFmts>
  <fonts count="8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sz val="12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3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165" fontId="5" fillId="4" borderId="9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38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zoomScale="80" zoomScaleNormal="80" workbookViewId="0">
      <selection activeCell="B10" sqref="B10"/>
    </sheetView>
  </sheetViews>
  <sheetFormatPr defaultRowHeight="15"/>
  <cols>
    <col min="1" max="1" width="31.85546875" style="28" customWidth="1"/>
    <col min="2" max="3" width="13.140625" style="28" customWidth="1"/>
    <col min="4" max="4" width="13.42578125" style="2" customWidth="1"/>
    <col min="5" max="5" width="19" style="2" customWidth="1"/>
    <col min="6" max="6" width="20.140625" style="2" customWidth="1"/>
    <col min="7" max="7" width="21.85546875" style="2" customWidth="1"/>
    <col min="8" max="8" width="20.7109375" style="2" customWidth="1"/>
  </cols>
  <sheetData>
    <row r="1" spans="1:8">
      <c r="A1" s="43" t="s">
        <v>6</v>
      </c>
      <c r="B1" s="44"/>
      <c r="C1" s="33"/>
    </row>
    <row r="2" spans="1:8">
      <c r="A2" s="23" t="s">
        <v>0</v>
      </c>
      <c r="B2" s="29">
        <v>50000</v>
      </c>
      <c r="C2" s="34"/>
    </row>
    <row r="3" spans="1:8">
      <c r="A3" s="23" t="s">
        <v>1</v>
      </c>
      <c r="B3" s="30">
        <v>0.22</v>
      </c>
      <c r="C3" s="35"/>
    </row>
    <row r="4" spans="1:8">
      <c r="A4" s="24" t="s">
        <v>2</v>
      </c>
      <c r="B4" s="31">
        <v>24</v>
      </c>
      <c r="C4" s="36"/>
    </row>
    <row r="5" spans="1:8">
      <c r="A5" s="45"/>
      <c r="B5" s="45"/>
      <c r="C5" s="36"/>
    </row>
    <row r="6" spans="1:8">
      <c r="A6" s="41" t="s">
        <v>5</v>
      </c>
      <c r="B6" s="42"/>
      <c r="C6" s="33"/>
    </row>
    <row r="7" spans="1:8">
      <c r="A7" s="25" t="s">
        <v>3</v>
      </c>
      <c r="B7" s="32">
        <f>PMT(B3/12,B4,-B2)</f>
        <v>2593.9077323867887</v>
      </c>
      <c r="C7" s="37"/>
    </row>
    <row r="8" spans="1:8">
      <c r="A8" s="25" t="s">
        <v>14</v>
      </c>
      <c r="B8" s="32">
        <f>B7*B4</f>
        <v>62253.785577282928</v>
      </c>
      <c r="C8" s="37"/>
    </row>
    <row r="9" spans="1:8">
      <c r="A9" s="25" t="s">
        <v>7</v>
      </c>
      <c r="B9" s="32">
        <f>B8-B2</f>
        <v>12253.785577282928</v>
      </c>
      <c r="C9" s="37"/>
    </row>
    <row r="10" spans="1:8">
      <c r="A10" s="26" t="s">
        <v>4</v>
      </c>
      <c r="B10" s="40">
        <f>(B8/B2-1)/(B4/12)</f>
        <v>0.12253785577282927</v>
      </c>
      <c r="C10" s="38"/>
    </row>
    <row r="13" spans="1:8" s="1" customFormat="1" ht="37.5">
      <c r="D13" s="8" t="s">
        <v>8</v>
      </c>
      <c r="E13" s="17" t="s">
        <v>12</v>
      </c>
      <c r="F13" s="9" t="s">
        <v>11</v>
      </c>
      <c r="G13" s="17" t="s">
        <v>10</v>
      </c>
      <c r="H13" s="10" t="s">
        <v>9</v>
      </c>
    </row>
    <row r="14" spans="1:8" s="1" customFormat="1" ht="18.75">
      <c r="A14" s="22"/>
      <c r="D14" s="13"/>
      <c r="E14" s="3"/>
      <c r="F14" s="13"/>
      <c r="G14" s="13"/>
      <c r="H14" s="21">
        <f>B2</f>
        <v>50000</v>
      </c>
    </row>
    <row r="15" spans="1:8" ht="18.75">
      <c r="A15" s="27">
        <f>B3</f>
        <v>0.22</v>
      </c>
      <c r="B15" s="28">
        <f>B4</f>
        <v>24</v>
      </c>
      <c r="C15" s="39">
        <f>B2</f>
        <v>50000</v>
      </c>
      <c r="D15" s="14">
        <v>1</v>
      </c>
      <c r="E15" s="4">
        <f>PMT(B3/12,B4,-H14)</f>
        <v>2593.9077323867887</v>
      </c>
      <c r="F15" s="16">
        <f>IPMT(A15/12,D15,B15,-C15)</f>
        <v>916.66666666666663</v>
      </c>
      <c r="G15" s="16">
        <f>E15-F15</f>
        <v>1677.2410657201222</v>
      </c>
      <c r="H15" s="6">
        <f>H14-G15</f>
        <v>48322.758934279875</v>
      </c>
    </row>
    <row r="16" spans="1:8" ht="18.75">
      <c r="A16" s="27">
        <f t="shared" ref="A16:A38" si="0">A15</f>
        <v>0.22</v>
      </c>
      <c r="B16" s="28">
        <f t="shared" ref="B16:B38" si="1">B15</f>
        <v>24</v>
      </c>
      <c r="C16" s="39">
        <f>C15</f>
        <v>50000</v>
      </c>
      <c r="D16" s="14">
        <v>2</v>
      </c>
      <c r="E16" s="4">
        <f>E15</f>
        <v>2593.9077323867887</v>
      </c>
      <c r="F16" s="16">
        <f t="shared" ref="F16:F38" si="2">IPMT(A16/12,D16,B16,-C16)</f>
        <v>885.9172471284644</v>
      </c>
      <c r="G16" s="16">
        <f t="shared" ref="G16:G38" si="3">E16-F16</f>
        <v>1707.9904852583243</v>
      </c>
      <c r="H16" s="6">
        <f t="shared" ref="H16:H38" si="4">H15-G16</f>
        <v>46614.768449021547</v>
      </c>
    </row>
    <row r="17" spans="1:8" ht="18.75">
      <c r="A17" s="27">
        <f t="shared" si="0"/>
        <v>0.22</v>
      </c>
      <c r="B17" s="28">
        <f t="shared" si="1"/>
        <v>24</v>
      </c>
      <c r="C17" s="39">
        <f t="shared" ref="C17:C38" si="5">C16</f>
        <v>50000</v>
      </c>
      <c r="D17" s="14">
        <v>3</v>
      </c>
      <c r="E17" s="4">
        <f t="shared" ref="E17:E38" si="6">E16</f>
        <v>2593.9077323867887</v>
      </c>
      <c r="F17" s="16">
        <f t="shared" si="2"/>
        <v>854.60408823206183</v>
      </c>
      <c r="G17" s="16">
        <f t="shared" si="3"/>
        <v>1739.303644154727</v>
      </c>
      <c r="H17" s="6">
        <f t="shared" si="4"/>
        <v>44875.464804866817</v>
      </c>
    </row>
    <row r="18" spans="1:8" ht="18.75">
      <c r="A18" s="27">
        <f t="shared" si="0"/>
        <v>0.22</v>
      </c>
      <c r="B18" s="28">
        <f t="shared" si="1"/>
        <v>24</v>
      </c>
      <c r="C18" s="39">
        <f t="shared" si="5"/>
        <v>50000</v>
      </c>
      <c r="D18" s="14">
        <v>4</v>
      </c>
      <c r="E18" s="4">
        <f t="shared" si="6"/>
        <v>2593.9077323867887</v>
      </c>
      <c r="F18" s="16">
        <f t="shared" si="2"/>
        <v>822.71685475589186</v>
      </c>
      <c r="G18" s="16">
        <f t="shared" si="3"/>
        <v>1771.1908776308969</v>
      </c>
      <c r="H18" s="6">
        <f t="shared" si="4"/>
        <v>43104.273927235918</v>
      </c>
    </row>
    <row r="19" spans="1:8" ht="18.75">
      <c r="A19" s="27">
        <f t="shared" si="0"/>
        <v>0.22</v>
      </c>
      <c r="B19" s="28">
        <f t="shared" si="1"/>
        <v>24</v>
      </c>
      <c r="C19" s="39">
        <f t="shared" si="5"/>
        <v>50000</v>
      </c>
      <c r="D19" s="14">
        <v>5</v>
      </c>
      <c r="E19" s="4">
        <f t="shared" si="6"/>
        <v>2593.9077323867887</v>
      </c>
      <c r="F19" s="16">
        <f t="shared" si="2"/>
        <v>790.24502199932544</v>
      </c>
      <c r="G19" s="16">
        <f t="shared" si="3"/>
        <v>1803.6627103874632</v>
      </c>
      <c r="H19" s="6">
        <f t="shared" si="4"/>
        <v>41300.611216848454</v>
      </c>
    </row>
    <row r="20" spans="1:8" ht="18.75">
      <c r="A20" s="27">
        <f t="shared" si="0"/>
        <v>0.22</v>
      </c>
      <c r="B20" s="28">
        <f t="shared" si="1"/>
        <v>24</v>
      </c>
      <c r="C20" s="39">
        <f t="shared" si="5"/>
        <v>50000</v>
      </c>
      <c r="D20" s="14">
        <v>6</v>
      </c>
      <c r="E20" s="4">
        <f t="shared" si="6"/>
        <v>2593.9077323867887</v>
      </c>
      <c r="F20" s="16">
        <f t="shared" si="2"/>
        <v>757.17787230888871</v>
      </c>
      <c r="G20" s="16">
        <f t="shared" si="3"/>
        <v>1836.7298600779</v>
      </c>
      <c r="H20" s="6">
        <f t="shared" si="4"/>
        <v>39463.881356770551</v>
      </c>
    </row>
    <row r="21" spans="1:8" ht="18.75">
      <c r="A21" s="27">
        <f t="shared" si="0"/>
        <v>0.22</v>
      </c>
      <c r="B21" s="28">
        <f t="shared" si="1"/>
        <v>24</v>
      </c>
      <c r="C21" s="39">
        <f t="shared" si="5"/>
        <v>50000</v>
      </c>
      <c r="D21" s="14">
        <v>7</v>
      </c>
      <c r="E21" s="4">
        <f t="shared" si="6"/>
        <v>2593.9077323867887</v>
      </c>
      <c r="F21" s="16">
        <f t="shared" si="2"/>
        <v>723.50449154079411</v>
      </c>
      <c r="G21" s="16">
        <f t="shared" si="3"/>
        <v>1870.4032408459946</v>
      </c>
      <c r="H21" s="6">
        <f t="shared" si="4"/>
        <v>37593.478115924554</v>
      </c>
    </row>
    <row r="22" spans="1:8" ht="18.75">
      <c r="A22" s="27">
        <f t="shared" si="0"/>
        <v>0.22</v>
      </c>
      <c r="B22" s="28">
        <f t="shared" si="1"/>
        <v>24</v>
      </c>
      <c r="C22" s="39">
        <f t="shared" si="5"/>
        <v>50000</v>
      </c>
      <c r="D22" s="14">
        <v>8</v>
      </c>
      <c r="E22" s="4">
        <f t="shared" si="6"/>
        <v>2593.9077323867887</v>
      </c>
      <c r="F22" s="16">
        <f t="shared" si="2"/>
        <v>689.21376545861744</v>
      </c>
      <c r="G22" s="16">
        <f t="shared" si="3"/>
        <v>1904.6939669281712</v>
      </c>
      <c r="H22" s="6">
        <f t="shared" si="4"/>
        <v>35688.784148996383</v>
      </c>
    </row>
    <row r="23" spans="1:8" ht="18.75">
      <c r="A23" s="27">
        <f t="shared" si="0"/>
        <v>0.22</v>
      </c>
      <c r="B23" s="28">
        <f t="shared" si="1"/>
        <v>24</v>
      </c>
      <c r="C23" s="39">
        <f t="shared" si="5"/>
        <v>50000</v>
      </c>
      <c r="D23" s="14">
        <v>9</v>
      </c>
      <c r="E23" s="4">
        <f t="shared" si="6"/>
        <v>2593.9077323867887</v>
      </c>
      <c r="F23" s="16">
        <f t="shared" si="2"/>
        <v>654.29437606493411</v>
      </c>
      <c r="G23" s="16">
        <f t="shared" si="3"/>
        <v>1939.6133563218546</v>
      </c>
      <c r="H23" s="6">
        <f t="shared" si="4"/>
        <v>33749.170792674529</v>
      </c>
    </row>
    <row r="24" spans="1:8" ht="18.75">
      <c r="A24" s="27">
        <f t="shared" si="0"/>
        <v>0.22</v>
      </c>
      <c r="B24" s="28">
        <f t="shared" si="1"/>
        <v>24</v>
      </c>
      <c r="C24" s="39">
        <f t="shared" si="5"/>
        <v>50000</v>
      </c>
      <c r="D24" s="14">
        <v>10</v>
      </c>
      <c r="E24" s="4">
        <f t="shared" si="6"/>
        <v>2593.9077323867887</v>
      </c>
      <c r="F24" s="16">
        <f t="shared" si="2"/>
        <v>618.73479786569999</v>
      </c>
      <c r="G24" s="16">
        <f t="shared" si="3"/>
        <v>1975.1729345210888</v>
      </c>
      <c r="H24" s="6">
        <f t="shared" si="4"/>
        <v>31773.997858153441</v>
      </c>
    </row>
    <row r="25" spans="1:8" ht="18.75">
      <c r="A25" s="27">
        <f t="shared" si="0"/>
        <v>0.22</v>
      </c>
      <c r="B25" s="28">
        <f t="shared" si="1"/>
        <v>24</v>
      </c>
      <c r="C25" s="39">
        <f t="shared" si="5"/>
        <v>50000</v>
      </c>
      <c r="D25" s="14">
        <v>11</v>
      </c>
      <c r="E25" s="4">
        <f t="shared" si="6"/>
        <v>2593.9077323867887</v>
      </c>
      <c r="F25" s="16">
        <f t="shared" si="2"/>
        <v>582.52329406614695</v>
      </c>
      <c r="G25" s="16">
        <f t="shared" si="3"/>
        <v>2011.3844383206417</v>
      </c>
      <c r="H25" s="6">
        <f t="shared" si="4"/>
        <v>29762.6134198328</v>
      </c>
    </row>
    <row r="26" spans="1:8" ht="18.75">
      <c r="A26" s="27">
        <f t="shared" si="0"/>
        <v>0.22</v>
      </c>
      <c r="B26" s="28">
        <f t="shared" si="1"/>
        <v>24</v>
      </c>
      <c r="C26" s="39">
        <f t="shared" si="5"/>
        <v>50000</v>
      </c>
      <c r="D26" s="14">
        <v>12</v>
      </c>
      <c r="E26" s="4">
        <f t="shared" si="6"/>
        <v>2593.9077323867887</v>
      </c>
      <c r="F26" s="16">
        <f t="shared" si="2"/>
        <v>545.64791269693512</v>
      </c>
      <c r="G26" s="16">
        <f t="shared" si="3"/>
        <v>2048.2598196898534</v>
      </c>
      <c r="H26" s="6">
        <f t="shared" si="4"/>
        <v>27714.353600142946</v>
      </c>
    </row>
    <row r="27" spans="1:8" ht="18.75">
      <c r="A27" s="27">
        <f t="shared" si="0"/>
        <v>0.22</v>
      </c>
      <c r="B27" s="28">
        <f t="shared" si="1"/>
        <v>24</v>
      </c>
      <c r="C27" s="39">
        <f t="shared" si="5"/>
        <v>50000</v>
      </c>
      <c r="D27" s="14">
        <v>13</v>
      </c>
      <c r="E27" s="4">
        <f t="shared" si="6"/>
        <v>2593.9077323867887</v>
      </c>
      <c r="F27" s="16">
        <f t="shared" si="2"/>
        <v>508.09648266928798</v>
      </c>
      <c r="G27" s="16">
        <f t="shared" si="3"/>
        <v>2085.8112497175007</v>
      </c>
      <c r="H27" s="6">
        <f t="shared" si="4"/>
        <v>25628.542350425443</v>
      </c>
    </row>
    <row r="28" spans="1:8" ht="18.75">
      <c r="A28" s="27">
        <f t="shared" si="0"/>
        <v>0.22</v>
      </c>
      <c r="B28" s="28">
        <f t="shared" si="1"/>
        <v>24</v>
      </c>
      <c r="C28" s="39">
        <f t="shared" si="5"/>
        <v>50000</v>
      </c>
      <c r="D28" s="14">
        <v>14</v>
      </c>
      <c r="E28" s="4">
        <f t="shared" si="6"/>
        <v>2593.9077323867887</v>
      </c>
      <c r="F28" s="16">
        <f t="shared" si="2"/>
        <v>469.85660975780047</v>
      </c>
      <c r="G28" s="16">
        <f t="shared" si="3"/>
        <v>2124.0511226289882</v>
      </c>
      <c r="H28" s="6">
        <f t="shared" si="4"/>
        <v>23504.491227796454</v>
      </c>
    </row>
    <row r="29" spans="1:8" ht="18.75">
      <c r="A29" s="27">
        <f t="shared" si="0"/>
        <v>0.22</v>
      </c>
      <c r="B29" s="28">
        <f t="shared" si="1"/>
        <v>24</v>
      </c>
      <c r="C29" s="39">
        <f t="shared" si="5"/>
        <v>50000</v>
      </c>
      <c r="D29" s="14">
        <v>15</v>
      </c>
      <c r="E29" s="4">
        <f t="shared" si="6"/>
        <v>2593.9077323867887</v>
      </c>
      <c r="F29" s="16">
        <f t="shared" si="2"/>
        <v>430.91567250960247</v>
      </c>
      <c r="G29" s="16">
        <f t="shared" si="3"/>
        <v>2162.992059877186</v>
      </c>
      <c r="H29" s="6">
        <f t="shared" si="4"/>
        <v>21341.499167919268</v>
      </c>
    </row>
    <row r="30" spans="1:8" ht="18.75">
      <c r="A30" s="27">
        <f t="shared" si="0"/>
        <v>0.22</v>
      </c>
      <c r="B30" s="28">
        <f t="shared" si="1"/>
        <v>24</v>
      </c>
      <c r="C30" s="39">
        <f t="shared" si="5"/>
        <v>50000</v>
      </c>
      <c r="D30" s="14">
        <v>16</v>
      </c>
      <c r="E30" s="4">
        <f t="shared" si="6"/>
        <v>2593.9077323867887</v>
      </c>
      <c r="F30" s="16">
        <f t="shared" si="2"/>
        <v>391.26081807852074</v>
      </c>
      <c r="G30" s="16">
        <f t="shared" si="3"/>
        <v>2202.6469143082677</v>
      </c>
      <c r="H30" s="6">
        <f t="shared" si="4"/>
        <v>19138.852253610999</v>
      </c>
    </row>
    <row r="31" spans="1:8" ht="18.75">
      <c r="A31" s="27">
        <f t="shared" si="0"/>
        <v>0.22</v>
      </c>
      <c r="B31" s="28">
        <f t="shared" si="1"/>
        <v>24</v>
      </c>
      <c r="C31" s="39">
        <f t="shared" si="5"/>
        <v>50000</v>
      </c>
      <c r="D31" s="14">
        <v>17</v>
      </c>
      <c r="E31" s="4">
        <f t="shared" si="6"/>
        <v>2593.9077323867887</v>
      </c>
      <c r="F31" s="16">
        <f t="shared" si="2"/>
        <v>350.87895798286894</v>
      </c>
      <c r="G31" s="16">
        <f t="shared" si="3"/>
        <v>2243.0287744039197</v>
      </c>
      <c r="H31" s="6">
        <f t="shared" si="4"/>
        <v>16895.82347920708</v>
      </c>
    </row>
    <row r="32" spans="1:8" ht="18.75">
      <c r="A32" s="27">
        <f t="shared" si="0"/>
        <v>0.22</v>
      </c>
      <c r="B32" s="28">
        <f t="shared" si="1"/>
        <v>24</v>
      </c>
      <c r="C32" s="39">
        <f t="shared" si="5"/>
        <v>50000</v>
      </c>
      <c r="D32" s="14">
        <v>18</v>
      </c>
      <c r="E32" s="4">
        <f t="shared" si="6"/>
        <v>2593.9077323867887</v>
      </c>
      <c r="F32" s="16">
        <f t="shared" si="2"/>
        <v>309.75676378546365</v>
      </c>
      <c r="G32" s="16">
        <f t="shared" si="3"/>
        <v>2284.1509686013251</v>
      </c>
      <c r="H32" s="6">
        <f t="shared" si="4"/>
        <v>14611.672510605755</v>
      </c>
    </row>
    <row r="33" spans="1:8" ht="18.75">
      <c r="A33" s="27">
        <f t="shared" si="0"/>
        <v>0.22</v>
      </c>
      <c r="B33" s="28">
        <f t="shared" si="1"/>
        <v>24</v>
      </c>
      <c r="C33" s="39">
        <f t="shared" si="5"/>
        <v>50000</v>
      </c>
      <c r="D33" s="14">
        <v>19</v>
      </c>
      <c r="E33" s="4">
        <f t="shared" si="6"/>
        <v>2593.9077323867887</v>
      </c>
      <c r="F33" s="16">
        <f t="shared" si="2"/>
        <v>267.88066269443942</v>
      </c>
      <c r="G33" s="16">
        <f t="shared" si="3"/>
        <v>2326.0270696923494</v>
      </c>
      <c r="H33" s="6">
        <f t="shared" si="4"/>
        <v>12285.645440913406</v>
      </c>
    </row>
    <row r="34" spans="1:8" ht="18.75">
      <c r="A34" s="27">
        <f t="shared" si="0"/>
        <v>0.22</v>
      </c>
      <c r="B34" s="28">
        <f t="shared" si="1"/>
        <v>24</v>
      </c>
      <c r="C34" s="39">
        <f t="shared" si="5"/>
        <v>50000</v>
      </c>
      <c r="D34" s="14">
        <v>20</v>
      </c>
      <c r="E34" s="4">
        <f t="shared" si="6"/>
        <v>2593.9077323867887</v>
      </c>
      <c r="F34" s="16">
        <f t="shared" si="2"/>
        <v>225.23683308341316</v>
      </c>
      <c r="G34" s="16">
        <f t="shared" si="3"/>
        <v>2368.6708993033753</v>
      </c>
      <c r="H34" s="6">
        <f t="shared" si="4"/>
        <v>9916.9745416100304</v>
      </c>
    </row>
    <row r="35" spans="1:8" ht="18.75">
      <c r="A35" s="27">
        <f t="shared" si="0"/>
        <v>0.22</v>
      </c>
      <c r="B35" s="28">
        <f t="shared" si="1"/>
        <v>24</v>
      </c>
      <c r="C35" s="39">
        <f t="shared" si="5"/>
        <v>50000</v>
      </c>
      <c r="D35" s="14">
        <v>21</v>
      </c>
      <c r="E35" s="4">
        <f t="shared" si="6"/>
        <v>2593.9077323867887</v>
      </c>
      <c r="F35" s="16">
        <f t="shared" si="2"/>
        <v>181.81119992951781</v>
      </c>
      <c r="G35" s="16">
        <f t="shared" si="3"/>
        <v>2412.0965324572708</v>
      </c>
      <c r="H35" s="6">
        <f t="shared" si="4"/>
        <v>7504.8780091527597</v>
      </c>
    </row>
    <row r="36" spans="1:8" ht="18.75">
      <c r="A36" s="27">
        <f t="shared" si="0"/>
        <v>0.22</v>
      </c>
      <c r="B36" s="28">
        <f t="shared" si="1"/>
        <v>24</v>
      </c>
      <c r="C36" s="39">
        <f t="shared" si="5"/>
        <v>50000</v>
      </c>
      <c r="D36" s="14">
        <v>22</v>
      </c>
      <c r="E36" s="4">
        <f t="shared" si="6"/>
        <v>2593.9077323867887</v>
      </c>
      <c r="F36" s="16">
        <f t="shared" si="2"/>
        <v>137.58943016780137</v>
      </c>
      <c r="G36" s="16">
        <f t="shared" si="3"/>
        <v>2456.3183022189874</v>
      </c>
      <c r="H36" s="6">
        <f t="shared" si="4"/>
        <v>5048.5597069337728</v>
      </c>
    </row>
    <row r="37" spans="1:8" ht="18.75">
      <c r="A37" s="27">
        <f t="shared" si="0"/>
        <v>0.22</v>
      </c>
      <c r="B37" s="28">
        <f t="shared" si="1"/>
        <v>24</v>
      </c>
      <c r="C37" s="39">
        <f t="shared" si="5"/>
        <v>50000</v>
      </c>
      <c r="D37" s="14">
        <v>23</v>
      </c>
      <c r="E37" s="4">
        <f t="shared" si="6"/>
        <v>2593.9077323867887</v>
      </c>
      <c r="F37" s="16">
        <f t="shared" si="2"/>
        <v>92.556927960453734</v>
      </c>
      <c r="G37" s="16">
        <f t="shared" si="3"/>
        <v>2501.3508044263349</v>
      </c>
      <c r="H37" s="6">
        <f t="shared" si="4"/>
        <v>2547.2089025074379</v>
      </c>
    </row>
    <row r="38" spans="1:8" ht="18.75">
      <c r="A38" s="27">
        <f t="shared" si="0"/>
        <v>0.22</v>
      </c>
      <c r="B38" s="28">
        <f t="shared" si="1"/>
        <v>24</v>
      </c>
      <c r="C38" s="39">
        <f t="shared" si="5"/>
        <v>50000</v>
      </c>
      <c r="D38" s="14">
        <v>24</v>
      </c>
      <c r="E38" s="4">
        <f t="shared" si="6"/>
        <v>2593.9077323867887</v>
      </c>
      <c r="F38" s="16">
        <f t="shared" si="2"/>
        <v>46.698829879304107</v>
      </c>
      <c r="G38" s="16">
        <f t="shared" si="3"/>
        <v>2547.2089025074847</v>
      </c>
      <c r="H38" s="6">
        <f t="shared" si="4"/>
        <v>-4.6838977141305804E-11</v>
      </c>
    </row>
    <row r="39" spans="1:8" ht="18.75">
      <c r="D39" s="15"/>
      <c r="E39" s="5"/>
      <c r="F39" s="15"/>
      <c r="G39" s="15"/>
      <c r="H39" s="7"/>
    </row>
    <row r="40" spans="1:8" ht="18.75">
      <c r="D40" s="11" t="s">
        <v>13</v>
      </c>
      <c r="E40" s="18">
        <f>SUM(E15:E39)</f>
        <v>62253.785577282943</v>
      </c>
      <c r="F40" s="19">
        <f>SUM(F15:F39)</f>
        <v>12253.785577282899</v>
      </c>
      <c r="G40" s="12">
        <f>SUM(G15:G39)</f>
        <v>50000.000000000022</v>
      </c>
      <c r="H40" s="20"/>
    </row>
  </sheetData>
  <mergeCells count="3">
    <mergeCell ref="A6:B6"/>
    <mergeCell ref="A1:B1"/>
    <mergeCell ref="A5:B5"/>
  </mergeCells>
  <phoneticPr fontId="2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аннуитетного платежа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2017-01-16T10:18:11Z</dcterms:modified>
</cp:coreProperties>
</file>